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thi/Library/Application Support/Microsoft/"/>
    </mc:Choice>
  </mc:AlternateContent>
  <xr:revisionPtr revIDLastSave="0" documentId="8_{DB386E05-A39D-854C-B71C-E2EB1054523B}" xr6:coauthVersionLast="47" xr6:coauthVersionMax="47" xr10:uidLastSave="{00000000-0000-0000-0000-000000000000}"/>
  <bookViews>
    <workbookView xWindow="9400" yWindow="460" windowWidth="19400" windowHeight="16680" xr2:uid="{F91D29FF-16A4-E040-84A4-824D9FC53F59}"/>
  </bookViews>
  <sheets>
    <sheet name="Sheet1" sheetId="1" r:id="rId1"/>
    <sheet name="Royal" sheetId="13" r:id="rId2"/>
    <sheet name="VWRL" sheetId="3" r:id="rId3"/>
    <sheet name="Sheet12" sheetId="12" r:id="rId4"/>
    <sheet name="FTSE 100" sheetId="8" r:id="rId5"/>
    <sheet name="Bonds " sheetId="4" r:id="rId6"/>
    <sheet name="FTSE 250" sheetId="5" r:id="rId7"/>
    <sheet name="Fidelity" sheetId="6" r:id="rId8"/>
    <sheet name="S&amp;P 500" sheetId="7" r:id="rId9"/>
    <sheet name="RF" sheetId="10" r:id="rId10"/>
    <sheet name="Sheet11" sheetId="11" r:id="rId11"/>
    <sheet name="sp500index" sheetId="9" r:id="rId1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6" i="1" l="1"/>
  <c r="B78" i="1"/>
  <c r="B77" i="1"/>
  <c r="B76" i="1"/>
  <c r="B75" i="1"/>
  <c r="B74" i="1"/>
  <c r="B73" i="1"/>
  <c r="B72" i="1"/>
  <c r="C56" i="1"/>
  <c r="G43" i="1"/>
  <c r="D28" i="12"/>
  <c r="H15" i="12"/>
  <c r="G15" i="12"/>
  <c r="P11" i="13"/>
  <c r="G11" i="13"/>
  <c r="E630" i="13"/>
  <c r="E629" i="13"/>
  <c r="E628" i="13"/>
  <c r="E627" i="13"/>
  <c r="E626" i="13"/>
  <c r="E625" i="13"/>
  <c r="E624" i="13"/>
  <c r="E623" i="13"/>
  <c r="E622" i="13"/>
  <c r="E621" i="13"/>
  <c r="E620" i="13"/>
  <c r="E619" i="13"/>
  <c r="E618" i="13"/>
  <c r="E617" i="13"/>
  <c r="E616" i="13"/>
  <c r="E615" i="13"/>
  <c r="E614" i="13"/>
  <c r="E613" i="13"/>
  <c r="E612" i="13"/>
  <c r="E611" i="13"/>
  <c r="E610" i="13"/>
  <c r="E609" i="13"/>
  <c r="E608" i="13"/>
  <c r="E607" i="13"/>
  <c r="E606" i="13"/>
  <c r="E605" i="13"/>
  <c r="E604" i="13"/>
  <c r="E603" i="13"/>
  <c r="E602" i="13"/>
  <c r="E601" i="13"/>
  <c r="E600" i="13"/>
  <c r="E599" i="13"/>
  <c r="E598" i="13"/>
  <c r="E597" i="13"/>
  <c r="E596" i="13"/>
  <c r="E595" i="13"/>
  <c r="E594" i="13"/>
  <c r="E593" i="13"/>
  <c r="E592" i="13"/>
  <c r="E591" i="13"/>
  <c r="E590" i="13"/>
  <c r="E589" i="13"/>
  <c r="E588" i="13"/>
  <c r="E587" i="13"/>
  <c r="E586" i="13"/>
  <c r="E585" i="13"/>
  <c r="E584" i="13"/>
  <c r="E583" i="13"/>
  <c r="E582" i="13"/>
  <c r="E581" i="13"/>
  <c r="E580" i="13"/>
  <c r="E579" i="13"/>
  <c r="E578" i="13"/>
  <c r="E577" i="13"/>
  <c r="E576" i="13"/>
  <c r="E575" i="13"/>
  <c r="E574" i="13"/>
  <c r="E573" i="13"/>
  <c r="E572" i="13"/>
  <c r="E571" i="13"/>
  <c r="E570" i="13"/>
  <c r="E569" i="13"/>
  <c r="E568" i="13"/>
  <c r="E567" i="13"/>
  <c r="E566" i="13"/>
  <c r="E565" i="13"/>
  <c r="E564" i="13"/>
  <c r="E563" i="13"/>
  <c r="E562" i="13"/>
  <c r="E561" i="13"/>
  <c r="E560" i="13"/>
  <c r="E559" i="13"/>
  <c r="E558" i="13"/>
  <c r="E557" i="13"/>
  <c r="E556" i="13"/>
  <c r="E555" i="13"/>
  <c r="E554" i="13"/>
  <c r="E553" i="13"/>
  <c r="E552" i="13"/>
  <c r="E551" i="13"/>
  <c r="E550" i="13"/>
  <c r="E549" i="13"/>
  <c r="E548" i="13"/>
  <c r="E547" i="13"/>
  <c r="E546" i="13"/>
  <c r="E545" i="13"/>
  <c r="E544" i="13"/>
  <c r="E543" i="13"/>
  <c r="E542" i="13"/>
  <c r="E541" i="13"/>
  <c r="E540" i="13"/>
  <c r="E539" i="13"/>
  <c r="E538" i="13"/>
  <c r="E537" i="13"/>
  <c r="E536" i="13"/>
  <c r="E535" i="13"/>
  <c r="E534" i="13"/>
  <c r="E533" i="13"/>
  <c r="E532" i="13"/>
  <c r="E531" i="13"/>
  <c r="E530" i="13"/>
  <c r="E529" i="13"/>
  <c r="E528" i="13"/>
  <c r="E527" i="13"/>
  <c r="E526" i="13"/>
  <c r="E525" i="13"/>
  <c r="E524" i="13"/>
  <c r="E523" i="13"/>
  <c r="E522" i="13"/>
  <c r="E521" i="13"/>
  <c r="E520" i="13"/>
  <c r="E519" i="13"/>
  <c r="E518" i="13"/>
  <c r="E517" i="13"/>
  <c r="E516" i="13"/>
  <c r="E515" i="13"/>
  <c r="E514" i="13"/>
  <c r="E513" i="13"/>
  <c r="E512" i="13"/>
  <c r="E511" i="13"/>
  <c r="E510" i="13"/>
  <c r="E509" i="13"/>
  <c r="E508" i="13"/>
  <c r="E507" i="13"/>
  <c r="E506" i="13"/>
  <c r="E505" i="13"/>
  <c r="E504" i="13"/>
  <c r="E503" i="13"/>
  <c r="E502" i="13"/>
  <c r="E501" i="13"/>
  <c r="E500" i="13"/>
  <c r="E499" i="13"/>
  <c r="E498" i="13"/>
  <c r="E497" i="13"/>
  <c r="E496" i="13"/>
  <c r="E495" i="13"/>
  <c r="E494" i="13"/>
  <c r="E493" i="13"/>
  <c r="E492" i="13"/>
  <c r="E491" i="13"/>
  <c r="E490" i="13"/>
  <c r="E489" i="13"/>
  <c r="E488" i="13"/>
  <c r="E487" i="13"/>
  <c r="E486" i="13"/>
  <c r="E485" i="13"/>
  <c r="E484" i="13"/>
  <c r="E483" i="13"/>
  <c r="E482" i="13"/>
  <c r="E481" i="13"/>
  <c r="E480" i="13"/>
  <c r="E479" i="13"/>
  <c r="E478" i="13"/>
  <c r="E477" i="13"/>
  <c r="E476" i="13"/>
  <c r="E475" i="13"/>
  <c r="E474" i="13"/>
  <c r="E473" i="13"/>
  <c r="E472" i="13"/>
  <c r="E471" i="13"/>
  <c r="E470" i="13"/>
  <c r="E469" i="13"/>
  <c r="E468" i="13"/>
  <c r="E467" i="13"/>
  <c r="E466" i="13"/>
  <c r="E465" i="13"/>
  <c r="E464" i="13"/>
  <c r="E463" i="13"/>
  <c r="E462" i="13"/>
  <c r="E461" i="13"/>
  <c r="E460" i="13"/>
  <c r="E459" i="13"/>
  <c r="E458" i="13"/>
  <c r="E457" i="13"/>
  <c r="E456" i="13"/>
  <c r="E455" i="13"/>
  <c r="E454" i="13"/>
  <c r="E453" i="13"/>
  <c r="E452" i="13"/>
  <c r="E451" i="13"/>
  <c r="E450" i="13"/>
  <c r="E449" i="13"/>
  <c r="E448" i="13"/>
  <c r="E447" i="13"/>
  <c r="E446" i="13"/>
  <c r="E445" i="13"/>
  <c r="E444" i="13"/>
  <c r="E443" i="13"/>
  <c r="E442" i="13"/>
  <c r="E441" i="13"/>
  <c r="E440" i="13"/>
  <c r="E439" i="13"/>
  <c r="E438" i="13"/>
  <c r="E437" i="13"/>
  <c r="E436" i="13"/>
  <c r="E435" i="13"/>
  <c r="E434" i="13"/>
  <c r="E433" i="13"/>
  <c r="E432" i="13"/>
  <c r="E431" i="13"/>
  <c r="E430" i="13"/>
  <c r="E429" i="13"/>
  <c r="E428" i="13"/>
  <c r="E427" i="13"/>
  <c r="E426" i="13"/>
  <c r="E425" i="13"/>
  <c r="E424" i="13"/>
  <c r="E423" i="13"/>
  <c r="E422" i="13"/>
  <c r="E421" i="13"/>
  <c r="E420" i="13"/>
  <c r="E419" i="13"/>
  <c r="E418" i="13"/>
  <c r="E417" i="13"/>
  <c r="E416" i="13"/>
  <c r="E415" i="13"/>
  <c r="E414" i="13"/>
  <c r="E413" i="13"/>
  <c r="E412" i="13"/>
  <c r="E411" i="13"/>
  <c r="E410" i="13"/>
  <c r="E409" i="13"/>
  <c r="E408" i="13"/>
  <c r="E407" i="13"/>
  <c r="E406" i="13"/>
  <c r="E405" i="13"/>
  <c r="E404" i="13"/>
  <c r="E403" i="13"/>
  <c r="E402" i="13"/>
  <c r="E401" i="13"/>
  <c r="E400" i="13"/>
  <c r="E399" i="13"/>
  <c r="E398" i="13"/>
  <c r="E397" i="13"/>
  <c r="E396" i="13"/>
  <c r="E395" i="13"/>
  <c r="E394" i="13"/>
  <c r="E393" i="13"/>
  <c r="E392" i="13"/>
  <c r="E391" i="13"/>
  <c r="E390" i="13"/>
  <c r="E389" i="13"/>
  <c r="E388" i="13"/>
  <c r="E387" i="13"/>
  <c r="E386" i="13"/>
  <c r="E385" i="13"/>
  <c r="E384" i="13"/>
  <c r="E383" i="13"/>
  <c r="E382" i="13"/>
  <c r="E381" i="13"/>
  <c r="E380" i="13"/>
  <c r="E379" i="13"/>
  <c r="E378" i="13"/>
  <c r="E377" i="13"/>
  <c r="E376" i="13"/>
  <c r="E375" i="13"/>
  <c r="E374" i="13"/>
  <c r="E373" i="13"/>
  <c r="E372" i="13"/>
  <c r="E371" i="13"/>
  <c r="E370" i="13"/>
  <c r="E369" i="13"/>
  <c r="E368" i="13"/>
  <c r="E367" i="13"/>
  <c r="E366" i="13"/>
  <c r="E365" i="13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E346" i="13"/>
  <c r="E345" i="13"/>
  <c r="E344" i="13"/>
  <c r="E343" i="13"/>
  <c r="E342" i="13"/>
  <c r="E341" i="13"/>
  <c r="E340" i="13"/>
  <c r="E339" i="13"/>
  <c r="E338" i="13"/>
  <c r="E337" i="13"/>
  <c r="E336" i="13"/>
  <c r="E335" i="13"/>
  <c r="E334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315" i="13"/>
  <c r="E314" i="13"/>
  <c r="E313" i="13"/>
  <c r="E312" i="13"/>
  <c r="E311" i="13"/>
  <c r="E310" i="13"/>
  <c r="E309" i="13"/>
  <c r="E308" i="13"/>
  <c r="E307" i="13"/>
  <c r="E306" i="13"/>
  <c r="E305" i="13"/>
  <c r="E304" i="13"/>
  <c r="E303" i="13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284" i="13"/>
  <c r="E283" i="13"/>
  <c r="E282" i="13"/>
  <c r="E281" i="13"/>
  <c r="E280" i="13"/>
  <c r="E279" i="13"/>
  <c r="E278" i="13"/>
  <c r="E277" i="13"/>
  <c r="E276" i="13"/>
  <c r="E275" i="13"/>
  <c r="E274" i="13"/>
  <c r="E273" i="13"/>
  <c r="E272" i="13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253" i="13"/>
  <c r="E252" i="13"/>
  <c r="E251" i="13"/>
  <c r="E250" i="13"/>
  <c r="E249" i="13"/>
  <c r="E248" i="13"/>
  <c r="E247" i="13"/>
  <c r="E246" i="13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E222" i="13"/>
  <c r="E221" i="13"/>
  <c r="E220" i="13"/>
  <c r="E219" i="13"/>
  <c r="E218" i="13"/>
  <c r="E217" i="13"/>
  <c r="E216" i="13"/>
  <c r="E215" i="13"/>
  <c r="E214" i="13"/>
  <c r="E213" i="13"/>
  <c r="E212" i="13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M503" i="13"/>
  <c r="M502" i="13"/>
  <c r="M501" i="13"/>
  <c r="M500" i="13"/>
  <c r="M499" i="13"/>
  <c r="M498" i="13"/>
  <c r="M497" i="13"/>
  <c r="M496" i="13"/>
  <c r="M495" i="13"/>
  <c r="M494" i="13"/>
  <c r="M493" i="13"/>
  <c r="M492" i="13"/>
  <c r="M491" i="13"/>
  <c r="M490" i="13"/>
  <c r="M489" i="13"/>
  <c r="M488" i="13"/>
  <c r="M487" i="13"/>
  <c r="M486" i="13"/>
  <c r="M485" i="13"/>
  <c r="M484" i="13"/>
  <c r="M483" i="13"/>
  <c r="M482" i="13"/>
  <c r="M481" i="13"/>
  <c r="M480" i="13"/>
  <c r="M479" i="13"/>
  <c r="M478" i="13"/>
  <c r="M477" i="13"/>
  <c r="M476" i="13"/>
  <c r="M475" i="13"/>
  <c r="M474" i="13"/>
  <c r="M473" i="13"/>
  <c r="M472" i="13"/>
  <c r="M471" i="13"/>
  <c r="M470" i="13"/>
  <c r="M469" i="13"/>
  <c r="M468" i="13"/>
  <c r="M467" i="13"/>
  <c r="M466" i="13"/>
  <c r="M465" i="13"/>
  <c r="M464" i="13"/>
  <c r="M463" i="13"/>
  <c r="M462" i="13"/>
  <c r="M461" i="13"/>
  <c r="M460" i="13"/>
  <c r="M459" i="13"/>
  <c r="M458" i="13"/>
  <c r="M457" i="13"/>
  <c r="M456" i="13"/>
  <c r="M455" i="13"/>
  <c r="M454" i="13"/>
  <c r="M453" i="13"/>
  <c r="M452" i="13"/>
  <c r="M451" i="13"/>
  <c r="M450" i="13"/>
  <c r="M449" i="13"/>
  <c r="M448" i="13"/>
  <c r="M447" i="13"/>
  <c r="M446" i="13"/>
  <c r="M445" i="13"/>
  <c r="M444" i="13"/>
  <c r="M443" i="13"/>
  <c r="M442" i="13"/>
  <c r="M441" i="13"/>
  <c r="M440" i="13"/>
  <c r="M439" i="13"/>
  <c r="M438" i="13"/>
  <c r="M437" i="13"/>
  <c r="M436" i="13"/>
  <c r="M435" i="13"/>
  <c r="M434" i="13"/>
  <c r="M433" i="13"/>
  <c r="M432" i="13"/>
  <c r="M431" i="13"/>
  <c r="M430" i="13"/>
  <c r="M429" i="13"/>
  <c r="M428" i="13"/>
  <c r="M427" i="13"/>
  <c r="M426" i="13"/>
  <c r="M425" i="13"/>
  <c r="M424" i="13"/>
  <c r="M423" i="13"/>
  <c r="M422" i="13"/>
  <c r="M421" i="13"/>
  <c r="M420" i="13"/>
  <c r="M419" i="13"/>
  <c r="M418" i="13"/>
  <c r="M417" i="13"/>
  <c r="M416" i="13"/>
  <c r="M415" i="13"/>
  <c r="M414" i="13"/>
  <c r="M413" i="13"/>
  <c r="M412" i="13"/>
  <c r="M411" i="13"/>
  <c r="M410" i="13"/>
  <c r="M409" i="13"/>
  <c r="M408" i="13"/>
  <c r="M407" i="13"/>
  <c r="M406" i="13"/>
  <c r="M405" i="13"/>
  <c r="M404" i="13"/>
  <c r="M403" i="13"/>
  <c r="M402" i="13"/>
  <c r="M401" i="13"/>
  <c r="M400" i="13"/>
  <c r="M399" i="13"/>
  <c r="M398" i="13"/>
  <c r="M397" i="13"/>
  <c r="M396" i="13"/>
  <c r="M395" i="13"/>
  <c r="M394" i="13"/>
  <c r="M393" i="13"/>
  <c r="M392" i="13"/>
  <c r="M391" i="13"/>
  <c r="M390" i="13"/>
  <c r="M389" i="13"/>
  <c r="M388" i="13"/>
  <c r="M387" i="13"/>
  <c r="M386" i="13"/>
  <c r="M385" i="13"/>
  <c r="M384" i="13"/>
  <c r="M383" i="13"/>
  <c r="M382" i="13"/>
  <c r="M381" i="13"/>
  <c r="M380" i="13"/>
  <c r="M379" i="13"/>
  <c r="M378" i="13"/>
  <c r="M377" i="13"/>
  <c r="M376" i="13"/>
  <c r="M375" i="13"/>
  <c r="M374" i="13"/>
  <c r="M373" i="13"/>
  <c r="M372" i="13"/>
  <c r="M371" i="13"/>
  <c r="M370" i="13"/>
  <c r="M369" i="13"/>
  <c r="M368" i="13"/>
  <c r="M367" i="13"/>
  <c r="M366" i="13"/>
  <c r="M365" i="13"/>
  <c r="M364" i="13"/>
  <c r="M363" i="13"/>
  <c r="M362" i="13"/>
  <c r="M361" i="13"/>
  <c r="M360" i="13"/>
  <c r="M359" i="13"/>
  <c r="M358" i="13"/>
  <c r="M357" i="13"/>
  <c r="M356" i="13"/>
  <c r="M355" i="13"/>
  <c r="M354" i="13"/>
  <c r="M353" i="13"/>
  <c r="M352" i="13"/>
  <c r="M351" i="13"/>
  <c r="M350" i="13"/>
  <c r="M349" i="13"/>
  <c r="M348" i="13"/>
  <c r="M347" i="13"/>
  <c r="M346" i="13"/>
  <c r="M345" i="13"/>
  <c r="M344" i="13"/>
  <c r="M343" i="13"/>
  <c r="M342" i="13"/>
  <c r="M341" i="13"/>
  <c r="M340" i="13"/>
  <c r="M339" i="13"/>
  <c r="M338" i="13"/>
  <c r="M337" i="13"/>
  <c r="M336" i="13"/>
  <c r="M335" i="13"/>
  <c r="M334" i="13"/>
  <c r="M333" i="13"/>
  <c r="M332" i="13"/>
  <c r="M331" i="13"/>
  <c r="M330" i="13"/>
  <c r="M329" i="13"/>
  <c r="M328" i="13"/>
  <c r="M327" i="13"/>
  <c r="M326" i="13"/>
  <c r="M325" i="13"/>
  <c r="M324" i="13"/>
  <c r="M323" i="13"/>
  <c r="M322" i="13"/>
  <c r="M321" i="13"/>
  <c r="M320" i="13"/>
  <c r="M319" i="13"/>
  <c r="M318" i="13"/>
  <c r="M317" i="13"/>
  <c r="M316" i="13"/>
  <c r="M315" i="13"/>
  <c r="M314" i="13"/>
  <c r="M313" i="13"/>
  <c r="M312" i="13"/>
  <c r="M311" i="13"/>
  <c r="M310" i="13"/>
  <c r="M309" i="13"/>
  <c r="M308" i="13"/>
  <c r="M307" i="13"/>
  <c r="M306" i="13"/>
  <c r="M305" i="13"/>
  <c r="M304" i="13"/>
  <c r="M303" i="13"/>
  <c r="M302" i="13"/>
  <c r="M301" i="13"/>
  <c r="M300" i="13"/>
  <c r="M299" i="13"/>
  <c r="M298" i="13"/>
  <c r="M297" i="13"/>
  <c r="M296" i="13"/>
  <c r="M295" i="13"/>
  <c r="M294" i="13"/>
  <c r="M293" i="13"/>
  <c r="M292" i="13"/>
  <c r="M291" i="13"/>
  <c r="M290" i="13"/>
  <c r="M289" i="13"/>
  <c r="M288" i="13"/>
  <c r="M287" i="13"/>
  <c r="M286" i="13"/>
  <c r="M285" i="13"/>
  <c r="M284" i="13"/>
  <c r="M283" i="13"/>
  <c r="M282" i="13"/>
  <c r="M281" i="13"/>
  <c r="M280" i="13"/>
  <c r="M279" i="13"/>
  <c r="M278" i="13"/>
  <c r="M277" i="13"/>
  <c r="M276" i="13"/>
  <c r="M275" i="13"/>
  <c r="M274" i="13"/>
  <c r="M273" i="13"/>
  <c r="M272" i="13"/>
  <c r="M271" i="13"/>
  <c r="M270" i="13"/>
  <c r="M269" i="13"/>
  <c r="M268" i="13"/>
  <c r="M267" i="13"/>
  <c r="M266" i="13"/>
  <c r="M265" i="13"/>
  <c r="M264" i="13"/>
  <c r="M263" i="13"/>
  <c r="M262" i="13"/>
  <c r="M261" i="13"/>
  <c r="M260" i="13"/>
  <c r="M259" i="13"/>
  <c r="M258" i="13"/>
  <c r="M257" i="13"/>
  <c r="M256" i="13"/>
  <c r="M255" i="13"/>
  <c r="M254" i="13"/>
  <c r="M253" i="13"/>
  <c r="M252" i="13"/>
  <c r="M251" i="13"/>
  <c r="M250" i="13"/>
  <c r="M249" i="13"/>
  <c r="M248" i="13"/>
  <c r="M247" i="13"/>
  <c r="M246" i="13"/>
  <c r="M245" i="13"/>
  <c r="M244" i="13"/>
  <c r="M243" i="13"/>
  <c r="M242" i="13"/>
  <c r="M241" i="13"/>
  <c r="M240" i="13"/>
  <c r="M239" i="13"/>
  <c r="M238" i="13"/>
  <c r="M237" i="13"/>
  <c r="M236" i="13"/>
  <c r="M235" i="13"/>
  <c r="M234" i="13"/>
  <c r="M233" i="13"/>
  <c r="M232" i="13"/>
  <c r="M231" i="13"/>
  <c r="M230" i="13"/>
  <c r="M229" i="13"/>
  <c r="M228" i="13"/>
  <c r="M227" i="13"/>
  <c r="M226" i="13"/>
  <c r="M225" i="13"/>
  <c r="M224" i="13"/>
  <c r="M223" i="13"/>
  <c r="M222" i="13"/>
  <c r="M221" i="13"/>
  <c r="M220" i="13"/>
  <c r="M219" i="13"/>
  <c r="M218" i="13"/>
  <c r="M217" i="13"/>
  <c r="M216" i="13"/>
  <c r="M215" i="13"/>
  <c r="M214" i="13"/>
  <c r="M213" i="13"/>
  <c r="M212" i="13"/>
  <c r="M211" i="13"/>
  <c r="M210" i="13"/>
  <c r="M209" i="13"/>
  <c r="M208" i="13"/>
  <c r="M207" i="13"/>
  <c r="M206" i="13"/>
  <c r="M205" i="13"/>
  <c r="M204" i="13"/>
  <c r="M203" i="13"/>
  <c r="M202" i="13"/>
  <c r="M201" i="13"/>
  <c r="M200" i="13"/>
  <c r="M199" i="13"/>
  <c r="M198" i="13"/>
  <c r="M197" i="13"/>
  <c r="M196" i="13"/>
  <c r="M195" i="13"/>
  <c r="M194" i="13"/>
  <c r="M193" i="13"/>
  <c r="M192" i="13"/>
  <c r="M191" i="13"/>
  <c r="M190" i="13"/>
  <c r="M189" i="13"/>
  <c r="M188" i="13"/>
  <c r="M187" i="13"/>
  <c r="M186" i="13"/>
  <c r="M185" i="13"/>
  <c r="M184" i="13"/>
  <c r="M183" i="13"/>
  <c r="M182" i="13"/>
  <c r="M181" i="13"/>
  <c r="M180" i="13"/>
  <c r="M179" i="13"/>
  <c r="M178" i="13"/>
  <c r="M177" i="13"/>
  <c r="M176" i="13"/>
  <c r="M175" i="13"/>
  <c r="M174" i="13"/>
  <c r="M173" i="13"/>
  <c r="M172" i="13"/>
  <c r="M171" i="13"/>
  <c r="M170" i="13"/>
  <c r="M169" i="13"/>
  <c r="M168" i="13"/>
  <c r="M167" i="13"/>
  <c r="M166" i="13"/>
  <c r="M165" i="13"/>
  <c r="M164" i="13"/>
  <c r="M163" i="13"/>
  <c r="M162" i="13"/>
  <c r="M161" i="13"/>
  <c r="M160" i="13"/>
  <c r="M159" i="13"/>
  <c r="M158" i="13"/>
  <c r="M157" i="13"/>
  <c r="M156" i="13"/>
  <c r="M155" i="13"/>
  <c r="M154" i="13"/>
  <c r="M153" i="13"/>
  <c r="M152" i="13"/>
  <c r="M151" i="13"/>
  <c r="M150" i="13"/>
  <c r="M149" i="13"/>
  <c r="M148" i="13"/>
  <c r="M147" i="13"/>
  <c r="M146" i="13"/>
  <c r="M145" i="13"/>
  <c r="M144" i="13"/>
  <c r="M143" i="13"/>
  <c r="M142" i="13"/>
  <c r="M141" i="13"/>
  <c r="M140" i="13"/>
  <c r="M139" i="13"/>
  <c r="M138" i="13"/>
  <c r="M137" i="13"/>
  <c r="M136" i="13"/>
  <c r="M135" i="13"/>
  <c r="M134" i="13"/>
  <c r="M133" i="13"/>
  <c r="M132" i="13"/>
  <c r="M131" i="13"/>
  <c r="M130" i="13"/>
  <c r="M129" i="13"/>
  <c r="M128" i="13"/>
  <c r="M127" i="13"/>
  <c r="M126" i="13"/>
  <c r="M125" i="13"/>
  <c r="M124" i="13"/>
  <c r="M123" i="13"/>
  <c r="M122" i="13"/>
  <c r="M121" i="13"/>
  <c r="M120" i="13"/>
  <c r="M119" i="13"/>
  <c r="M118" i="13"/>
  <c r="M117" i="13"/>
  <c r="M116" i="13"/>
  <c r="M115" i="13"/>
  <c r="M114" i="13"/>
  <c r="M113" i="13"/>
  <c r="M112" i="13"/>
  <c r="M111" i="13"/>
  <c r="M110" i="13"/>
  <c r="M109" i="13"/>
  <c r="M108" i="13"/>
  <c r="M107" i="13"/>
  <c r="M106" i="13"/>
  <c r="M105" i="13"/>
  <c r="M104" i="13"/>
  <c r="M103" i="13"/>
  <c r="M102" i="13"/>
  <c r="M101" i="13"/>
  <c r="M100" i="13"/>
  <c r="M99" i="13"/>
  <c r="M98" i="13"/>
  <c r="M97" i="13"/>
  <c r="M96" i="13"/>
  <c r="M95" i="13"/>
  <c r="M94" i="13"/>
  <c r="M93" i="13"/>
  <c r="M92" i="13"/>
  <c r="M91" i="13"/>
  <c r="M90" i="13"/>
  <c r="M89" i="13"/>
  <c r="M88" i="13"/>
  <c r="M87" i="13"/>
  <c r="M86" i="13"/>
  <c r="M85" i="13"/>
  <c r="M84" i="13"/>
  <c r="M83" i="13"/>
  <c r="M82" i="13"/>
  <c r="M81" i="13"/>
  <c r="M80" i="13"/>
  <c r="M79" i="13"/>
  <c r="M78" i="13"/>
  <c r="M77" i="13"/>
  <c r="M76" i="13"/>
  <c r="M75" i="13"/>
  <c r="M74" i="13"/>
  <c r="M73" i="13"/>
  <c r="M72" i="13"/>
  <c r="M71" i="13"/>
  <c r="M70" i="13"/>
  <c r="M69" i="13"/>
  <c r="M68" i="13"/>
  <c r="M67" i="13"/>
  <c r="M66" i="13"/>
  <c r="M65" i="13"/>
  <c r="M64" i="13"/>
  <c r="M63" i="13"/>
  <c r="M62" i="13"/>
  <c r="M61" i="13"/>
  <c r="M60" i="13"/>
  <c r="M59" i="13"/>
  <c r="M58" i="13"/>
  <c r="M57" i="13"/>
  <c r="M56" i="13"/>
  <c r="M55" i="13"/>
  <c r="M54" i="13"/>
  <c r="M53" i="13"/>
  <c r="M52" i="13"/>
  <c r="M51" i="13"/>
  <c r="M50" i="13"/>
  <c r="M49" i="13"/>
  <c r="M48" i="13"/>
  <c r="M47" i="13"/>
  <c r="M46" i="13"/>
  <c r="M45" i="13"/>
  <c r="M44" i="13"/>
  <c r="M43" i="13"/>
  <c r="M42" i="13"/>
  <c r="M41" i="13"/>
  <c r="M40" i="13"/>
  <c r="M39" i="13"/>
  <c r="M38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K275" i="13"/>
  <c r="K276" i="13"/>
  <c r="K277" i="13"/>
  <c r="K278" i="13"/>
  <c r="K279" i="13"/>
  <c r="K280" i="13"/>
  <c r="K281" i="13"/>
  <c r="K282" i="13"/>
  <c r="K283" i="13"/>
  <c r="K284" i="13"/>
  <c r="K285" i="13"/>
  <c r="K286" i="13"/>
  <c r="K287" i="13"/>
  <c r="K288" i="13"/>
  <c r="K289" i="13"/>
  <c r="K290" i="13"/>
  <c r="K291" i="13"/>
  <c r="K292" i="13"/>
  <c r="K293" i="13"/>
  <c r="K294" i="13"/>
  <c r="K295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K308" i="13"/>
  <c r="K309" i="13"/>
  <c r="K310" i="13"/>
  <c r="K311" i="13"/>
  <c r="K312" i="13"/>
  <c r="K313" i="13"/>
  <c r="K314" i="13"/>
  <c r="K315" i="13"/>
  <c r="K316" i="13"/>
  <c r="K317" i="13"/>
  <c r="K318" i="13"/>
  <c r="K319" i="13"/>
  <c r="K320" i="13"/>
  <c r="K321" i="13"/>
  <c r="K322" i="13"/>
  <c r="K323" i="13"/>
  <c r="K324" i="13"/>
  <c r="K325" i="13"/>
  <c r="K326" i="13"/>
  <c r="K327" i="13"/>
  <c r="K328" i="13"/>
  <c r="K329" i="13"/>
  <c r="K330" i="13"/>
  <c r="K331" i="13"/>
  <c r="K332" i="13"/>
  <c r="K333" i="13"/>
  <c r="K334" i="13"/>
  <c r="K335" i="13"/>
  <c r="K336" i="13"/>
  <c r="K337" i="13"/>
  <c r="K338" i="13"/>
  <c r="K339" i="13"/>
  <c r="K340" i="13"/>
  <c r="K341" i="13"/>
  <c r="K342" i="13"/>
  <c r="K343" i="13"/>
  <c r="K344" i="13"/>
  <c r="K345" i="13"/>
  <c r="K346" i="13"/>
  <c r="K347" i="13"/>
  <c r="K348" i="13"/>
  <c r="K349" i="13"/>
  <c r="K350" i="13"/>
  <c r="K351" i="13"/>
  <c r="K352" i="13"/>
  <c r="K353" i="13"/>
  <c r="K354" i="13"/>
  <c r="K355" i="13"/>
  <c r="K356" i="13"/>
  <c r="K357" i="13"/>
  <c r="K358" i="13"/>
  <c r="K359" i="13"/>
  <c r="K360" i="13"/>
  <c r="K361" i="13"/>
  <c r="K362" i="13"/>
  <c r="K363" i="13"/>
  <c r="K364" i="13"/>
  <c r="K365" i="13"/>
  <c r="K366" i="13"/>
  <c r="K367" i="13"/>
  <c r="K368" i="13"/>
  <c r="K369" i="13"/>
  <c r="K370" i="13"/>
  <c r="K371" i="13"/>
  <c r="K372" i="13"/>
  <c r="K373" i="13"/>
  <c r="K374" i="13"/>
  <c r="K375" i="13"/>
  <c r="K376" i="13"/>
  <c r="K377" i="13"/>
  <c r="K378" i="13"/>
  <c r="K379" i="13"/>
  <c r="K380" i="13"/>
  <c r="K381" i="13"/>
  <c r="K382" i="13"/>
  <c r="K383" i="13"/>
  <c r="K384" i="13"/>
  <c r="K385" i="13"/>
  <c r="K386" i="13"/>
  <c r="K387" i="13"/>
  <c r="K388" i="13"/>
  <c r="K389" i="13"/>
  <c r="K390" i="13"/>
  <c r="K391" i="13"/>
  <c r="K392" i="13"/>
  <c r="K393" i="13"/>
  <c r="K394" i="13"/>
  <c r="K395" i="13"/>
  <c r="K396" i="13"/>
  <c r="K397" i="13"/>
  <c r="K398" i="13"/>
  <c r="K399" i="13"/>
  <c r="K400" i="13"/>
  <c r="K401" i="13"/>
  <c r="K402" i="13"/>
  <c r="K403" i="13"/>
  <c r="K404" i="13"/>
  <c r="K405" i="13"/>
  <c r="K406" i="13"/>
  <c r="K407" i="13"/>
  <c r="K408" i="13"/>
  <c r="K409" i="13"/>
  <c r="K410" i="13"/>
  <c r="K411" i="13"/>
  <c r="K412" i="13"/>
  <c r="K413" i="13"/>
  <c r="K414" i="13"/>
  <c r="K415" i="13"/>
  <c r="K416" i="13"/>
  <c r="K417" i="13"/>
  <c r="K418" i="13"/>
  <c r="K419" i="13"/>
  <c r="K420" i="13"/>
  <c r="K421" i="13"/>
  <c r="K422" i="13"/>
  <c r="K423" i="13"/>
  <c r="K424" i="13"/>
  <c r="K425" i="13"/>
  <c r="K426" i="13"/>
  <c r="K427" i="13"/>
  <c r="K428" i="13"/>
  <c r="K429" i="13"/>
  <c r="K430" i="13"/>
  <c r="K431" i="13"/>
  <c r="K432" i="13"/>
  <c r="K433" i="13"/>
  <c r="K434" i="13"/>
  <c r="K435" i="13"/>
  <c r="K436" i="13"/>
  <c r="K437" i="13"/>
  <c r="K438" i="13"/>
  <c r="K439" i="13"/>
  <c r="K440" i="13"/>
  <c r="K441" i="13"/>
  <c r="K442" i="13"/>
  <c r="K443" i="13"/>
  <c r="K444" i="13"/>
  <c r="K445" i="13"/>
  <c r="K446" i="13"/>
  <c r="K447" i="13"/>
  <c r="K448" i="13"/>
  <c r="K449" i="13"/>
  <c r="K450" i="13"/>
  <c r="K451" i="13"/>
  <c r="K452" i="13"/>
  <c r="K453" i="13"/>
  <c r="K454" i="13"/>
  <c r="K455" i="13"/>
  <c r="K456" i="13"/>
  <c r="K457" i="13"/>
  <c r="K458" i="13"/>
  <c r="K459" i="13"/>
  <c r="K460" i="13"/>
  <c r="K461" i="13"/>
  <c r="K462" i="13"/>
  <c r="K463" i="13"/>
  <c r="K464" i="13"/>
  <c r="K465" i="13"/>
  <c r="K466" i="13"/>
  <c r="K467" i="13"/>
  <c r="K468" i="13"/>
  <c r="K469" i="13"/>
  <c r="K470" i="13"/>
  <c r="K471" i="13"/>
  <c r="K472" i="13"/>
  <c r="K473" i="13"/>
  <c r="K474" i="13"/>
  <c r="K475" i="13"/>
  <c r="K476" i="13"/>
  <c r="K477" i="13"/>
  <c r="K478" i="13"/>
  <c r="K479" i="13"/>
  <c r="K480" i="13"/>
  <c r="K481" i="13"/>
  <c r="K482" i="13"/>
  <c r="K483" i="13"/>
  <c r="K484" i="13"/>
  <c r="K485" i="13"/>
  <c r="K486" i="13"/>
  <c r="K487" i="13"/>
  <c r="K488" i="13"/>
  <c r="K489" i="13"/>
  <c r="K490" i="13"/>
  <c r="K491" i="13"/>
  <c r="K492" i="13"/>
  <c r="K493" i="13"/>
  <c r="K494" i="13"/>
  <c r="K495" i="13"/>
  <c r="K496" i="13"/>
  <c r="K497" i="13"/>
  <c r="K498" i="13"/>
  <c r="K499" i="13"/>
  <c r="K500" i="13"/>
  <c r="K501" i="13"/>
  <c r="K502" i="13"/>
  <c r="K503" i="13"/>
  <c r="K504" i="13"/>
  <c r="K505" i="13"/>
  <c r="K506" i="13"/>
  <c r="K3" i="13"/>
  <c r="P5" i="13" s="1"/>
  <c r="P6" i="13" s="1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3" i="13"/>
  <c r="G6" i="13" s="1"/>
  <c r="G7" i="13" s="1"/>
  <c r="G41" i="1"/>
  <c r="G42" i="1"/>
  <c r="G45" i="1"/>
  <c r="G46" i="1"/>
  <c r="G44" i="1"/>
  <c r="G40" i="1"/>
  <c r="C55" i="1"/>
  <c r="C54" i="1"/>
  <c r="C53" i="1"/>
  <c r="C52" i="1"/>
  <c r="C51" i="1"/>
  <c r="C50" i="1"/>
  <c r="D27" i="12"/>
  <c r="D26" i="12"/>
  <c r="D25" i="12"/>
  <c r="D24" i="12"/>
  <c r="D23" i="12"/>
  <c r="D22" i="12"/>
  <c r="H14" i="12"/>
  <c r="G14" i="12"/>
  <c r="H13" i="12"/>
  <c r="G13" i="12"/>
  <c r="G12" i="12"/>
  <c r="H12" i="12"/>
  <c r="G11" i="12"/>
  <c r="H11" i="12"/>
  <c r="H10" i="12"/>
  <c r="G10" i="12"/>
  <c r="H9" i="12"/>
  <c r="X10" i="7"/>
  <c r="K9" i="7"/>
  <c r="P11" i="6"/>
  <c r="G11" i="6"/>
  <c r="P11" i="5"/>
  <c r="G10" i="5"/>
  <c r="Q12" i="4"/>
  <c r="H11" i="4"/>
  <c r="Q10" i="8"/>
  <c r="H9" i="8"/>
  <c r="O10" i="3"/>
  <c r="R15" i="3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S322" i="7"/>
  <c r="S323" i="7"/>
  <c r="S324" i="7"/>
  <c r="S325" i="7"/>
  <c r="S326" i="7"/>
  <c r="S327" i="7"/>
  <c r="S328" i="7"/>
  <c r="S329" i="7"/>
  <c r="S330" i="7"/>
  <c r="S331" i="7"/>
  <c r="S332" i="7"/>
  <c r="S333" i="7"/>
  <c r="S334" i="7"/>
  <c r="S335" i="7"/>
  <c r="S336" i="7"/>
  <c r="S337" i="7"/>
  <c r="S338" i="7"/>
  <c r="S339" i="7"/>
  <c r="S340" i="7"/>
  <c r="S341" i="7"/>
  <c r="S342" i="7"/>
  <c r="S343" i="7"/>
  <c r="S344" i="7"/>
  <c r="S345" i="7"/>
  <c r="S346" i="7"/>
  <c r="S347" i="7"/>
  <c r="S348" i="7"/>
  <c r="S349" i="7"/>
  <c r="S350" i="7"/>
  <c r="S351" i="7"/>
  <c r="S352" i="7"/>
  <c r="S353" i="7"/>
  <c r="S354" i="7"/>
  <c r="S355" i="7"/>
  <c r="S356" i="7"/>
  <c r="S357" i="7"/>
  <c r="S358" i="7"/>
  <c r="S359" i="7"/>
  <c r="S360" i="7"/>
  <c r="S361" i="7"/>
  <c r="S362" i="7"/>
  <c r="S363" i="7"/>
  <c r="S364" i="7"/>
  <c r="S365" i="7"/>
  <c r="S366" i="7"/>
  <c r="S367" i="7"/>
  <c r="S368" i="7"/>
  <c r="S369" i="7"/>
  <c r="S370" i="7"/>
  <c r="S371" i="7"/>
  <c r="S372" i="7"/>
  <c r="S373" i="7"/>
  <c r="S374" i="7"/>
  <c r="S375" i="7"/>
  <c r="S376" i="7"/>
  <c r="S377" i="7"/>
  <c r="S378" i="7"/>
  <c r="S379" i="7"/>
  <c r="S380" i="7"/>
  <c r="S381" i="7"/>
  <c r="S382" i="7"/>
  <c r="S383" i="7"/>
  <c r="S384" i="7"/>
  <c r="S385" i="7"/>
  <c r="S386" i="7"/>
  <c r="S387" i="7"/>
  <c r="S388" i="7"/>
  <c r="S389" i="7"/>
  <c r="S390" i="7"/>
  <c r="S391" i="7"/>
  <c r="S392" i="7"/>
  <c r="S393" i="7"/>
  <c r="S394" i="7"/>
  <c r="S395" i="7"/>
  <c r="S396" i="7"/>
  <c r="S397" i="7"/>
  <c r="S398" i="7"/>
  <c r="S399" i="7"/>
  <c r="S400" i="7"/>
  <c r="S401" i="7"/>
  <c r="S402" i="7"/>
  <c r="S403" i="7"/>
  <c r="S404" i="7"/>
  <c r="S405" i="7"/>
  <c r="S406" i="7"/>
  <c r="S407" i="7"/>
  <c r="S408" i="7"/>
  <c r="S409" i="7"/>
  <c r="S410" i="7"/>
  <c r="S411" i="7"/>
  <c r="S412" i="7"/>
  <c r="S413" i="7"/>
  <c r="S414" i="7"/>
  <c r="S415" i="7"/>
  <c r="S416" i="7"/>
  <c r="S417" i="7"/>
  <c r="S418" i="7"/>
  <c r="S419" i="7"/>
  <c r="S420" i="7"/>
  <c r="S421" i="7"/>
  <c r="S422" i="7"/>
  <c r="S423" i="7"/>
  <c r="S424" i="7"/>
  <c r="S425" i="7"/>
  <c r="S426" i="7"/>
  <c r="S427" i="7"/>
  <c r="S428" i="7"/>
  <c r="S429" i="7"/>
  <c r="S430" i="7"/>
  <c r="S431" i="7"/>
  <c r="S432" i="7"/>
  <c r="S433" i="7"/>
  <c r="S434" i="7"/>
  <c r="S435" i="7"/>
  <c r="S436" i="7"/>
  <c r="S437" i="7"/>
  <c r="S438" i="7"/>
  <c r="S439" i="7"/>
  <c r="S440" i="7"/>
  <c r="S441" i="7"/>
  <c r="S442" i="7"/>
  <c r="S443" i="7"/>
  <c r="S444" i="7"/>
  <c r="S445" i="7"/>
  <c r="S446" i="7"/>
  <c r="S447" i="7"/>
  <c r="S448" i="7"/>
  <c r="S449" i="7"/>
  <c r="S450" i="7"/>
  <c r="S451" i="7"/>
  <c r="S452" i="7"/>
  <c r="S453" i="7"/>
  <c r="S454" i="7"/>
  <c r="S455" i="7"/>
  <c r="S456" i="7"/>
  <c r="S457" i="7"/>
  <c r="S458" i="7"/>
  <c r="S459" i="7"/>
  <c r="S460" i="7"/>
  <c r="S461" i="7"/>
  <c r="S462" i="7"/>
  <c r="S463" i="7"/>
  <c r="S464" i="7"/>
  <c r="S465" i="7"/>
  <c r="S466" i="7"/>
  <c r="S467" i="7"/>
  <c r="S468" i="7"/>
  <c r="S469" i="7"/>
  <c r="S470" i="7"/>
  <c r="S471" i="7"/>
  <c r="S472" i="7"/>
  <c r="S473" i="7"/>
  <c r="S474" i="7"/>
  <c r="S475" i="7"/>
  <c r="S476" i="7"/>
  <c r="S477" i="7"/>
  <c r="S478" i="7"/>
  <c r="S479" i="7"/>
  <c r="S480" i="7"/>
  <c r="S481" i="7"/>
  <c r="S482" i="7"/>
  <c r="S483" i="7"/>
  <c r="S484" i="7"/>
  <c r="S485" i="7"/>
  <c r="S486" i="7"/>
  <c r="S487" i="7"/>
  <c r="S488" i="7"/>
  <c r="S489" i="7"/>
  <c r="S490" i="7"/>
  <c r="S491" i="7"/>
  <c r="S492" i="7"/>
  <c r="S493" i="7"/>
  <c r="S494" i="7"/>
  <c r="S495" i="7"/>
  <c r="S496" i="7"/>
  <c r="S497" i="7"/>
  <c r="S498" i="7"/>
  <c r="S499" i="7"/>
  <c r="S500" i="7"/>
  <c r="S501" i="7"/>
  <c r="S502" i="7"/>
  <c r="S503" i="7"/>
  <c r="S504" i="7"/>
  <c r="S505" i="7"/>
  <c r="S506" i="7"/>
  <c r="S507" i="7"/>
  <c r="S508" i="7"/>
  <c r="S509" i="7"/>
  <c r="S510" i="7"/>
  <c r="S511" i="7"/>
  <c r="S512" i="7"/>
  <c r="S513" i="7"/>
  <c r="S514" i="7"/>
  <c r="S515" i="7"/>
  <c r="S516" i="7"/>
  <c r="S517" i="7"/>
  <c r="S518" i="7"/>
  <c r="S519" i="7"/>
  <c r="S520" i="7"/>
  <c r="S521" i="7"/>
  <c r="S522" i="7"/>
  <c r="S523" i="7"/>
  <c r="S524" i="7"/>
  <c r="S525" i="7"/>
  <c r="S526" i="7"/>
  <c r="S527" i="7"/>
  <c r="S528" i="7"/>
  <c r="S529" i="7"/>
  <c r="S530" i="7"/>
  <c r="S531" i="7"/>
  <c r="S532" i="7"/>
  <c r="S533" i="7"/>
  <c r="S534" i="7"/>
  <c r="S535" i="7"/>
  <c r="S536" i="7"/>
  <c r="S537" i="7"/>
  <c r="S538" i="7"/>
  <c r="S539" i="7"/>
  <c r="S540" i="7"/>
  <c r="S541" i="7"/>
  <c r="S542" i="7"/>
  <c r="S543" i="7"/>
  <c r="S544" i="7"/>
  <c r="S545" i="7"/>
  <c r="S546" i="7"/>
  <c r="S547" i="7"/>
  <c r="S548" i="7"/>
  <c r="S549" i="7"/>
  <c r="S550" i="7"/>
  <c r="S551" i="7"/>
  <c r="S552" i="7"/>
  <c r="S553" i="7"/>
  <c r="S554" i="7"/>
  <c r="S555" i="7"/>
  <c r="S556" i="7"/>
  <c r="S557" i="7"/>
  <c r="S558" i="7"/>
  <c r="S559" i="7"/>
  <c r="S560" i="7"/>
  <c r="S561" i="7"/>
  <c r="S562" i="7"/>
  <c r="S563" i="7"/>
  <c r="S564" i="7"/>
  <c r="S565" i="7"/>
  <c r="S566" i="7"/>
  <c r="S567" i="7"/>
  <c r="S568" i="7"/>
  <c r="S569" i="7"/>
  <c r="S570" i="7"/>
  <c r="S571" i="7"/>
  <c r="S572" i="7"/>
  <c r="S573" i="7"/>
  <c r="S574" i="7"/>
  <c r="S575" i="7"/>
  <c r="S576" i="7"/>
  <c r="S577" i="7"/>
  <c r="S578" i="7"/>
  <c r="S579" i="7"/>
  <c r="S580" i="7"/>
  <c r="S581" i="7"/>
  <c r="S582" i="7"/>
  <c r="S583" i="7"/>
  <c r="S584" i="7"/>
  <c r="S585" i="7"/>
  <c r="S586" i="7"/>
  <c r="S587" i="7"/>
  <c r="S588" i="7"/>
  <c r="S589" i="7"/>
  <c r="S590" i="7"/>
  <c r="S591" i="7"/>
  <c r="S592" i="7"/>
  <c r="S593" i="7"/>
  <c r="S594" i="7"/>
  <c r="S595" i="7"/>
  <c r="S596" i="7"/>
  <c r="S597" i="7"/>
  <c r="S598" i="7"/>
  <c r="S599" i="7"/>
  <c r="S600" i="7"/>
  <c r="S601" i="7"/>
  <c r="S602" i="7"/>
  <c r="S603" i="7"/>
  <c r="S604" i="7"/>
  <c r="S605" i="7"/>
  <c r="S606" i="7"/>
  <c r="S607" i="7"/>
  <c r="S608" i="7"/>
  <c r="S609" i="7"/>
  <c r="S610" i="7"/>
  <c r="S611" i="7"/>
  <c r="S612" i="7"/>
  <c r="S613" i="7"/>
  <c r="S614" i="7"/>
  <c r="S615" i="7"/>
  <c r="S616" i="7"/>
  <c r="S617" i="7"/>
  <c r="S618" i="7"/>
  <c r="S619" i="7"/>
  <c r="S620" i="7"/>
  <c r="S621" i="7"/>
  <c r="S622" i="7"/>
  <c r="S623" i="7"/>
  <c r="S624" i="7"/>
  <c r="S625" i="7"/>
  <c r="S626" i="7"/>
  <c r="S627" i="7"/>
  <c r="S628" i="7"/>
  <c r="S629" i="7"/>
  <c r="S630" i="7"/>
  <c r="S3" i="7"/>
  <c r="X5" i="7" s="1"/>
  <c r="X6" i="7" s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3" i="7"/>
  <c r="K4" i="7" s="1"/>
  <c r="U630" i="7"/>
  <c r="U629" i="7"/>
  <c r="U628" i="7"/>
  <c r="U627" i="7"/>
  <c r="U626" i="7"/>
  <c r="U625" i="7"/>
  <c r="U624" i="7"/>
  <c r="U623" i="7"/>
  <c r="U622" i="7"/>
  <c r="U621" i="7"/>
  <c r="U620" i="7"/>
  <c r="U619" i="7"/>
  <c r="U618" i="7"/>
  <c r="U617" i="7"/>
  <c r="U616" i="7"/>
  <c r="U615" i="7"/>
  <c r="U614" i="7"/>
  <c r="U613" i="7"/>
  <c r="U612" i="7"/>
  <c r="U611" i="7"/>
  <c r="U610" i="7"/>
  <c r="U609" i="7"/>
  <c r="U608" i="7"/>
  <c r="U607" i="7"/>
  <c r="U606" i="7"/>
  <c r="U605" i="7"/>
  <c r="U604" i="7"/>
  <c r="U603" i="7"/>
  <c r="U602" i="7"/>
  <c r="U601" i="7"/>
  <c r="U600" i="7"/>
  <c r="U599" i="7"/>
  <c r="U598" i="7"/>
  <c r="U597" i="7"/>
  <c r="U596" i="7"/>
  <c r="U595" i="7"/>
  <c r="U594" i="7"/>
  <c r="U593" i="7"/>
  <c r="U592" i="7"/>
  <c r="U591" i="7"/>
  <c r="U590" i="7"/>
  <c r="U589" i="7"/>
  <c r="U588" i="7"/>
  <c r="U587" i="7"/>
  <c r="U586" i="7"/>
  <c r="U585" i="7"/>
  <c r="U584" i="7"/>
  <c r="U583" i="7"/>
  <c r="U582" i="7"/>
  <c r="U581" i="7"/>
  <c r="U580" i="7"/>
  <c r="U579" i="7"/>
  <c r="U578" i="7"/>
  <c r="U577" i="7"/>
  <c r="U576" i="7"/>
  <c r="U575" i="7"/>
  <c r="U574" i="7"/>
  <c r="U573" i="7"/>
  <c r="U572" i="7"/>
  <c r="U571" i="7"/>
  <c r="U570" i="7"/>
  <c r="U569" i="7"/>
  <c r="U568" i="7"/>
  <c r="U567" i="7"/>
  <c r="U566" i="7"/>
  <c r="U565" i="7"/>
  <c r="U564" i="7"/>
  <c r="U563" i="7"/>
  <c r="U562" i="7"/>
  <c r="U561" i="7"/>
  <c r="U560" i="7"/>
  <c r="U559" i="7"/>
  <c r="U558" i="7"/>
  <c r="U557" i="7"/>
  <c r="U556" i="7"/>
  <c r="U555" i="7"/>
  <c r="U554" i="7"/>
  <c r="U553" i="7"/>
  <c r="U552" i="7"/>
  <c r="U551" i="7"/>
  <c r="U550" i="7"/>
  <c r="U549" i="7"/>
  <c r="U548" i="7"/>
  <c r="U547" i="7"/>
  <c r="U546" i="7"/>
  <c r="U545" i="7"/>
  <c r="U544" i="7"/>
  <c r="U543" i="7"/>
  <c r="U542" i="7"/>
  <c r="U541" i="7"/>
  <c r="U540" i="7"/>
  <c r="U539" i="7"/>
  <c r="U538" i="7"/>
  <c r="U537" i="7"/>
  <c r="U536" i="7"/>
  <c r="U535" i="7"/>
  <c r="U534" i="7"/>
  <c r="U533" i="7"/>
  <c r="U532" i="7"/>
  <c r="U531" i="7"/>
  <c r="U530" i="7"/>
  <c r="U529" i="7"/>
  <c r="U528" i="7"/>
  <c r="U527" i="7"/>
  <c r="U526" i="7"/>
  <c r="U525" i="7"/>
  <c r="U524" i="7"/>
  <c r="U523" i="7"/>
  <c r="U522" i="7"/>
  <c r="U521" i="7"/>
  <c r="U520" i="7"/>
  <c r="U519" i="7"/>
  <c r="U518" i="7"/>
  <c r="U517" i="7"/>
  <c r="U516" i="7"/>
  <c r="U515" i="7"/>
  <c r="U514" i="7"/>
  <c r="U513" i="7"/>
  <c r="U512" i="7"/>
  <c r="U511" i="7"/>
  <c r="U510" i="7"/>
  <c r="U509" i="7"/>
  <c r="U508" i="7"/>
  <c r="U507" i="7"/>
  <c r="U506" i="7"/>
  <c r="U505" i="7"/>
  <c r="U504" i="7"/>
  <c r="U503" i="7"/>
  <c r="U502" i="7"/>
  <c r="U501" i="7"/>
  <c r="U500" i="7"/>
  <c r="U499" i="7"/>
  <c r="U498" i="7"/>
  <c r="U497" i="7"/>
  <c r="U496" i="7"/>
  <c r="U495" i="7"/>
  <c r="U494" i="7"/>
  <c r="U493" i="7"/>
  <c r="U492" i="7"/>
  <c r="U491" i="7"/>
  <c r="U490" i="7"/>
  <c r="U489" i="7"/>
  <c r="U488" i="7"/>
  <c r="U487" i="7"/>
  <c r="U486" i="7"/>
  <c r="U485" i="7"/>
  <c r="U484" i="7"/>
  <c r="U483" i="7"/>
  <c r="U482" i="7"/>
  <c r="U481" i="7"/>
  <c r="U480" i="7"/>
  <c r="U479" i="7"/>
  <c r="U478" i="7"/>
  <c r="U477" i="7"/>
  <c r="U476" i="7"/>
  <c r="U475" i="7"/>
  <c r="U474" i="7"/>
  <c r="U473" i="7"/>
  <c r="U472" i="7"/>
  <c r="U471" i="7"/>
  <c r="U470" i="7"/>
  <c r="U469" i="7"/>
  <c r="U468" i="7"/>
  <c r="U467" i="7"/>
  <c r="U466" i="7"/>
  <c r="U465" i="7"/>
  <c r="U464" i="7"/>
  <c r="U463" i="7"/>
  <c r="U462" i="7"/>
  <c r="U461" i="7"/>
  <c r="U460" i="7"/>
  <c r="U459" i="7"/>
  <c r="U458" i="7"/>
  <c r="U457" i="7"/>
  <c r="U456" i="7"/>
  <c r="U455" i="7"/>
  <c r="U454" i="7"/>
  <c r="U453" i="7"/>
  <c r="U452" i="7"/>
  <c r="U451" i="7"/>
  <c r="U450" i="7"/>
  <c r="U449" i="7"/>
  <c r="U448" i="7"/>
  <c r="U447" i="7"/>
  <c r="U446" i="7"/>
  <c r="U445" i="7"/>
  <c r="U444" i="7"/>
  <c r="U443" i="7"/>
  <c r="U442" i="7"/>
  <c r="U441" i="7"/>
  <c r="U440" i="7"/>
  <c r="U439" i="7"/>
  <c r="U438" i="7"/>
  <c r="U437" i="7"/>
  <c r="U436" i="7"/>
  <c r="U435" i="7"/>
  <c r="U434" i="7"/>
  <c r="U433" i="7"/>
  <c r="U432" i="7"/>
  <c r="U431" i="7"/>
  <c r="U430" i="7"/>
  <c r="U429" i="7"/>
  <c r="U428" i="7"/>
  <c r="U427" i="7"/>
  <c r="U426" i="7"/>
  <c r="U425" i="7"/>
  <c r="U424" i="7"/>
  <c r="U423" i="7"/>
  <c r="U422" i="7"/>
  <c r="U421" i="7"/>
  <c r="U420" i="7"/>
  <c r="U419" i="7"/>
  <c r="U418" i="7"/>
  <c r="U417" i="7"/>
  <c r="U416" i="7"/>
  <c r="U415" i="7"/>
  <c r="U414" i="7"/>
  <c r="U413" i="7"/>
  <c r="U412" i="7"/>
  <c r="U411" i="7"/>
  <c r="U410" i="7"/>
  <c r="U409" i="7"/>
  <c r="U408" i="7"/>
  <c r="U407" i="7"/>
  <c r="U406" i="7"/>
  <c r="U405" i="7"/>
  <c r="U404" i="7"/>
  <c r="U403" i="7"/>
  <c r="U402" i="7"/>
  <c r="U401" i="7"/>
  <c r="U400" i="7"/>
  <c r="U399" i="7"/>
  <c r="U398" i="7"/>
  <c r="U397" i="7"/>
  <c r="U396" i="7"/>
  <c r="U395" i="7"/>
  <c r="U394" i="7"/>
  <c r="U393" i="7"/>
  <c r="U392" i="7"/>
  <c r="U391" i="7"/>
  <c r="U390" i="7"/>
  <c r="U389" i="7"/>
  <c r="U388" i="7"/>
  <c r="U387" i="7"/>
  <c r="U386" i="7"/>
  <c r="U385" i="7"/>
  <c r="U384" i="7"/>
  <c r="U383" i="7"/>
  <c r="U382" i="7"/>
  <c r="U381" i="7"/>
  <c r="U380" i="7"/>
  <c r="U379" i="7"/>
  <c r="U378" i="7"/>
  <c r="U377" i="7"/>
  <c r="U376" i="7"/>
  <c r="U375" i="7"/>
  <c r="U374" i="7"/>
  <c r="U373" i="7"/>
  <c r="U372" i="7"/>
  <c r="U371" i="7"/>
  <c r="U370" i="7"/>
  <c r="U369" i="7"/>
  <c r="U368" i="7"/>
  <c r="U367" i="7"/>
  <c r="U366" i="7"/>
  <c r="U365" i="7"/>
  <c r="U364" i="7"/>
  <c r="U363" i="7"/>
  <c r="U362" i="7"/>
  <c r="U361" i="7"/>
  <c r="U360" i="7"/>
  <c r="U359" i="7"/>
  <c r="U358" i="7"/>
  <c r="U357" i="7"/>
  <c r="U356" i="7"/>
  <c r="U355" i="7"/>
  <c r="U354" i="7"/>
  <c r="U353" i="7"/>
  <c r="U352" i="7"/>
  <c r="U351" i="7"/>
  <c r="U350" i="7"/>
  <c r="U349" i="7"/>
  <c r="U348" i="7"/>
  <c r="U347" i="7"/>
  <c r="U346" i="7"/>
  <c r="U345" i="7"/>
  <c r="U344" i="7"/>
  <c r="U343" i="7"/>
  <c r="U342" i="7"/>
  <c r="U341" i="7"/>
  <c r="U340" i="7"/>
  <c r="U339" i="7"/>
  <c r="U338" i="7"/>
  <c r="U337" i="7"/>
  <c r="U336" i="7"/>
  <c r="U335" i="7"/>
  <c r="U334" i="7"/>
  <c r="U333" i="7"/>
  <c r="U332" i="7"/>
  <c r="U331" i="7"/>
  <c r="U330" i="7"/>
  <c r="U329" i="7"/>
  <c r="U328" i="7"/>
  <c r="U327" i="7"/>
  <c r="U326" i="7"/>
  <c r="U325" i="7"/>
  <c r="U324" i="7"/>
  <c r="U323" i="7"/>
  <c r="U322" i="7"/>
  <c r="U321" i="7"/>
  <c r="U320" i="7"/>
  <c r="U319" i="7"/>
  <c r="U318" i="7"/>
  <c r="U317" i="7"/>
  <c r="U316" i="7"/>
  <c r="U315" i="7"/>
  <c r="U314" i="7"/>
  <c r="U313" i="7"/>
  <c r="U312" i="7"/>
  <c r="U311" i="7"/>
  <c r="U310" i="7"/>
  <c r="U309" i="7"/>
  <c r="U308" i="7"/>
  <c r="U307" i="7"/>
  <c r="U306" i="7"/>
  <c r="U305" i="7"/>
  <c r="U304" i="7"/>
  <c r="U303" i="7"/>
  <c r="U302" i="7"/>
  <c r="U301" i="7"/>
  <c r="U300" i="7"/>
  <c r="U299" i="7"/>
  <c r="U298" i="7"/>
  <c r="U297" i="7"/>
  <c r="U296" i="7"/>
  <c r="U295" i="7"/>
  <c r="U294" i="7"/>
  <c r="U293" i="7"/>
  <c r="U292" i="7"/>
  <c r="U291" i="7"/>
  <c r="U290" i="7"/>
  <c r="U289" i="7"/>
  <c r="U288" i="7"/>
  <c r="U287" i="7"/>
  <c r="U286" i="7"/>
  <c r="U285" i="7"/>
  <c r="U284" i="7"/>
  <c r="U283" i="7"/>
  <c r="U282" i="7"/>
  <c r="U281" i="7"/>
  <c r="U280" i="7"/>
  <c r="U279" i="7"/>
  <c r="U278" i="7"/>
  <c r="U277" i="7"/>
  <c r="U276" i="7"/>
  <c r="U275" i="7"/>
  <c r="U274" i="7"/>
  <c r="U273" i="7"/>
  <c r="U272" i="7"/>
  <c r="U271" i="7"/>
  <c r="U270" i="7"/>
  <c r="U269" i="7"/>
  <c r="U268" i="7"/>
  <c r="U267" i="7"/>
  <c r="U266" i="7"/>
  <c r="U265" i="7"/>
  <c r="U264" i="7"/>
  <c r="U263" i="7"/>
  <c r="U262" i="7"/>
  <c r="U261" i="7"/>
  <c r="U260" i="7"/>
  <c r="U259" i="7"/>
  <c r="U258" i="7"/>
  <c r="U257" i="7"/>
  <c r="U256" i="7"/>
  <c r="U255" i="7"/>
  <c r="U254" i="7"/>
  <c r="U253" i="7"/>
  <c r="U252" i="7"/>
  <c r="U251" i="7"/>
  <c r="U250" i="7"/>
  <c r="U249" i="7"/>
  <c r="U248" i="7"/>
  <c r="U247" i="7"/>
  <c r="U246" i="7"/>
  <c r="U245" i="7"/>
  <c r="U244" i="7"/>
  <c r="U243" i="7"/>
  <c r="U242" i="7"/>
  <c r="U241" i="7"/>
  <c r="U240" i="7"/>
  <c r="U239" i="7"/>
  <c r="U238" i="7"/>
  <c r="U237" i="7"/>
  <c r="U236" i="7"/>
  <c r="U235" i="7"/>
  <c r="U234" i="7"/>
  <c r="U233" i="7"/>
  <c r="U232" i="7"/>
  <c r="U231" i="7"/>
  <c r="U230" i="7"/>
  <c r="U229" i="7"/>
  <c r="U228" i="7"/>
  <c r="U227" i="7"/>
  <c r="U226" i="7"/>
  <c r="U225" i="7"/>
  <c r="U224" i="7"/>
  <c r="U223" i="7"/>
  <c r="U222" i="7"/>
  <c r="U221" i="7"/>
  <c r="U220" i="7"/>
  <c r="U219" i="7"/>
  <c r="U218" i="7"/>
  <c r="U217" i="7"/>
  <c r="U216" i="7"/>
  <c r="U215" i="7"/>
  <c r="U214" i="7"/>
  <c r="U213" i="7"/>
  <c r="U212" i="7"/>
  <c r="U211" i="7"/>
  <c r="U210" i="7"/>
  <c r="U209" i="7"/>
  <c r="U208" i="7"/>
  <c r="U207" i="7"/>
  <c r="U206" i="7"/>
  <c r="U205" i="7"/>
  <c r="U204" i="7"/>
  <c r="U203" i="7"/>
  <c r="U202" i="7"/>
  <c r="U201" i="7"/>
  <c r="U200" i="7"/>
  <c r="U199" i="7"/>
  <c r="U198" i="7"/>
  <c r="U197" i="7"/>
  <c r="U196" i="7"/>
  <c r="U195" i="7"/>
  <c r="U194" i="7"/>
  <c r="U193" i="7"/>
  <c r="U192" i="7"/>
  <c r="U191" i="7"/>
  <c r="U190" i="7"/>
  <c r="U189" i="7"/>
  <c r="U188" i="7"/>
  <c r="U187" i="7"/>
  <c r="U186" i="7"/>
  <c r="U185" i="7"/>
  <c r="U184" i="7"/>
  <c r="U183" i="7"/>
  <c r="U182" i="7"/>
  <c r="U181" i="7"/>
  <c r="U180" i="7"/>
  <c r="U179" i="7"/>
  <c r="U178" i="7"/>
  <c r="U177" i="7"/>
  <c r="U176" i="7"/>
  <c r="U175" i="7"/>
  <c r="U174" i="7"/>
  <c r="U173" i="7"/>
  <c r="U172" i="7"/>
  <c r="U171" i="7"/>
  <c r="U170" i="7"/>
  <c r="U169" i="7"/>
  <c r="U168" i="7"/>
  <c r="U167" i="7"/>
  <c r="U166" i="7"/>
  <c r="U165" i="7"/>
  <c r="U164" i="7"/>
  <c r="U163" i="7"/>
  <c r="U162" i="7"/>
  <c r="U161" i="7"/>
  <c r="U160" i="7"/>
  <c r="U159" i="7"/>
  <c r="U158" i="7"/>
  <c r="U157" i="7"/>
  <c r="U156" i="7"/>
  <c r="U155" i="7"/>
  <c r="U154" i="7"/>
  <c r="U153" i="7"/>
  <c r="U152" i="7"/>
  <c r="U151" i="7"/>
  <c r="U150" i="7"/>
  <c r="U149" i="7"/>
  <c r="U148" i="7"/>
  <c r="U147" i="7"/>
  <c r="U146" i="7"/>
  <c r="U145" i="7"/>
  <c r="U144" i="7"/>
  <c r="U143" i="7"/>
  <c r="U142" i="7"/>
  <c r="U141" i="7"/>
  <c r="U140" i="7"/>
  <c r="U139" i="7"/>
  <c r="U138" i="7"/>
  <c r="U137" i="7"/>
  <c r="U136" i="7"/>
  <c r="U135" i="7"/>
  <c r="U134" i="7"/>
  <c r="U133" i="7"/>
  <c r="U132" i="7"/>
  <c r="U131" i="7"/>
  <c r="U130" i="7"/>
  <c r="U129" i="7"/>
  <c r="U128" i="7"/>
  <c r="U127" i="7"/>
  <c r="U126" i="7"/>
  <c r="U125" i="7"/>
  <c r="U124" i="7"/>
  <c r="U123" i="7"/>
  <c r="U122" i="7"/>
  <c r="U121" i="7"/>
  <c r="U120" i="7"/>
  <c r="U119" i="7"/>
  <c r="U118" i="7"/>
  <c r="U117" i="7"/>
  <c r="U116" i="7"/>
  <c r="U115" i="7"/>
  <c r="U114" i="7"/>
  <c r="U113" i="7"/>
  <c r="U112" i="7"/>
  <c r="U111" i="7"/>
  <c r="U110" i="7"/>
  <c r="U109" i="7"/>
  <c r="U108" i="7"/>
  <c r="U107" i="7"/>
  <c r="U106" i="7"/>
  <c r="U105" i="7"/>
  <c r="U104" i="7"/>
  <c r="U103" i="7"/>
  <c r="U102" i="7"/>
  <c r="U101" i="7"/>
  <c r="U100" i="7"/>
  <c r="U99" i="7"/>
  <c r="U98" i="7"/>
  <c r="U97" i="7"/>
  <c r="U96" i="7"/>
  <c r="U95" i="7"/>
  <c r="U94" i="7"/>
  <c r="U93" i="7"/>
  <c r="U92" i="7"/>
  <c r="U91" i="7"/>
  <c r="U90" i="7"/>
  <c r="U89" i="7"/>
  <c r="U88" i="7"/>
  <c r="U87" i="7"/>
  <c r="U86" i="7"/>
  <c r="U85" i="7"/>
  <c r="U84" i="7"/>
  <c r="U83" i="7"/>
  <c r="U82" i="7"/>
  <c r="U81" i="7"/>
  <c r="U80" i="7"/>
  <c r="U79" i="7"/>
  <c r="U78" i="7"/>
  <c r="U77" i="7"/>
  <c r="U76" i="7"/>
  <c r="U75" i="7"/>
  <c r="U74" i="7"/>
  <c r="U73" i="7"/>
  <c r="U72" i="7"/>
  <c r="U71" i="7"/>
  <c r="U70" i="7"/>
  <c r="U69" i="7"/>
  <c r="U68" i="7"/>
  <c r="U67" i="7"/>
  <c r="U66" i="7"/>
  <c r="U65" i="7"/>
  <c r="U64" i="7"/>
  <c r="U63" i="7"/>
  <c r="U62" i="7"/>
  <c r="U61" i="7"/>
  <c r="U60" i="7"/>
  <c r="U59" i="7"/>
  <c r="U58" i="7"/>
  <c r="U57" i="7"/>
  <c r="U56" i="7"/>
  <c r="U55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5" i="7"/>
  <c r="U4" i="7"/>
  <c r="U3" i="7"/>
  <c r="I503" i="7"/>
  <c r="I502" i="7"/>
  <c r="I501" i="7"/>
  <c r="I500" i="7"/>
  <c r="I499" i="7"/>
  <c r="I498" i="7"/>
  <c r="I497" i="7"/>
  <c r="I496" i="7"/>
  <c r="I495" i="7"/>
  <c r="I494" i="7"/>
  <c r="I493" i="7"/>
  <c r="I492" i="7"/>
  <c r="I491" i="7"/>
  <c r="I490" i="7"/>
  <c r="I489" i="7"/>
  <c r="I488" i="7"/>
  <c r="I487" i="7"/>
  <c r="I486" i="7"/>
  <c r="I485" i="7"/>
  <c r="I484" i="7"/>
  <c r="I483" i="7"/>
  <c r="I482" i="7"/>
  <c r="I481" i="7"/>
  <c r="I480" i="7"/>
  <c r="I479" i="7"/>
  <c r="I478" i="7"/>
  <c r="I477" i="7"/>
  <c r="I476" i="7"/>
  <c r="I475" i="7"/>
  <c r="I474" i="7"/>
  <c r="I473" i="7"/>
  <c r="I472" i="7"/>
  <c r="I471" i="7"/>
  <c r="I470" i="7"/>
  <c r="I469" i="7"/>
  <c r="I468" i="7"/>
  <c r="I467" i="7"/>
  <c r="I466" i="7"/>
  <c r="I465" i="7"/>
  <c r="I464" i="7"/>
  <c r="I463" i="7"/>
  <c r="I462" i="7"/>
  <c r="I461" i="7"/>
  <c r="I460" i="7"/>
  <c r="I459" i="7"/>
  <c r="I458" i="7"/>
  <c r="I457" i="7"/>
  <c r="I456" i="7"/>
  <c r="I455" i="7"/>
  <c r="I454" i="7"/>
  <c r="I453" i="7"/>
  <c r="I452" i="7"/>
  <c r="I451" i="7"/>
  <c r="I450" i="7"/>
  <c r="I449" i="7"/>
  <c r="I448" i="7"/>
  <c r="I447" i="7"/>
  <c r="I446" i="7"/>
  <c r="I445" i="7"/>
  <c r="I444" i="7"/>
  <c r="I443" i="7"/>
  <c r="I442" i="7"/>
  <c r="I441" i="7"/>
  <c r="I440" i="7"/>
  <c r="I439" i="7"/>
  <c r="I438" i="7"/>
  <c r="I437" i="7"/>
  <c r="I436" i="7"/>
  <c r="I435" i="7"/>
  <c r="I434" i="7"/>
  <c r="I433" i="7"/>
  <c r="I432" i="7"/>
  <c r="I431" i="7"/>
  <c r="I430" i="7"/>
  <c r="I429" i="7"/>
  <c r="I428" i="7"/>
  <c r="I427" i="7"/>
  <c r="I426" i="7"/>
  <c r="I425" i="7"/>
  <c r="I424" i="7"/>
  <c r="I423" i="7"/>
  <c r="I422" i="7"/>
  <c r="I421" i="7"/>
  <c r="I420" i="7"/>
  <c r="I419" i="7"/>
  <c r="I418" i="7"/>
  <c r="I417" i="7"/>
  <c r="I416" i="7"/>
  <c r="I415" i="7"/>
  <c r="I414" i="7"/>
  <c r="I413" i="7"/>
  <c r="I412" i="7"/>
  <c r="I411" i="7"/>
  <c r="I410" i="7"/>
  <c r="I409" i="7"/>
  <c r="I408" i="7"/>
  <c r="I407" i="7"/>
  <c r="I406" i="7"/>
  <c r="I405" i="7"/>
  <c r="I404" i="7"/>
  <c r="I403" i="7"/>
  <c r="I402" i="7"/>
  <c r="I401" i="7"/>
  <c r="I400" i="7"/>
  <c r="I399" i="7"/>
  <c r="I398" i="7"/>
  <c r="I397" i="7"/>
  <c r="I396" i="7"/>
  <c r="I395" i="7"/>
  <c r="I394" i="7"/>
  <c r="I393" i="7"/>
  <c r="I392" i="7"/>
  <c r="I391" i="7"/>
  <c r="I390" i="7"/>
  <c r="I389" i="7"/>
  <c r="I388" i="7"/>
  <c r="I387" i="7"/>
  <c r="I386" i="7"/>
  <c r="I385" i="7"/>
  <c r="I384" i="7"/>
  <c r="I383" i="7"/>
  <c r="I382" i="7"/>
  <c r="I381" i="7"/>
  <c r="I380" i="7"/>
  <c r="I379" i="7"/>
  <c r="I378" i="7"/>
  <c r="I377" i="7"/>
  <c r="I376" i="7"/>
  <c r="I375" i="7"/>
  <c r="I374" i="7"/>
  <c r="I373" i="7"/>
  <c r="I372" i="7"/>
  <c r="I371" i="7"/>
  <c r="I370" i="7"/>
  <c r="I369" i="7"/>
  <c r="I368" i="7"/>
  <c r="I367" i="7"/>
  <c r="I366" i="7"/>
  <c r="I365" i="7"/>
  <c r="I364" i="7"/>
  <c r="I363" i="7"/>
  <c r="I362" i="7"/>
  <c r="I361" i="7"/>
  <c r="I360" i="7"/>
  <c r="I359" i="7"/>
  <c r="I358" i="7"/>
  <c r="I357" i="7"/>
  <c r="I356" i="7"/>
  <c r="I355" i="7"/>
  <c r="I354" i="7"/>
  <c r="I353" i="7"/>
  <c r="I352" i="7"/>
  <c r="I351" i="7"/>
  <c r="I350" i="7"/>
  <c r="I349" i="7"/>
  <c r="I348" i="7"/>
  <c r="I347" i="7"/>
  <c r="I346" i="7"/>
  <c r="I345" i="7"/>
  <c r="I344" i="7"/>
  <c r="I343" i="7"/>
  <c r="I342" i="7"/>
  <c r="I341" i="7"/>
  <c r="I340" i="7"/>
  <c r="I339" i="7"/>
  <c r="I338" i="7"/>
  <c r="I337" i="7"/>
  <c r="I336" i="7"/>
  <c r="I335" i="7"/>
  <c r="I334" i="7"/>
  <c r="I333" i="7"/>
  <c r="I332" i="7"/>
  <c r="I331" i="7"/>
  <c r="I330" i="7"/>
  <c r="I329" i="7"/>
  <c r="I328" i="7"/>
  <c r="I327" i="7"/>
  <c r="I326" i="7"/>
  <c r="I325" i="7"/>
  <c r="I324" i="7"/>
  <c r="I323" i="7"/>
  <c r="I322" i="7"/>
  <c r="I321" i="7"/>
  <c r="I320" i="7"/>
  <c r="I319" i="7"/>
  <c r="I318" i="7"/>
  <c r="I317" i="7"/>
  <c r="I316" i="7"/>
  <c r="I315" i="7"/>
  <c r="I314" i="7"/>
  <c r="I313" i="7"/>
  <c r="I312" i="7"/>
  <c r="I311" i="7"/>
  <c r="I310" i="7"/>
  <c r="I309" i="7"/>
  <c r="I308" i="7"/>
  <c r="I307" i="7"/>
  <c r="I306" i="7"/>
  <c r="I305" i="7"/>
  <c r="I304" i="7"/>
  <c r="I303" i="7"/>
  <c r="I302" i="7"/>
  <c r="I301" i="7"/>
  <c r="I300" i="7"/>
  <c r="I299" i="7"/>
  <c r="I298" i="7"/>
  <c r="I297" i="7"/>
  <c r="I296" i="7"/>
  <c r="I295" i="7"/>
  <c r="I294" i="7"/>
  <c r="I293" i="7"/>
  <c r="I292" i="7"/>
  <c r="I291" i="7"/>
  <c r="I290" i="7"/>
  <c r="I289" i="7"/>
  <c r="I288" i="7"/>
  <c r="I287" i="7"/>
  <c r="I286" i="7"/>
  <c r="I285" i="7"/>
  <c r="I284" i="7"/>
  <c r="I283" i="7"/>
  <c r="I282" i="7"/>
  <c r="I281" i="7"/>
  <c r="I280" i="7"/>
  <c r="I279" i="7"/>
  <c r="I278" i="7"/>
  <c r="I277" i="7"/>
  <c r="I276" i="7"/>
  <c r="I275" i="7"/>
  <c r="I274" i="7"/>
  <c r="I273" i="7"/>
  <c r="I272" i="7"/>
  <c r="I271" i="7"/>
  <c r="I270" i="7"/>
  <c r="I269" i="7"/>
  <c r="I268" i="7"/>
  <c r="I267" i="7"/>
  <c r="I266" i="7"/>
  <c r="I265" i="7"/>
  <c r="I264" i="7"/>
  <c r="I263" i="7"/>
  <c r="I262" i="7"/>
  <c r="I261" i="7"/>
  <c r="I260" i="7"/>
  <c r="I259" i="7"/>
  <c r="I258" i="7"/>
  <c r="I257" i="7"/>
  <c r="I256" i="7"/>
  <c r="I255" i="7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L4" i="8"/>
  <c r="Q6" i="8" s="1"/>
  <c r="Q7" i="8" s="1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7" i="8"/>
  <c r="L418" i="8"/>
  <c r="L419" i="8"/>
  <c r="L420" i="8"/>
  <c r="L421" i="8"/>
  <c r="L422" i="8"/>
  <c r="L423" i="8"/>
  <c r="L424" i="8"/>
  <c r="L425" i="8"/>
  <c r="L426" i="8"/>
  <c r="L427" i="8"/>
  <c r="L428" i="8"/>
  <c r="L429" i="8"/>
  <c r="L430" i="8"/>
  <c r="L431" i="8"/>
  <c r="L432" i="8"/>
  <c r="L433" i="8"/>
  <c r="L434" i="8"/>
  <c r="L435" i="8"/>
  <c r="L436" i="8"/>
  <c r="L437" i="8"/>
  <c r="L438" i="8"/>
  <c r="L439" i="8"/>
  <c r="L440" i="8"/>
  <c r="L441" i="8"/>
  <c r="L442" i="8"/>
  <c r="L443" i="8"/>
  <c r="L444" i="8"/>
  <c r="L445" i="8"/>
  <c r="L446" i="8"/>
  <c r="L447" i="8"/>
  <c r="L448" i="8"/>
  <c r="L449" i="8"/>
  <c r="L450" i="8"/>
  <c r="L451" i="8"/>
  <c r="L452" i="8"/>
  <c r="L453" i="8"/>
  <c r="L454" i="8"/>
  <c r="L455" i="8"/>
  <c r="L456" i="8"/>
  <c r="L457" i="8"/>
  <c r="L458" i="8"/>
  <c r="L459" i="8"/>
  <c r="L460" i="8"/>
  <c r="L461" i="8"/>
  <c r="L462" i="8"/>
  <c r="L463" i="8"/>
  <c r="L464" i="8"/>
  <c r="L465" i="8"/>
  <c r="L466" i="8"/>
  <c r="L467" i="8"/>
  <c r="L468" i="8"/>
  <c r="L469" i="8"/>
  <c r="L470" i="8"/>
  <c r="L471" i="8"/>
  <c r="L472" i="8"/>
  <c r="L473" i="8"/>
  <c r="L474" i="8"/>
  <c r="L475" i="8"/>
  <c r="L476" i="8"/>
  <c r="L477" i="8"/>
  <c r="L478" i="8"/>
  <c r="L479" i="8"/>
  <c r="L480" i="8"/>
  <c r="L481" i="8"/>
  <c r="L482" i="8"/>
  <c r="L483" i="8"/>
  <c r="L484" i="8"/>
  <c r="L485" i="8"/>
  <c r="L486" i="8"/>
  <c r="L487" i="8"/>
  <c r="L488" i="8"/>
  <c r="L489" i="8"/>
  <c r="L490" i="8"/>
  <c r="L491" i="8"/>
  <c r="L492" i="8"/>
  <c r="L493" i="8"/>
  <c r="L494" i="8"/>
  <c r="L495" i="8"/>
  <c r="L496" i="8"/>
  <c r="L497" i="8"/>
  <c r="L498" i="8"/>
  <c r="L499" i="8"/>
  <c r="L500" i="8"/>
  <c r="L501" i="8"/>
  <c r="L502" i="8"/>
  <c r="L503" i="8"/>
  <c r="L504" i="8"/>
  <c r="L505" i="8"/>
  <c r="L506" i="8"/>
  <c r="L507" i="8"/>
  <c r="L508" i="8"/>
  <c r="L509" i="8"/>
  <c r="L510" i="8"/>
  <c r="L511" i="8"/>
  <c r="L512" i="8"/>
  <c r="L513" i="8"/>
  <c r="L514" i="8"/>
  <c r="L515" i="8"/>
  <c r="L516" i="8"/>
  <c r="L517" i="8"/>
  <c r="L518" i="8"/>
  <c r="L519" i="8"/>
  <c r="L520" i="8"/>
  <c r="L521" i="8"/>
  <c r="L522" i="8"/>
  <c r="L523" i="8"/>
  <c r="L524" i="8"/>
  <c r="L525" i="8"/>
  <c r="L526" i="8"/>
  <c r="L527" i="8"/>
  <c r="L528" i="8"/>
  <c r="L529" i="8"/>
  <c r="L530" i="8"/>
  <c r="L531" i="8"/>
  <c r="L532" i="8"/>
  <c r="L533" i="8"/>
  <c r="L534" i="8"/>
  <c r="L535" i="8"/>
  <c r="L536" i="8"/>
  <c r="L537" i="8"/>
  <c r="L538" i="8"/>
  <c r="L539" i="8"/>
  <c r="L540" i="8"/>
  <c r="L541" i="8"/>
  <c r="L542" i="8"/>
  <c r="L543" i="8"/>
  <c r="L544" i="8"/>
  <c r="L545" i="8"/>
  <c r="L546" i="8"/>
  <c r="L547" i="8"/>
  <c r="L548" i="8"/>
  <c r="L549" i="8"/>
  <c r="L550" i="8"/>
  <c r="L551" i="8"/>
  <c r="L552" i="8"/>
  <c r="L553" i="8"/>
  <c r="L554" i="8"/>
  <c r="L555" i="8"/>
  <c r="L556" i="8"/>
  <c r="L557" i="8"/>
  <c r="L558" i="8"/>
  <c r="L559" i="8"/>
  <c r="L560" i="8"/>
  <c r="L561" i="8"/>
  <c r="L562" i="8"/>
  <c r="L563" i="8"/>
  <c r="L564" i="8"/>
  <c r="L565" i="8"/>
  <c r="L566" i="8"/>
  <c r="L567" i="8"/>
  <c r="L568" i="8"/>
  <c r="L569" i="8"/>
  <c r="L570" i="8"/>
  <c r="L571" i="8"/>
  <c r="L572" i="8"/>
  <c r="L573" i="8"/>
  <c r="L574" i="8"/>
  <c r="L575" i="8"/>
  <c r="L576" i="8"/>
  <c r="L577" i="8"/>
  <c r="L578" i="8"/>
  <c r="L579" i="8"/>
  <c r="L580" i="8"/>
  <c r="L581" i="8"/>
  <c r="L582" i="8"/>
  <c r="L583" i="8"/>
  <c r="L584" i="8"/>
  <c r="L585" i="8"/>
  <c r="L586" i="8"/>
  <c r="L587" i="8"/>
  <c r="L588" i="8"/>
  <c r="L589" i="8"/>
  <c r="L590" i="8"/>
  <c r="L591" i="8"/>
  <c r="L592" i="8"/>
  <c r="L593" i="8"/>
  <c r="L594" i="8"/>
  <c r="L595" i="8"/>
  <c r="L596" i="8"/>
  <c r="L597" i="8"/>
  <c r="L598" i="8"/>
  <c r="L599" i="8"/>
  <c r="L600" i="8"/>
  <c r="L601" i="8"/>
  <c r="L602" i="8"/>
  <c r="L603" i="8"/>
  <c r="L604" i="8"/>
  <c r="L605" i="8"/>
  <c r="L606" i="8"/>
  <c r="L607" i="8"/>
  <c r="L608" i="8"/>
  <c r="L609" i="8"/>
  <c r="L610" i="8"/>
  <c r="L611" i="8"/>
  <c r="L612" i="8"/>
  <c r="L613" i="8"/>
  <c r="L614" i="8"/>
  <c r="L615" i="8"/>
  <c r="L616" i="8"/>
  <c r="L617" i="8"/>
  <c r="L618" i="8"/>
  <c r="L619" i="8"/>
  <c r="L620" i="8"/>
  <c r="L621" i="8"/>
  <c r="L622" i="8"/>
  <c r="L623" i="8"/>
  <c r="L624" i="8"/>
  <c r="L625" i="8"/>
  <c r="L626" i="8"/>
  <c r="L627" i="8"/>
  <c r="L628" i="8"/>
  <c r="L629" i="8"/>
  <c r="L630" i="8"/>
  <c r="L3" i="8"/>
  <c r="Q5" i="8" s="1"/>
  <c r="I5" i="10"/>
  <c r="I4" i="10"/>
  <c r="D4" i="10"/>
  <c r="D5" i="10" s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3" i="6"/>
  <c r="P6" i="6" s="1"/>
  <c r="P7" i="6" s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3" i="6"/>
  <c r="G5" i="6" s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3" i="5"/>
  <c r="P7" i="5" s="1"/>
  <c r="P8" i="5" s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3" i="5"/>
  <c r="G6" i="5" s="1"/>
  <c r="G7" i="5" s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3" i="4"/>
  <c r="Q7" i="4" s="1"/>
  <c r="Q8" i="4" s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3" i="4"/>
  <c r="H5" i="4" s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3" i="8"/>
  <c r="H5" i="8" s="1"/>
  <c r="H6" i="8" s="1"/>
  <c r="F3" i="8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M503" i="5"/>
  <c r="M502" i="5"/>
  <c r="M501" i="5"/>
  <c r="M500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N503" i="4"/>
  <c r="N502" i="4"/>
  <c r="N501" i="4"/>
  <c r="N500" i="4"/>
  <c r="N499" i="4"/>
  <c r="N498" i="4"/>
  <c r="N497" i="4"/>
  <c r="N496" i="4"/>
  <c r="N495" i="4"/>
  <c r="N494" i="4"/>
  <c r="N493" i="4"/>
  <c r="N492" i="4"/>
  <c r="N491" i="4"/>
  <c r="N490" i="4"/>
  <c r="N489" i="4"/>
  <c r="N488" i="4"/>
  <c r="N487" i="4"/>
  <c r="N486" i="4"/>
  <c r="N485" i="4"/>
  <c r="N484" i="4"/>
  <c r="N483" i="4"/>
  <c r="N482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M630" i="6"/>
  <c r="M629" i="6"/>
  <c r="M628" i="6"/>
  <c r="M627" i="6"/>
  <c r="M626" i="6"/>
  <c r="M625" i="6"/>
  <c r="M624" i="6"/>
  <c r="M623" i="6"/>
  <c r="M622" i="6"/>
  <c r="M621" i="6"/>
  <c r="M620" i="6"/>
  <c r="M619" i="6"/>
  <c r="M618" i="6"/>
  <c r="M617" i="6"/>
  <c r="M616" i="6"/>
  <c r="M615" i="6"/>
  <c r="M614" i="6"/>
  <c r="M613" i="6"/>
  <c r="M612" i="6"/>
  <c r="M611" i="6"/>
  <c r="M610" i="6"/>
  <c r="M609" i="6"/>
  <c r="M608" i="6"/>
  <c r="M607" i="6"/>
  <c r="M606" i="6"/>
  <c r="M605" i="6"/>
  <c r="M604" i="6"/>
  <c r="M603" i="6"/>
  <c r="M602" i="6"/>
  <c r="M601" i="6"/>
  <c r="M600" i="6"/>
  <c r="M599" i="6"/>
  <c r="M598" i="6"/>
  <c r="M597" i="6"/>
  <c r="M596" i="6"/>
  <c r="M595" i="6"/>
  <c r="M594" i="6"/>
  <c r="M593" i="6"/>
  <c r="M592" i="6"/>
  <c r="M591" i="6"/>
  <c r="M590" i="6"/>
  <c r="M589" i="6"/>
  <c r="M588" i="6"/>
  <c r="M587" i="6"/>
  <c r="M586" i="6"/>
  <c r="M585" i="6"/>
  <c r="M584" i="6"/>
  <c r="M583" i="6"/>
  <c r="M582" i="6"/>
  <c r="M581" i="6"/>
  <c r="M580" i="6"/>
  <c r="M579" i="6"/>
  <c r="M578" i="6"/>
  <c r="M577" i="6"/>
  <c r="M576" i="6"/>
  <c r="M575" i="6"/>
  <c r="M574" i="6"/>
  <c r="M573" i="6"/>
  <c r="M572" i="6"/>
  <c r="M571" i="6"/>
  <c r="M570" i="6"/>
  <c r="M569" i="6"/>
  <c r="M568" i="6"/>
  <c r="M567" i="6"/>
  <c r="M566" i="6"/>
  <c r="M565" i="6"/>
  <c r="M564" i="6"/>
  <c r="M563" i="6"/>
  <c r="M562" i="6"/>
  <c r="M561" i="6"/>
  <c r="M560" i="6"/>
  <c r="M559" i="6"/>
  <c r="M558" i="6"/>
  <c r="M557" i="6"/>
  <c r="M556" i="6"/>
  <c r="M555" i="6"/>
  <c r="M554" i="6"/>
  <c r="M553" i="6"/>
  <c r="M552" i="6"/>
  <c r="M551" i="6"/>
  <c r="M550" i="6"/>
  <c r="M549" i="6"/>
  <c r="M548" i="6"/>
  <c r="M547" i="6"/>
  <c r="M546" i="6"/>
  <c r="M545" i="6"/>
  <c r="M544" i="6"/>
  <c r="M543" i="6"/>
  <c r="M542" i="6"/>
  <c r="M541" i="6"/>
  <c r="M540" i="6"/>
  <c r="M539" i="6"/>
  <c r="M538" i="6"/>
  <c r="M537" i="6"/>
  <c r="M536" i="6"/>
  <c r="M535" i="6"/>
  <c r="M534" i="6"/>
  <c r="M533" i="6"/>
  <c r="M532" i="6"/>
  <c r="M531" i="6"/>
  <c r="M530" i="6"/>
  <c r="M529" i="6"/>
  <c r="M528" i="6"/>
  <c r="M527" i="6"/>
  <c r="M526" i="6"/>
  <c r="M525" i="6"/>
  <c r="M524" i="6"/>
  <c r="M523" i="6"/>
  <c r="M522" i="6"/>
  <c r="M521" i="6"/>
  <c r="M520" i="6"/>
  <c r="M519" i="6"/>
  <c r="M518" i="6"/>
  <c r="M517" i="6"/>
  <c r="M516" i="6"/>
  <c r="M515" i="6"/>
  <c r="M514" i="6"/>
  <c r="M513" i="6"/>
  <c r="M512" i="6"/>
  <c r="M511" i="6"/>
  <c r="M510" i="6"/>
  <c r="M509" i="6"/>
  <c r="M508" i="6"/>
  <c r="M507" i="6"/>
  <c r="M506" i="6"/>
  <c r="M505" i="6"/>
  <c r="M504" i="6"/>
  <c r="M503" i="6"/>
  <c r="M502" i="6"/>
  <c r="M501" i="6"/>
  <c r="M500" i="6"/>
  <c r="M499" i="6"/>
  <c r="M498" i="6"/>
  <c r="M497" i="6"/>
  <c r="M496" i="6"/>
  <c r="M495" i="6"/>
  <c r="M494" i="6"/>
  <c r="M493" i="6"/>
  <c r="M492" i="6"/>
  <c r="M491" i="6"/>
  <c r="M490" i="6"/>
  <c r="M489" i="6"/>
  <c r="M488" i="6"/>
  <c r="M487" i="6"/>
  <c r="M486" i="6"/>
  <c r="M485" i="6"/>
  <c r="M484" i="6"/>
  <c r="M483" i="6"/>
  <c r="M482" i="6"/>
  <c r="M481" i="6"/>
  <c r="M480" i="6"/>
  <c r="M479" i="6"/>
  <c r="M478" i="6"/>
  <c r="M477" i="6"/>
  <c r="M476" i="6"/>
  <c r="M475" i="6"/>
  <c r="M474" i="6"/>
  <c r="M473" i="6"/>
  <c r="M472" i="6"/>
  <c r="M471" i="6"/>
  <c r="M470" i="6"/>
  <c r="M469" i="6"/>
  <c r="M468" i="6"/>
  <c r="M467" i="6"/>
  <c r="M466" i="6"/>
  <c r="M465" i="6"/>
  <c r="M464" i="6"/>
  <c r="M463" i="6"/>
  <c r="M462" i="6"/>
  <c r="M461" i="6"/>
  <c r="M460" i="6"/>
  <c r="M459" i="6"/>
  <c r="M458" i="6"/>
  <c r="M457" i="6"/>
  <c r="M456" i="6"/>
  <c r="M455" i="6"/>
  <c r="M454" i="6"/>
  <c r="M453" i="6"/>
  <c r="M452" i="6"/>
  <c r="M451" i="6"/>
  <c r="M450" i="6"/>
  <c r="M449" i="6"/>
  <c r="M448" i="6"/>
  <c r="M447" i="6"/>
  <c r="M446" i="6"/>
  <c r="M445" i="6"/>
  <c r="M444" i="6"/>
  <c r="M443" i="6"/>
  <c r="M442" i="6"/>
  <c r="M441" i="6"/>
  <c r="M440" i="6"/>
  <c r="M439" i="6"/>
  <c r="M438" i="6"/>
  <c r="M437" i="6"/>
  <c r="M436" i="6"/>
  <c r="M435" i="6"/>
  <c r="M434" i="6"/>
  <c r="M433" i="6"/>
  <c r="M432" i="6"/>
  <c r="M431" i="6"/>
  <c r="M430" i="6"/>
  <c r="M429" i="6"/>
  <c r="M428" i="6"/>
  <c r="M427" i="6"/>
  <c r="M426" i="6"/>
  <c r="M425" i="6"/>
  <c r="M424" i="6"/>
  <c r="M423" i="6"/>
  <c r="M422" i="6"/>
  <c r="M421" i="6"/>
  <c r="M420" i="6"/>
  <c r="M419" i="6"/>
  <c r="M418" i="6"/>
  <c r="M417" i="6"/>
  <c r="M416" i="6"/>
  <c r="M415" i="6"/>
  <c r="M414" i="6"/>
  <c r="M413" i="6"/>
  <c r="M412" i="6"/>
  <c r="M411" i="6"/>
  <c r="M410" i="6"/>
  <c r="M409" i="6"/>
  <c r="M408" i="6"/>
  <c r="M407" i="6"/>
  <c r="M406" i="6"/>
  <c r="M405" i="6"/>
  <c r="M404" i="6"/>
  <c r="M403" i="6"/>
  <c r="M402" i="6"/>
  <c r="M401" i="6"/>
  <c r="M400" i="6"/>
  <c r="M399" i="6"/>
  <c r="M398" i="6"/>
  <c r="M397" i="6"/>
  <c r="M396" i="6"/>
  <c r="M395" i="6"/>
  <c r="M394" i="6"/>
  <c r="M393" i="6"/>
  <c r="M392" i="6"/>
  <c r="M391" i="6"/>
  <c r="M390" i="6"/>
  <c r="M389" i="6"/>
  <c r="M388" i="6"/>
  <c r="M387" i="6"/>
  <c r="M386" i="6"/>
  <c r="M385" i="6"/>
  <c r="M384" i="6"/>
  <c r="M383" i="6"/>
  <c r="M382" i="6"/>
  <c r="M381" i="6"/>
  <c r="M380" i="6"/>
  <c r="M379" i="6"/>
  <c r="M378" i="6"/>
  <c r="M377" i="6"/>
  <c r="M376" i="6"/>
  <c r="M375" i="6"/>
  <c r="M374" i="6"/>
  <c r="M373" i="6"/>
  <c r="M372" i="6"/>
  <c r="M371" i="6"/>
  <c r="M370" i="6"/>
  <c r="M369" i="6"/>
  <c r="M368" i="6"/>
  <c r="M367" i="6"/>
  <c r="M366" i="6"/>
  <c r="M365" i="6"/>
  <c r="M364" i="6"/>
  <c r="M363" i="6"/>
  <c r="M362" i="6"/>
  <c r="M361" i="6"/>
  <c r="M360" i="6"/>
  <c r="M359" i="6"/>
  <c r="M358" i="6"/>
  <c r="M357" i="6"/>
  <c r="M356" i="6"/>
  <c r="M355" i="6"/>
  <c r="M354" i="6"/>
  <c r="M353" i="6"/>
  <c r="M352" i="6"/>
  <c r="M351" i="6"/>
  <c r="M350" i="6"/>
  <c r="M349" i="6"/>
  <c r="M348" i="6"/>
  <c r="M347" i="6"/>
  <c r="M346" i="6"/>
  <c r="M345" i="6"/>
  <c r="M344" i="6"/>
  <c r="M343" i="6"/>
  <c r="M342" i="6"/>
  <c r="M341" i="6"/>
  <c r="M340" i="6"/>
  <c r="M339" i="6"/>
  <c r="M338" i="6"/>
  <c r="M337" i="6"/>
  <c r="M336" i="6"/>
  <c r="M335" i="6"/>
  <c r="M334" i="6"/>
  <c r="M333" i="6"/>
  <c r="M332" i="6"/>
  <c r="M331" i="6"/>
  <c r="M330" i="6"/>
  <c r="M329" i="6"/>
  <c r="M328" i="6"/>
  <c r="M327" i="6"/>
  <c r="M326" i="6"/>
  <c r="M325" i="6"/>
  <c r="M324" i="6"/>
  <c r="M323" i="6"/>
  <c r="M322" i="6"/>
  <c r="M321" i="6"/>
  <c r="M320" i="6"/>
  <c r="M319" i="6"/>
  <c r="M318" i="6"/>
  <c r="M317" i="6"/>
  <c r="M316" i="6"/>
  <c r="M315" i="6"/>
  <c r="M314" i="6"/>
  <c r="M313" i="6"/>
  <c r="M312" i="6"/>
  <c r="M311" i="6"/>
  <c r="M310" i="6"/>
  <c r="M309" i="6"/>
  <c r="M308" i="6"/>
  <c r="M307" i="6"/>
  <c r="M306" i="6"/>
  <c r="M305" i="6"/>
  <c r="M304" i="6"/>
  <c r="M303" i="6"/>
  <c r="M302" i="6"/>
  <c r="M301" i="6"/>
  <c r="M300" i="6"/>
  <c r="M299" i="6"/>
  <c r="M298" i="6"/>
  <c r="M297" i="6"/>
  <c r="M296" i="6"/>
  <c r="M295" i="6"/>
  <c r="M294" i="6"/>
  <c r="M293" i="6"/>
  <c r="M292" i="6"/>
  <c r="M291" i="6"/>
  <c r="M290" i="6"/>
  <c r="M289" i="6"/>
  <c r="M288" i="6"/>
  <c r="M287" i="6"/>
  <c r="M286" i="6"/>
  <c r="M285" i="6"/>
  <c r="M284" i="6"/>
  <c r="M283" i="6"/>
  <c r="M282" i="6"/>
  <c r="M281" i="6"/>
  <c r="M280" i="6"/>
  <c r="M279" i="6"/>
  <c r="M278" i="6"/>
  <c r="M277" i="6"/>
  <c r="M276" i="6"/>
  <c r="M275" i="6"/>
  <c r="M274" i="6"/>
  <c r="M273" i="6"/>
  <c r="M272" i="6"/>
  <c r="M271" i="6"/>
  <c r="M270" i="6"/>
  <c r="M269" i="6"/>
  <c r="M268" i="6"/>
  <c r="M267" i="6"/>
  <c r="M266" i="6"/>
  <c r="M265" i="6"/>
  <c r="M264" i="6"/>
  <c r="M263" i="6"/>
  <c r="M262" i="6"/>
  <c r="M261" i="6"/>
  <c r="M260" i="6"/>
  <c r="M259" i="6"/>
  <c r="M258" i="6"/>
  <c r="M257" i="6"/>
  <c r="M256" i="6"/>
  <c r="M255" i="6"/>
  <c r="M254" i="6"/>
  <c r="M253" i="6"/>
  <c r="M252" i="6"/>
  <c r="M251" i="6"/>
  <c r="M250" i="6"/>
  <c r="M249" i="6"/>
  <c r="M248" i="6"/>
  <c r="M247" i="6"/>
  <c r="M246" i="6"/>
  <c r="M245" i="6"/>
  <c r="M244" i="6"/>
  <c r="M243" i="6"/>
  <c r="M242" i="6"/>
  <c r="M241" i="6"/>
  <c r="M240" i="6"/>
  <c r="M239" i="6"/>
  <c r="M238" i="6"/>
  <c r="M237" i="6"/>
  <c r="M236" i="6"/>
  <c r="M235" i="6"/>
  <c r="M234" i="6"/>
  <c r="M233" i="6"/>
  <c r="M232" i="6"/>
  <c r="M231" i="6"/>
  <c r="M230" i="6"/>
  <c r="M229" i="6"/>
  <c r="M228" i="6"/>
  <c r="M227" i="6"/>
  <c r="M226" i="6"/>
  <c r="M225" i="6"/>
  <c r="M224" i="6"/>
  <c r="M223" i="6"/>
  <c r="M222" i="6"/>
  <c r="M221" i="6"/>
  <c r="M220" i="6"/>
  <c r="M219" i="6"/>
  <c r="M218" i="6"/>
  <c r="M217" i="6"/>
  <c r="M216" i="6"/>
  <c r="M215" i="6"/>
  <c r="M214" i="6"/>
  <c r="M213" i="6"/>
  <c r="M212" i="6"/>
  <c r="M211" i="6"/>
  <c r="M210" i="6"/>
  <c r="M209" i="6"/>
  <c r="M208" i="6"/>
  <c r="M207" i="6"/>
  <c r="M206" i="6"/>
  <c r="M205" i="6"/>
  <c r="M204" i="6"/>
  <c r="M203" i="6"/>
  <c r="M202" i="6"/>
  <c r="M201" i="6"/>
  <c r="M200" i="6"/>
  <c r="M199" i="6"/>
  <c r="M198" i="6"/>
  <c r="M197" i="6"/>
  <c r="M196" i="6"/>
  <c r="M195" i="6"/>
  <c r="M194" i="6"/>
  <c r="M193" i="6"/>
  <c r="M192" i="6"/>
  <c r="M191" i="6"/>
  <c r="M190" i="6"/>
  <c r="M189" i="6"/>
  <c r="M188" i="6"/>
  <c r="M187" i="6"/>
  <c r="M186" i="6"/>
  <c r="M185" i="6"/>
  <c r="M184" i="6"/>
  <c r="M183" i="6"/>
  <c r="M182" i="6"/>
  <c r="M181" i="6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N630" i="8"/>
  <c r="N629" i="8"/>
  <c r="N628" i="8"/>
  <c r="N627" i="8"/>
  <c r="N626" i="8"/>
  <c r="N625" i="8"/>
  <c r="N624" i="8"/>
  <c r="N623" i="8"/>
  <c r="N622" i="8"/>
  <c r="N621" i="8"/>
  <c r="N620" i="8"/>
  <c r="N619" i="8"/>
  <c r="N618" i="8"/>
  <c r="N617" i="8"/>
  <c r="N616" i="8"/>
  <c r="N615" i="8"/>
  <c r="N614" i="8"/>
  <c r="N613" i="8"/>
  <c r="N612" i="8"/>
  <c r="N611" i="8"/>
  <c r="N610" i="8"/>
  <c r="N609" i="8"/>
  <c r="N608" i="8"/>
  <c r="N607" i="8"/>
  <c r="N606" i="8"/>
  <c r="N605" i="8"/>
  <c r="N604" i="8"/>
  <c r="N603" i="8"/>
  <c r="N602" i="8"/>
  <c r="N601" i="8"/>
  <c r="N600" i="8"/>
  <c r="N599" i="8"/>
  <c r="N598" i="8"/>
  <c r="N597" i="8"/>
  <c r="N596" i="8"/>
  <c r="N595" i="8"/>
  <c r="N594" i="8"/>
  <c r="N593" i="8"/>
  <c r="N592" i="8"/>
  <c r="N591" i="8"/>
  <c r="N590" i="8"/>
  <c r="N589" i="8"/>
  <c r="N588" i="8"/>
  <c r="N587" i="8"/>
  <c r="N586" i="8"/>
  <c r="N585" i="8"/>
  <c r="N584" i="8"/>
  <c r="N583" i="8"/>
  <c r="N582" i="8"/>
  <c r="N581" i="8"/>
  <c r="N580" i="8"/>
  <c r="N579" i="8"/>
  <c r="N578" i="8"/>
  <c r="N577" i="8"/>
  <c r="N576" i="8"/>
  <c r="N575" i="8"/>
  <c r="N574" i="8"/>
  <c r="N573" i="8"/>
  <c r="N572" i="8"/>
  <c r="N571" i="8"/>
  <c r="N570" i="8"/>
  <c r="N569" i="8"/>
  <c r="N568" i="8"/>
  <c r="N567" i="8"/>
  <c r="N566" i="8"/>
  <c r="N565" i="8"/>
  <c r="N564" i="8"/>
  <c r="N563" i="8"/>
  <c r="N562" i="8"/>
  <c r="N561" i="8"/>
  <c r="N560" i="8"/>
  <c r="N559" i="8"/>
  <c r="N558" i="8"/>
  <c r="N557" i="8"/>
  <c r="N556" i="8"/>
  <c r="N555" i="8"/>
  <c r="N554" i="8"/>
  <c r="N553" i="8"/>
  <c r="N552" i="8"/>
  <c r="N551" i="8"/>
  <c r="N550" i="8"/>
  <c r="N549" i="8"/>
  <c r="N548" i="8"/>
  <c r="N547" i="8"/>
  <c r="N546" i="8"/>
  <c r="N545" i="8"/>
  <c r="N544" i="8"/>
  <c r="N543" i="8"/>
  <c r="N542" i="8"/>
  <c r="N541" i="8"/>
  <c r="N540" i="8"/>
  <c r="N539" i="8"/>
  <c r="N538" i="8"/>
  <c r="N537" i="8"/>
  <c r="N536" i="8"/>
  <c r="N535" i="8"/>
  <c r="N534" i="8"/>
  <c r="N533" i="8"/>
  <c r="N532" i="8"/>
  <c r="N531" i="8"/>
  <c r="N530" i="8"/>
  <c r="N529" i="8"/>
  <c r="N528" i="8"/>
  <c r="N527" i="8"/>
  <c r="N526" i="8"/>
  <c r="N525" i="8"/>
  <c r="N524" i="8"/>
  <c r="N523" i="8"/>
  <c r="N522" i="8"/>
  <c r="N521" i="8"/>
  <c r="N520" i="8"/>
  <c r="N519" i="8"/>
  <c r="N518" i="8"/>
  <c r="N517" i="8"/>
  <c r="N516" i="8"/>
  <c r="N515" i="8"/>
  <c r="N514" i="8"/>
  <c r="N513" i="8"/>
  <c r="N512" i="8"/>
  <c r="N511" i="8"/>
  <c r="N510" i="8"/>
  <c r="N509" i="8"/>
  <c r="N508" i="8"/>
  <c r="N507" i="8"/>
  <c r="N506" i="8"/>
  <c r="N505" i="8"/>
  <c r="N504" i="8"/>
  <c r="N503" i="8"/>
  <c r="N502" i="8"/>
  <c r="N501" i="8"/>
  <c r="N500" i="8"/>
  <c r="N499" i="8"/>
  <c r="N498" i="8"/>
  <c r="N497" i="8"/>
  <c r="N496" i="8"/>
  <c r="N495" i="8"/>
  <c r="N494" i="8"/>
  <c r="N493" i="8"/>
  <c r="N492" i="8"/>
  <c r="N491" i="8"/>
  <c r="N490" i="8"/>
  <c r="N489" i="8"/>
  <c r="N488" i="8"/>
  <c r="N487" i="8"/>
  <c r="N486" i="8"/>
  <c r="N485" i="8"/>
  <c r="N484" i="8"/>
  <c r="N483" i="8"/>
  <c r="N482" i="8"/>
  <c r="N481" i="8"/>
  <c r="N480" i="8"/>
  <c r="N479" i="8"/>
  <c r="N478" i="8"/>
  <c r="N477" i="8"/>
  <c r="N476" i="8"/>
  <c r="N475" i="8"/>
  <c r="N474" i="8"/>
  <c r="N473" i="8"/>
  <c r="N472" i="8"/>
  <c r="N471" i="8"/>
  <c r="N470" i="8"/>
  <c r="N469" i="8"/>
  <c r="N468" i="8"/>
  <c r="N467" i="8"/>
  <c r="N466" i="8"/>
  <c r="N465" i="8"/>
  <c r="N464" i="8"/>
  <c r="N463" i="8"/>
  <c r="N462" i="8"/>
  <c r="N461" i="8"/>
  <c r="N460" i="8"/>
  <c r="N459" i="8"/>
  <c r="N458" i="8"/>
  <c r="N457" i="8"/>
  <c r="N456" i="8"/>
  <c r="N455" i="8"/>
  <c r="N454" i="8"/>
  <c r="N453" i="8"/>
  <c r="N452" i="8"/>
  <c r="N451" i="8"/>
  <c r="N450" i="8"/>
  <c r="N449" i="8"/>
  <c r="N448" i="8"/>
  <c r="N447" i="8"/>
  <c r="N446" i="8"/>
  <c r="N445" i="8"/>
  <c r="N444" i="8"/>
  <c r="N443" i="8"/>
  <c r="N442" i="8"/>
  <c r="N441" i="8"/>
  <c r="N440" i="8"/>
  <c r="N439" i="8"/>
  <c r="N438" i="8"/>
  <c r="N437" i="8"/>
  <c r="N436" i="8"/>
  <c r="N435" i="8"/>
  <c r="N434" i="8"/>
  <c r="N433" i="8"/>
  <c r="N432" i="8"/>
  <c r="N431" i="8"/>
  <c r="N430" i="8"/>
  <c r="N429" i="8"/>
  <c r="N428" i="8"/>
  <c r="N427" i="8"/>
  <c r="N426" i="8"/>
  <c r="N425" i="8"/>
  <c r="N424" i="8"/>
  <c r="N423" i="8"/>
  <c r="N422" i="8"/>
  <c r="N421" i="8"/>
  <c r="N420" i="8"/>
  <c r="N419" i="8"/>
  <c r="N418" i="8"/>
  <c r="N417" i="8"/>
  <c r="N416" i="8"/>
  <c r="N415" i="8"/>
  <c r="N414" i="8"/>
  <c r="N413" i="8"/>
  <c r="N412" i="8"/>
  <c r="N411" i="8"/>
  <c r="N410" i="8"/>
  <c r="N409" i="8"/>
  <c r="N408" i="8"/>
  <c r="N407" i="8"/>
  <c r="N406" i="8"/>
  <c r="N405" i="8"/>
  <c r="N404" i="8"/>
  <c r="N403" i="8"/>
  <c r="N402" i="8"/>
  <c r="N401" i="8"/>
  <c r="N400" i="8"/>
  <c r="N399" i="8"/>
  <c r="N398" i="8"/>
  <c r="N397" i="8"/>
  <c r="N396" i="8"/>
  <c r="N395" i="8"/>
  <c r="N394" i="8"/>
  <c r="N393" i="8"/>
  <c r="N392" i="8"/>
  <c r="N391" i="8"/>
  <c r="N390" i="8"/>
  <c r="N389" i="8"/>
  <c r="N388" i="8"/>
  <c r="N387" i="8"/>
  <c r="N386" i="8"/>
  <c r="N385" i="8"/>
  <c r="N384" i="8"/>
  <c r="N383" i="8"/>
  <c r="N382" i="8"/>
  <c r="N381" i="8"/>
  <c r="N380" i="8"/>
  <c r="N379" i="8"/>
  <c r="N378" i="8"/>
  <c r="N377" i="8"/>
  <c r="N376" i="8"/>
  <c r="N375" i="8"/>
  <c r="N374" i="8"/>
  <c r="N373" i="8"/>
  <c r="N372" i="8"/>
  <c r="N371" i="8"/>
  <c r="N370" i="8"/>
  <c r="N369" i="8"/>
  <c r="N368" i="8"/>
  <c r="N367" i="8"/>
  <c r="N366" i="8"/>
  <c r="N365" i="8"/>
  <c r="N364" i="8"/>
  <c r="N363" i="8"/>
  <c r="N362" i="8"/>
  <c r="N361" i="8"/>
  <c r="N360" i="8"/>
  <c r="N359" i="8"/>
  <c r="N358" i="8"/>
  <c r="N357" i="8"/>
  <c r="N356" i="8"/>
  <c r="N355" i="8"/>
  <c r="N354" i="8"/>
  <c r="N353" i="8"/>
  <c r="N352" i="8"/>
  <c r="N351" i="8"/>
  <c r="N350" i="8"/>
  <c r="N349" i="8"/>
  <c r="N348" i="8"/>
  <c r="N347" i="8"/>
  <c r="N346" i="8"/>
  <c r="N345" i="8"/>
  <c r="N344" i="8"/>
  <c r="N343" i="8"/>
  <c r="N342" i="8"/>
  <c r="N341" i="8"/>
  <c r="N340" i="8"/>
  <c r="N339" i="8"/>
  <c r="N338" i="8"/>
  <c r="N337" i="8"/>
  <c r="N336" i="8"/>
  <c r="N335" i="8"/>
  <c r="N334" i="8"/>
  <c r="N333" i="8"/>
  <c r="N332" i="8"/>
  <c r="N331" i="8"/>
  <c r="N330" i="8"/>
  <c r="N329" i="8"/>
  <c r="N328" i="8"/>
  <c r="N327" i="8"/>
  <c r="N326" i="8"/>
  <c r="N325" i="8"/>
  <c r="N324" i="8"/>
  <c r="N323" i="8"/>
  <c r="N322" i="8"/>
  <c r="N321" i="8"/>
  <c r="N320" i="8"/>
  <c r="N319" i="8"/>
  <c r="N318" i="8"/>
  <c r="N317" i="8"/>
  <c r="N316" i="8"/>
  <c r="N315" i="8"/>
  <c r="N314" i="8"/>
  <c r="N313" i="8"/>
  <c r="N312" i="8"/>
  <c r="N311" i="8"/>
  <c r="N310" i="8"/>
  <c r="N309" i="8"/>
  <c r="N308" i="8"/>
  <c r="N307" i="8"/>
  <c r="N306" i="8"/>
  <c r="N305" i="8"/>
  <c r="N304" i="8"/>
  <c r="N303" i="8"/>
  <c r="N302" i="8"/>
  <c r="N301" i="8"/>
  <c r="N300" i="8"/>
  <c r="N299" i="8"/>
  <c r="N298" i="8"/>
  <c r="N297" i="8"/>
  <c r="N296" i="8"/>
  <c r="N295" i="8"/>
  <c r="N294" i="8"/>
  <c r="N293" i="8"/>
  <c r="N292" i="8"/>
  <c r="N291" i="8"/>
  <c r="N290" i="8"/>
  <c r="N289" i="8"/>
  <c r="N288" i="8"/>
  <c r="N287" i="8"/>
  <c r="N286" i="8"/>
  <c r="N285" i="8"/>
  <c r="N284" i="8"/>
  <c r="N283" i="8"/>
  <c r="N282" i="8"/>
  <c r="N281" i="8"/>
  <c r="N280" i="8"/>
  <c r="N279" i="8"/>
  <c r="N278" i="8"/>
  <c r="N277" i="8"/>
  <c r="N276" i="8"/>
  <c r="N275" i="8"/>
  <c r="N274" i="8"/>
  <c r="N273" i="8"/>
  <c r="N272" i="8"/>
  <c r="N271" i="8"/>
  <c r="N270" i="8"/>
  <c r="N269" i="8"/>
  <c r="N268" i="8"/>
  <c r="N267" i="8"/>
  <c r="N266" i="8"/>
  <c r="N265" i="8"/>
  <c r="N264" i="8"/>
  <c r="N263" i="8"/>
  <c r="N262" i="8"/>
  <c r="N261" i="8"/>
  <c r="N260" i="8"/>
  <c r="N259" i="8"/>
  <c r="N258" i="8"/>
  <c r="N257" i="8"/>
  <c r="N256" i="8"/>
  <c r="N255" i="8"/>
  <c r="N254" i="8"/>
  <c r="N253" i="8"/>
  <c r="N252" i="8"/>
  <c r="N251" i="8"/>
  <c r="N250" i="8"/>
  <c r="N249" i="8"/>
  <c r="N248" i="8"/>
  <c r="N247" i="8"/>
  <c r="N246" i="8"/>
  <c r="N245" i="8"/>
  <c r="N244" i="8"/>
  <c r="N243" i="8"/>
  <c r="N242" i="8"/>
  <c r="N241" i="8"/>
  <c r="N240" i="8"/>
  <c r="N239" i="8"/>
  <c r="N238" i="8"/>
  <c r="N237" i="8"/>
  <c r="N236" i="8"/>
  <c r="N235" i="8"/>
  <c r="N234" i="8"/>
  <c r="N233" i="8"/>
  <c r="N232" i="8"/>
  <c r="N231" i="8"/>
  <c r="N230" i="8"/>
  <c r="N229" i="8"/>
  <c r="N228" i="8"/>
  <c r="N227" i="8"/>
  <c r="N226" i="8"/>
  <c r="N225" i="8"/>
  <c r="N224" i="8"/>
  <c r="N223" i="8"/>
  <c r="N222" i="8"/>
  <c r="N221" i="8"/>
  <c r="N220" i="8"/>
  <c r="N219" i="8"/>
  <c r="N218" i="8"/>
  <c r="N217" i="8"/>
  <c r="N216" i="8"/>
  <c r="N215" i="8"/>
  <c r="N214" i="8"/>
  <c r="N213" i="8"/>
  <c r="N212" i="8"/>
  <c r="N211" i="8"/>
  <c r="N210" i="8"/>
  <c r="N209" i="8"/>
  <c r="N208" i="8"/>
  <c r="N207" i="8"/>
  <c r="N206" i="8"/>
  <c r="N205" i="8"/>
  <c r="N204" i="8"/>
  <c r="N203" i="8"/>
  <c r="N202" i="8"/>
  <c r="N201" i="8"/>
  <c r="N200" i="8"/>
  <c r="N199" i="8"/>
  <c r="N198" i="8"/>
  <c r="N197" i="8"/>
  <c r="N196" i="8"/>
  <c r="N195" i="8"/>
  <c r="N194" i="8"/>
  <c r="N193" i="8"/>
  <c r="N192" i="8"/>
  <c r="N191" i="8"/>
  <c r="N190" i="8"/>
  <c r="N189" i="8"/>
  <c r="N188" i="8"/>
  <c r="N187" i="8"/>
  <c r="N186" i="8"/>
  <c r="N185" i="8"/>
  <c r="N184" i="8"/>
  <c r="N183" i="8"/>
  <c r="N182" i="8"/>
  <c r="N181" i="8"/>
  <c r="N180" i="8"/>
  <c r="N179" i="8"/>
  <c r="N178" i="8"/>
  <c r="N177" i="8"/>
  <c r="N176" i="8"/>
  <c r="N175" i="8"/>
  <c r="N174" i="8"/>
  <c r="N173" i="8"/>
  <c r="N172" i="8"/>
  <c r="N171" i="8"/>
  <c r="N170" i="8"/>
  <c r="N169" i="8"/>
  <c r="N168" i="8"/>
  <c r="N167" i="8"/>
  <c r="N166" i="8"/>
  <c r="N165" i="8"/>
  <c r="N164" i="8"/>
  <c r="N163" i="8"/>
  <c r="N162" i="8"/>
  <c r="N161" i="8"/>
  <c r="N160" i="8"/>
  <c r="N159" i="8"/>
  <c r="N158" i="8"/>
  <c r="N157" i="8"/>
  <c r="N156" i="8"/>
  <c r="N155" i="8"/>
  <c r="N154" i="8"/>
  <c r="N153" i="8"/>
  <c r="N152" i="8"/>
  <c r="N151" i="8"/>
  <c r="N150" i="8"/>
  <c r="N149" i="8"/>
  <c r="N148" i="8"/>
  <c r="N147" i="8"/>
  <c r="N146" i="8"/>
  <c r="N145" i="8"/>
  <c r="N144" i="8"/>
  <c r="N143" i="8"/>
  <c r="N142" i="8"/>
  <c r="N141" i="8"/>
  <c r="N140" i="8"/>
  <c r="N139" i="8"/>
  <c r="N138" i="8"/>
  <c r="N137" i="8"/>
  <c r="N136" i="8"/>
  <c r="N135" i="8"/>
  <c r="N134" i="8"/>
  <c r="N133" i="8"/>
  <c r="N132" i="8"/>
  <c r="N131" i="8"/>
  <c r="N130" i="8"/>
  <c r="N129" i="8"/>
  <c r="N128" i="8"/>
  <c r="N127" i="8"/>
  <c r="N126" i="8"/>
  <c r="N125" i="8"/>
  <c r="N124" i="8"/>
  <c r="N123" i="8"/>
  <c r="N122" i="8"/>
  <c r="N121" i="8"/>
  <c r="N120" i="8"/>
  <c r="N119" i="8"/>
  <c r="N118" i="8"/>
  <c r="N117" i="8"/>
  <c r="N116" i="8"/>
  <c r="N115" i="8"/>
  <c r="N114" i="8"/>
  <c r="N113" i="8"/>
  <c r="N112" i="8"/>
  <c r="N111" i="8"/>
  <c r="N110" i="8"/>
  <c r="N109" i="8"/>
  <c r="N108" i="8"/>
  <c r="N107" i="8"/>
  <c r="N106" i="8"/>
  <c r="N105" i="8"/>
  <c r="N104" i="8"/>
  <c r="N103" i="8"/>
  <c r="N102" i="8"/>
  <c r="N101" i="8"/>
  <c r="N100" i="8"/>
  <c r="N99" i="8"/>
  <c r="N98" i="8"/>
  <c r="N97" i="8"/>
  <c r="N96" i="8"/>
  <c r="N95" i="8"/>
  <c r="N94" i="8"/>
  <c r="N93" i="8"/>
  <c r="N92" i="8"/>
  <c r="N91" i="8"/>
  <c r="N90" i="8"/>
  <c r="N89" i="8"/>
  <c r="N88" i="8"/>
  <c r="N87" i="8"/>
  <c r="N86" i="8"/>
  <c r="N85" i="8"/>
  <c r="N84" i="8"/>
  <c r="N83" i="8"/>
  <c r="N82" i="8"/>
  <c r="N81" i="8"/>
  <c r="N80" i="8"/>
  <c r="N79" i="8"/>
  <c r="N78" i="8"/>
  <c r="N77" i="8"/>
  <c r="N76" i="8"/>
  <c r="N75" i="8"/>
  <c r="N74" i="8"/>
  <c r="N73" i="8"/>
  <c r="N72" i="8"/>
  <c r="N71" i="8"/>
  <c r="N70" i="8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N3" i="8"/>
  <c r="F503" i="8"/>
  <c r="F502" i="8"/>
  <c r="F501" i="8"/>
  <c r="F500" i="8"/>
  <c r="F499" i="8"/>
  <c r="F498" i="8"/>
  <c r="F497" i="8"/>
  <c r="F496" i="8"/>
  <c r="F495" i="8"/>
  <c r="F494" i="8"/>
  <c r="F493" i="8"/>
  <c r="F492" i="8"/>
  <c r="F491" i="8"/>
  <c r="F490" i="8"/>
  <c r="F489" i="8"/>
  <c r="F488" i="8"/>
  <c r="F487" i="8"/>
  <c r="F486" i="8"/>
  <c r="F485" i="8"/>
  <c r="F484" i="8"/>
  <c r="F483" i="8"/>
  <c r="F482" i="8"/>
  <c r="F481" i="8"/>
  <c r="F480" i="8"/>
  <c r="F479" i="8"/>
  <c r="F478" i="8"/>
  <c r="F477" i="8"/>
  <c r="F476" i="8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F452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439" i="8"/>
  <c r="F438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3" i="3"/>
  <c r="O5" i="3" s="1"/>
  <c r="O6" i="3" s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3" i="3"/>
  <c r="G6" i="3" s="1"/>
  <c r="G7" i="3" s="1"/>
  <c r="B46" i="1"/>
  <c r="B45" i="1"/>
  <c r="B44" i="1"/>
  <c r="B43" i="1"/>
  <c r="B42" i="1"/>
  <c r="B41" i="1"/>
  <c r="B40" i="1"/>
  <c r="C33" i="1"/>
  <c r="B32" i="1"/>
  <c r="B31" i="1"/>
  <c r="B27" i="1"/>
  <c r="B28" i="1"/>
  <c r="B29" i="1"/>
  <c r="B30" i="1"/>
  <c r="B26" i="1"/>
  <c r="B33" i="1" s="1"/>
  <c r="B23" i="1"/>
  <c r="B22" i="1"/>
  <c r="B21" i="1"/>
  <c r="B20" i="1"/>
  <c r="B19" i="1"/>
  <c r="C24" i="1"/>
  <c r="C10" i="1"/>
  <c r="B13" i="1"/>
  <c r="B9" i="1"/>
  <c r="B8" i="1"/>
  <c r="B7" i="1"/>
  <c r="B6" i="1"/>
  <c r="B10" i="1" s="1"/>
  <c r="B5" i="1"/>
  <c r="O4" i="3" l="1"/>
  <c r="Q6" i="4"/>
  <c r="K5" i="7"/>
  <c r="K6" i="7" s="1"/>
  <c r="P5" i="6"/>
  <c r="G5" i="3"/>
  <c r="G11" i="3" s="1"/>
  <c r="H4" i="8"/>
  <c r="G5" i="5"/>
  <c r="G5" i="13"/>
  <c r="H6" i="4"/>
  <c r="H7" i="4" s="1"/>
  <c r="G6" i="6"/>
  <c r="G7" i="6" s="1"/>
  <c r="B24" i="1"/>
  <c r="P6" i="5"/>
  <c r="X4" i="7"/>
  <c r="P4" i="13"/>
</calcChain>
</file>

<file path=xl/sharedStrings.xml><?xml version="1.0" encoding="utf-8"?>
<sst xmlns="http://schemas.openxmlformats.org/spreadsheetml/2006/main" count="2399" uniqueCount="80">
  <si>
    <t xml:space="preserve">List </t>
  </si>
  <si>
    <t>Investment Value</t>
  </si>
  <si>
    <t>Weight</t>
  </si>
  <si>
    <t>Price INR</t>
  </si>
  <si>
    <t xml:space="preserve">Price GBP </t>
  </si>
  <si>
    <t xml:space="preserve">Shares purchased </t>
  </si>
  <si>
    <t>Purchase value</t>
  </si>
  <si>
    <t xml:space="preserve">expense ratio </t>
  </si>
  <si>
    <t>Div</t>
  </si>
  <si>
    <t>Current Investment Value GBP</t>
  </si>
  <si>
    <t>FD</t>
  </si>
  <si>
    <t>Index</t>
  </si>
  <si>
    <t xml:space="preserve">Large Mid Cap </t>
  </si>
  <si>
    <t xml:space="preserve">Short Term </t>
  </si>
  <si>
    <t xml:space="preserve">Focused Fund </t>
  </si>
  <si>
    <r>
      <t>Vanguard</t>
    </r>
    <r>
      <rPr>
        <sz val="12"/>
        <color theme="1"/>
        <rFont val="Times New Roman"/>
        <family val="1"/>
      </rPr>
      <t xml:space="preserve"> FTSE 100 Index Fund (VUKE)</t>
    </r>
  </si>
  <si>
    <r>
      <t>Vanguard</t>
    </r>
    <r>
      <rPr>
        <sz val="12"/>
        <color theme="1"/>
        <rFont val="Times New Roman"/>
        <family val="1"/>
      </rPr>
      <t xml:space="preserve"> FTSE All-World UCITS ETF (VWRD)</t>
    </r>
  </si>
  <si>
    <t>FTSE 250 Index Fund</t>
  </si>
  <si>
    <r>
      <t>i</t>
    </r>
    <r>
      <rPr>
        <sz val="12"/>
        <color theme="1"/>
        <rFont val="Times New Roman"/>
        <family val="1"/>
      </rPr>
      <t>Shares UK Treasury Bond 0-5yr UCITS ETF</t>
    </r>
  </si>
  <si>
    <t>iShares Core S&amp;P 500 UCITS ETF</t>
  </si>
  <si>
    <r>
      <t>F</t>
    </r>
    <r>
      <rPr>
        <sz val="12"/>
        <color theme="1"/>
        <rFont val="Times New Roman"/>
        <family val="1"/>
      </rPr>
      <t xml:space="preserve">idelity Multi Asset Balanced Fund (LSE: FMBA). </t>
    </r>
  </si>
  <si>
    <t xml:space="preserve">Investment Name </t>
  </si>
  <si>
    <t xml:space="preserve">Risk free </t>
  </si>
  <si>
    <t>Market Return</t>
  </si>
  <si>
    <t>Beta</t>
  </si>
  <si>
    <t xml:space="preserve">Expected Return </t>
  </si>
  <si>
    <t>Date</t>
  </si>
  <si>
    <t>Open</t>
  </si>
  <si>
    <t>High</t>
  </si>
  <si>
    <t>Low</t>
  </si>
  <si>
    <t>Close</t>
  </si>
  <si>
    <t>Adj Close</t>
  </si>
  <si>
    <t>Close*</t>
  </si>
  <si>
    <t>Adj. close**</t>
  </si>
  <si>
    <t>s&amp;p 500</t>
  </si>
  <si>
    <t xml:space="preserve">BETA </t>
  </si>
  <si>
    <t xml:space="preserve">Rm </t>
  </si>
  <si>
    <t>Rm yearly</t>
  </si>
  <si>
    <t>N/A</t>
  </si>
  <si>
    <t>4 WEEKS BANK DISCOUNT</t>
  </si>
  <si>
    <t>COUPON EQUIVALENT</t>
  </si>
  <si>
    <t>8 WEEKS BANK DISCOUNT</t>
  </si>
  <si>
    <t>13 WEEKS BANK DISCOUNT</t>
  </si>
  <si>
    <t>17 WEEKS BANK DISCOUNT</t>
  </si>
  <si>
    <t>26 WEEKS BANK DISCOUNT</t>
  </si>
  <si>
    <t>52 WEEKS BANK DISCOUNT</t>
  </si>
  <si>
    <t>rf</t>
  </si>
  <si>
    <t>Rf</t>
  </si>
  <si>
    <t>BETA</t>
  </si>
  <si>
    <t xml:space="preserve">beta </t>
  </si>
  <si>
    <t>beta</t>
  </si>
  <si>
    <t xml:space="preserve">rm </t>
  </si>
  <si>
    <t xml:space="preserve">rm yearly </t>
  </si>
  <si>
    <t>rm</t>
  </si>
  <si>
    <t>rm yearly</t>
  </si>
  <si>
    <t xml:space="preserve">rf </t>
  </si>
  <si>
    <t>18-20</t>
  </si>
  <si>
    <t>20-23</t>
  </si>
  <si>
    <r>
      <t>Vanguard</t>
    </r>
    <r>
      <rPr>
        <sz val="12"/>
        <color theme="1"/>
        <rFont val="Times New Roman"/>
        <family val="1"/>
      </rPr>
      <t xml:space="preserve"> FTSE All-World UCITS ETF (VWRL)</t>
    </r>
  </si>
  <si>
    <r>
      <t>F</t>
    </r>
    <r>
      <rPr>
        <sz val="12"/>
        <color theme="1"/>
        <rFont val="Calibri"/>
        <family val="2"/>
        <scheme val="minor"/>
      </rPr>
      <t xml:space="preserve">idelity Multi Asset Balanced Fund </t>
    </r>
  </si>
  <si>
    <t>HSBC FTSE 250 Index Fund</t>
  </si>
  <si>
    <t>2018-2020</t>
  </si>
  <si>
    <t>2020-2023</t>
  </si>
  <si>
    <t>OK</t>
  </si>
  <si>
    <t xml:space="preserve">NOT OK </t>
  </si>
  <si>
    <t xml:space="preserve">OK </t>
  </si>
  <si>
    <t xml:space="preserve">Beta </t>
  </si>
  <si>
    <t>null</t>
  </si>
  <si>
    <t xml:space="preserve">Royal London UK Equity Income M </t>
  </si>
  <si>
    <r>
      <t>F</t>
    </r>
    <r>
      <rPr>
        <sz val="12"/>
        <color theme="1"/>
        <rFont val="Times New Roman"/>
        <family val="1"/>
      </rPr>
      <t xml:space="preserve">idelity Multi Asset Balanced Fund IV  </t>
    </r>
  </si>
  <si>
    <t>P/E RATIO</t>
  </si>
  <si>
    <t xml:space="preserve">BETA 5Y </t>
  </si>
  <si>
    <t>NA</t>
  </si>
  <si>
    <t>Expense Ratio</t>
  </si>
  <si>
    <t xml:space="preserve">Share Price </t>
  </si>
  <si>
    <t>No. of shares</t>
  </si>
  <si>
    <t>Share Price</t>
  </si>
  <si>
    <t>Dividend</t>
  </si>
  <si>
    <t xml:space="preserve">Current Value </t>
  </si>
  <si>
    <t>Expected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</si>
</sst>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%"/>
    <numFmt numFmtId="165" formatCode="0.0000%"/>
    <numFmt numFmtId="166" formatCode="0.0000000"/>
    <numFmt numFmtId="167" formatCode="0.0000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2"/>
      <color theme="1"/>
      <name val="Times New Roman"/>
      <family val="1"/>
    </font>
    <font>
      <sz val="12"/>
      <color rgb="FF353740"/>
      <name val="Times New Roman"/>
      <family val="1"/>
    </font>
    <font>
      <sz val="12"/>
      <color rgb="FF000000"/>
      <name val="Times New Roman"/>
      <family val="1"/>
    </font>
    <font>
      <sz val="13"/>
      <color rgb="FF232A31"/>
      <name val="Helvetica Neue"/>
      <family val="2"/>
    </font>
    <font>
      <sz val="18"/>
      <color rgb="FF393B3E"/>
      <name val="Calibri"/>
      <family val="2"/>
      <scheme val="minor"/>
    </font>
    <font>
      <sz val="16"/>
      <color rgb="FF393B3E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17" fontId="0" fillId="0" borderId="0" xfId="0" applyNumberFormat="1"/>
    <xf numFmtId="17" fontId="2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14" fontId="0" fillId="0" borderId="0" xfId="0" applyNumberFormat="1"/>
    <xf numFmtId="4" fontId="6" fillId="0" borderId="0" xfId="0" applyNumberFormat="1" applyFont="1"/>
    <xf numFmtId="3" fontId="6" fillId="0" borderId="0" xfId="0" applyNumberFormat="1" applyFont="1"/>
    <xf numFmtId="0" fontId="6" fillId="0" borderId="0" xfId="0" applyFont="1"/>
    <xf numFmtId="14" fontId="6" fillId="0" borderId="0" xfId="0" applyNumberFormat="1" applyFont="1"/>
    <xf numFmtId="10" fontId="0" fillId="0" borderId="0" xfId="1" applyNumberFormat="1" applyFont="1"/>
    <xf numFmtId="164" fontId="0" fillId="0" borderId="0" xfId="1" applyNumberFormat="1" applyFont="1"/>
    <xf numFmtId="165" fontId="0" fillId="0" borderId="0" xfId="1" applyNumberFormat="1" applyFont="1"/>
    <xf numFmtId="164" fontId="6" fillId="0" borderId="0" xfId="1" applyNumberFormat="1" applyFont="1"/>
    <xf numFmtId="164" fontId="0" fillId="0" borderId="0" xfId="0" applyNumberFormat="1"/>
    <xf numFmtId="166" fontId="0" fillId="0" borderId="0" xfId="0" applyNumberFormat="1"/>
    <xf numFmtId="167" fontId="0" fillId="0" borderId="0" xfId="0" applyNumberFormat="1"/>
    <xf numFmtId="14" fontId="7" fillId="0" borderId="0" xfId="0" applyNumberFormat="1" applyFont="1"/>
    <xf numFmtId="0" fontId="7" fillId="0" borderId="0" xfId="0" applyFont="1"/>
    <xf numFmtId="0" fontId="8" fillId="0" borderId="0" xfId="0" applyFont="1"/>
    <xf numFmtId="164" fontId="6" fillId="0" borderId="0" xfId="0" applyNumberFormat="1" applyFont="1"/>
    <xf numFmtId="165" fontId="0" fillId="0" borderId="0" xfId="0" applyNumberFormat="1"/>
    <xf numFmtId="0" fontId="9" fillId="0" borderId="0" xfId="0" applyFont="1"/>
    <xf numFmtId="10" fontId="0" fillId="0" borderId="0" xfId="0" applyNumberFormat="1"/>
    <xf numFmtId="164" fontId="9" fillId="0" borderId="0" xfId="0" applyNumberFormat="1" applyFont="1"/>
    <xf numFmtId="10" fontId="9" fillId="0" borderId="0" xfId="0" applyNumberFormat="1" applyFont="1"/>
    <xf numFmtId="0" fontId="5" fillId="0" borderId="0" xfId="0" applyFont="1"/>
    <xf numFmtId="0" fontId="5" fillId="0" borderId="0" xfId="0" applyFont="1" applyAlignment="1">
      <alignment vertical="center"/>
    </xf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WEIGHTAGE ALLOCATED FOR INVESTING IN EACH FUND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47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B55-8D4E-84F3-DF4D3502E0DA}"/>
              </c:ext>
            </c:extLst>
          </c:dPt>
          <c:dPt>
            <c:idx val="1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B55-8D4E-84F3-DF4D3502E0DA}"/>
              </c:ext>
            </c:extLst>
          </c:dPt>
          <c:dPt>
            <c:idx val="2"/>
            <c:bubble3D val="0"/>
            <c:spPr>
              <a:solidFill>
                <a:schemeClr val="accent1">
                  <a:shade val="82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B55-8D4E-84F3-DF4D3502E0DA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B55-8D4E-84F3-DF4D3502E0DA}"/>
              </c:ext>
            </c:extLst>
          </c:dPt>
          <c:dPt>
            <c:idx val="4"/>
            <c:bubble3D val="0"/>
            <c:spPr>
              <a:solidFill>
                <a:schemeClr val="accent1">
                  <a:tint val="83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1B55-8D4E-84F3-DF4D3502E0DA}"/>
              </c:ext>
            </c:extLst>
          </c:dPt>
          <c:dPt>
            <c:idx val="5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1B55-8D4E-84F3-DF4D3502E0DA}"/>
              </c:ext>
            </c:extLst>
          </c:dPt>
          <c:dPt>
            <c:idx val="6"/>
            <c:bubble3D val="0"/>
            <c:spPr>
              <a:solidFill>
                <a:schemeClr val="accent1">
                  <a:tint val="48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B55-8D4E-84F3-DF4D3502E0DA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 </a:t>
                    </a:r>
                    <a:fld id="{6FC7BFE9-678A-F544-9475-E0CF502852E7}" type="CELLRANG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[CELLRANGE]</a:t>
                    </a:fld>
                    <a:r>
                      <a:rPr lang="en-US"/>
                      <a:t> </a:t>
                    </a:r>
                    <a:fld id="{E478F4D1-F43C-4B4B-B8C5-D68C484DACFA}" type="VALU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[VALUE]</a:t>
                    </a:fld>
                    <a:r>
                      <a:rPr lang="en-US"/>
                      <a:t> -</a:t>
                    </a:r>
                    <a:fld id="{2221B0FB-FAC0-D146-BF0D-DCA133A5F8B1}" type="PERCENTAG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1"/>
              <c:showVal val="0"/>
              <c:showCatName val="1"/>
              <c:showSerName val="1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B55-8D4E-84F3-DF4D3502E0DA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E32E8F3-C8CB-6C41-90C5-F018E1B2B7E6}" type="CELLRANG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[CELLRANGE]</a:t>
                    </a:fld>
                    <a:r>
                      <a:rPr lang="en-US" baseline="0"/>
                      <a:t> </a:t>
                    </a:r>
                    <a:fld id="{7B7DFE3A-4298-FA47-B067-44045788A5DC}" type="VALU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[VALUE]</a:t>
                    </a:fld>
                    <a:r>
                      <a:rPr lang="en-US" baseline="0"/>
                      <a:t> -</a:t>
                    </a:r>
                    <a:fld id="{A57C865D-6595-BD4F-8621-6470D663C27D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1"/>
              <c:showVal val="0"/>
              <c:showCatName val="1"/>
              <c:showSerName val="1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B55-8D4E-84F3-DF4D3502E0DA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CC61451-43CF-9043-A0F1-76F2184B048F}" type="CELLRANG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[CELLRANGE]</a:t>
                    </a:fld>
                    <a:r>
                      <a:rPr lang="en-US"/>
                      <a:t> </a:t>
                    </a:r>
                    <a:fld id="{C63E5C34-BEC9-3D41-94DB-9ABF80757EA7}" type="VALU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[VALUE]</a:t>
                    </a:fld>
                    <a:r>
                      <a:rPr lang="en-US"/>
                      <a:t> - </a:t>
                    </a:r>
                    <a:fld id="{6D5E6A8F-F579-2541-960C-364C35B64741}" type="PERCENTAG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r>
                      <a:rPr lang="en-US"/>
                      <a:t> 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1"/>
              <c:showVal val="0"/>
              <c:showCatName val="1"/>
              <c:showSerName val="1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1B55-8D4E-84F3-DF4D3502E0DA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357654F-1EFA-8F4B-ADCA-1711C19E53EA}" type="CELLRANG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[CELLRANGE]</a:t>
                    </a:fld>
                    <a:r>
                      <a:rPr lang="en-US"/>
                      <a:t> </a:t>
                    </a:r>
                  </a:p>
                  <a:p>
                    <a:pPr>
                      <a:defRPr>
                        <a:solidFill>
                          <a:schemeClr val="accent1"/>
                        </a:solidFill>
                      </a:defRPr>
                    </a:pPr>
                    <a:fld id="{664A8C88-6A1E-E444-9B66-4F0B8468E348}" type="VALU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[VALUE]</a:t>
                    </a:fld>
                    <a:r>
                      <a:rPr lang="en-US"/>
                      <a:t> - </a:t>
                    </a:r>
                    <a:fld id="{AAC9926F-E409-834C-97B1-36CF14339227}" type="PERCENTAG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1"/>
              <c:showVal val="0"/>
              <c:showCatName val="1"/>
              <c:showSerName val="1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1B55-8D4E-84F3-DF4D3502E0DA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91DA5A1-E2B8-A843-919F-796C329C8B8B}" type="CELLRANG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[CELLRANGE]</a:t>
                    </a:fld>
                    <a:r>
                      <a:rPr lang="en-US"/>
                      <a:t> </a:t>
                    </a:r>
                    <a:fld id="{975BF4DB-FEC7-F047-ADBC-34612484C02F}" type="VALU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[VALUE]</a:t>
                    </a:fld>
                    <a:r>
                      <a:rPr lang="en-US"/>
                      <a:t> - </a:t>
                    </a:r>
                    <a:fld id="{CE72D11D-1653-A849-A145-0072F3EA474F}" type="PERCENTAG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1"/>
              <c:showVal val="0"/>
              <c:showCatName val="1"/>
              <c:showSerName val="1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1B55-8D4E-84F3-DF4D3502E0DA}"/>
                </c:ext>
              </c:extLst>
            </c:dLbl>
            <c:dLbl>
              <c:idx val="5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BCD4785-3FE4-B745-A556-7023ABE1582E}" type="CELLRANG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[CELLRANGE]</a:t>
                    </a:fld>
                    <a:r>
                      <a:rPr lang="en-US"/>
                      <a:t> </a:t>
                    </a:r>
                    <a:fld id="{FA78B968-BF31-7544-9F61-9AA85F5022E5}" type="VALU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[VALUE]</a:t>
                    </a:fld>
                    <a:r>
                      <a:rPr lang="en-US"/>
                      <a:t> -</a:t>
                    </a:r>
                    <a:fld id="{B698288F-4783-7A4D-BC27-E57118894DCE}" type="PERCENTAG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1"/>
              <c:showVal val="0"/>
              <c:showCatName val="1"/>
              <c:showSerName val="1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1B55-8D4E-84F3-DF4D3502E0DA}"/>
                </c:ext>
              </c:extLst>
            </c:dLbl>
            <c:dLbl>
              <c:idx val="6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22BB18E-43F7-AE4D-B113-0B515D443549}" type="CELLRANG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[CELLRANGE]</a:t>
                    </a:fld>
                    <a:r>
                      <a:rPr lang="en-US" baseline="0"/>
                      <a:t> </a:t>
                    </a:r>
                    <a:fld id="{D42F614A-26CF-6C46-A5BD-32544A858DDA}" type="VALU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[VALUE]</a:t>
                    </a:fld>
                    <a:r>
                      <a:rPr lang="en-US" baseline="0"/>
                      <a:t> -</a:t>
                    </a:r>
                    <a:fld id="{88EA6F54-69DF-7244-AF7D-492AEA8E61C8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1"/>
              <c:showVal val="0"/>
              <c:showCatName val="1"/>
              <c:showSerName val="1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1B55-8D4E-84F3-DF4D3502E0DA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dLblPos val="outEnd"/>
            <c:showLegendKey val="1"/>
            <c:showVal val="0"/>
            <c:showCatName val="1"/>
            <c:showSerName val="1"/>
            <c:showPercent val="1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Sheet1!$A$26:$A$32</c:f>
              <c:strCache>
                <c:ptCount val="7"/>
                <c:pt idx="0">
                  <c:v>Vanguard FTSE All-World UCITS ETF (VWRD)</c:v>
                </c:pt>
                <c:pt idx="1">
                  <c:v>iShares Core S&amp;P 500 UCITS ETF</c:v>
                </c:pt>
                <c:pt idx="2">
                  <c:v>Fidelity Multi Asset Balanced Fund (LSE: FMBA). </c:v>
                </c:pt>
                <c:pt idx="3">
                  <c:v>Royal London UK Equity Income M </c:v>
                </c:pt>
                <c:pt idx="4">
                  <c:v>Vanguard FTSE 100 Index Fund (VUKE)</c:v>
                </c:pt>
                <c:pt idx="5">
                  <c:v>FTSE 250 Index Fund</c:v>
                </c:pt>
                <c:pt idx="6">
                  <c:v>iShares UK Treasury Bond 0-5yr UCITS ETF</c:v>
                </c:pt>
              </c:strCache>
            </c:strRef>
          </c:cat>
          <c:val>
            <c:numRef>
              <c:f>Sheet1!$B$26:$B$32</c:f>
              <c:numCache>
                <c:formatCode>General</c:formatCode>
                <c:ptCount val="7"/>
                <c:pt idx="0">
                  <c:v>75000</c:v>
                </c:pt>
                <c:pt idx="1">
                  <c:v>75000</c:v>
                </c:pt>
                <c:pt idx="2">
                  <c:v>100000</c:v>
                </c:pt>
                <c:pt idx="3">
                  <c:v>100000</c:v>
                </c:pt>
                <c:pt idx="4">
                  <c:v>50000</c:v>
                </c:pt>
                <c:pt idx="5">
                  <c:v>50000</c:v>
                </c:pt>
                <c:pt idx="6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5-8D4E-84F3-DF4D3502E0DA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>
                  <a:shade val="47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1B55-8D4E-84F3-DF4D3502E0DA}"/>
              </c:ext>
            </c:extLst>
          </c:dPt>
          <c:dPt>
            <c:idx val="1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B55-8D4E-84F3-DF4D3502E0DA}"/>
              </c:ext>
            </c:extLst>
          </c:dPt>
          <c:dPt>
            <c:idx val="2"/>
            <c:bubble3D val="0"/>
            <c:spPr>
              <a:solidFill>
                <a:schemeClr val="accent1">
                  <a:shade val="82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1B55-8D4E-84F3-DF4D3502E0DA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B55-8D4E-84F3-DF4D3502E0DA}"/>
              </c:ext>
            </c:extLst>
          </c:dPt>
          <c:dPt>
            <c:idx val="4"/>
            <c:bubble3D val="0"/>
            <c:spPr>
              <a:solidFill>
                <a:schemeClr val="accent1">
                  <a:tint val="83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1B55-8D4E-84F3-DF4D3502E0DA}"/>
              </c:ext>
            </c:extLst>
          </c:dPt>
          <c:dPt>
            <c:idx val="5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1B55-8D4E-84F3-DF4D3502E0DA}"/>
              </c:ext>
            </c:extLst>
          </c:dPt>
          <c:dPt>
            <c:idx val="6"/>
            <c:bubble3D val="0"/>
            <c:spPr>
              <a:solidFill>
                <a:schemeClr val="accent1">
                  <a:tint val="48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1B55-8D4E-84F3-DF4D3502E0D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shade val="47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1B55-8D4E-84F3-DF4D3502E0D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shade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1B55-8D4E-84F3-DF4D3502E0D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shade val="82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1B55-8D4E-84F3-DF4D3502E0D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1B55-8D4E-84F3-DF4D3502E0D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tint val="83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2-1B55-8D4E-84F3-DF4D3502E0DA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tint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1B55-8D4E-84F3-DF4D3502E0DA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tint val="48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4-1B55-8D4E-84F3-DF4D3502E0D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Sheet1!$A$26:$A$32</c:f>
              <c:strCache>
                <c:ptCount val="7"/>
                <c:pt idx="0">
                  <c:v>Vanguard FTSE All-World UCITS ETF (VWRD)</c:v>
                </c:pt>
                <c:pt idx="1">
                  <c:v>iShares Core S&amp;P 500 UCITS ETF</c:v>
                </c:pt>
                <c:pt idx="2">
                  <c:v>Fidelity Multi Asset Balanced Fund (LSE: FMBA). </c:v>
                </c:pt>
                <c:pt idx="3">
                  <c:v>Royal London UK Equity Income M </c:v>
                </c:pt>
                <c:pt idx="4">
                  <c:v>Vanguard FTSE 100 Index Fund (VUKE)</c:v>
                </c:pt>
                <c:pt idx="5">
                  <c:v>FTSE 250 Index Fund</c:v>
                </c:pt>
                <c:pt idx="6">
                  <c:v>iShares UK Treasury Bond 0-5yr UCITS ETF</c:v>
                </c:pt>
              </c:strCache>
            </c:strRef>
          </c:cat>
          <c:val>
            <c:numRef>
              <c:f>Sheet1!$C$26:$C$32</c:f>
              <c:numCache>
                <c:formatCode>General</c:formatCode>
                <c:ptCount val="7"/>
                <c:pt idx="0">
                  <c:v>0.15</c:v>
                </c:pt>
                <c:pt idx="1">
                  <c:v>0.15</c:v>
                </c:pt>
                <c:pt idx="2">
                  <c:v>0.2</c:v>
                </c:pt>
                <c:pt idx="3">
                  <c:v>0.2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55-8D4E-84F3-DF4D3502E0D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Sheet12!$G$8</c:f>
              <c:strCache>
                <c:ptCount val="1"/>
                <c:pt idx="0">
                  <c:v>2018-2020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A2D-5D44-84F7-14B6BAB424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A2D-5D44-84F7-14B6BAB424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A2D-5D44-84F7-14B6BAB424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A2D-5D44-84F7-14B6BAB424E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A2D-5D44-84F7-14B6BAB424E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A2D-5D44-84F7-14B6BAB424E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A2D-5D44-84F7-14B6BAB424E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Sheet12!$F$9:$F$15</c:f>
              <c:strCache>
                <c:ptCount val="7"/>
                <c:pt idx="0">
                  <c:v>Vanguard FTSE All-World UCITS ETF (VWRL)</c:v>
                </c:pt>
                <c:pt idx="1">
                  <c:v>Vanguard FTSE 100 Index Fund (VUKE)</c:v>
                </c:pt>
                <c:pt idx="2">
                  <c:v>iShares UK Treasury Bond 0-5yr UCITS ETF</c:v>
                </c:pt>
                <c:pt idx="3">
                  <c:v>HSBC FTSE 250 Index Fund</c:v>
                </c:pt>
                <c:pt idx="4">
                  <c:v>Fidelity Multi Asset Balanced Fund </c:v>
                </c:pt>
                <c:pt idx="5">
                  <c:v>iShares Core S&amp;P 500 UCITS ETF</c:v>
                </c:pt>
                <c:pt idx="6">
                  <c:v>Royal London UK Equity Income M </c:v>
                </c:pt>
              </c:strCache>
            </c:strRef>
          </c:cat>
          <c:val>
            <c:numRef>
              <c:f>Sheet12!$G$9:$G$15</c:f>
              <c:numCache>
                <c:formatCode>0.000%</c:formatCode>
                <c:ptCount val="7"/>
                <c:pt idx="0" formatCode="0.00%">
                  <c:v>1.84E-2</c:v>
                </c:pt>
                <c:pt idx="1">
                  <c:v>5.9900999999999999E-3</c:v>
                </c:pt>
                <c:pt idx="2" formatCode="0.00%">
                  <c:v>1.1501473999999999E-2</c:v>
                </c:pt>
                <c:pt idx="3" formatCode="0.00%">
                  <c:v>1.2480099999999999E-2</c:v>
                </c:pt>
                <c:pt idx="4">
                  <c:v>1.58200254E-2</c:v>
                </c:pt>
                <c:pt idx="5" formatCode="0.00%">
                  <c:v>1.548208E-2</c:v>
                </c:pt>
                <c:pt idx="6" formatCode="0.00%">
                  <c:v>1.2744000000000002E-2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A-BB4A-9012-2042065E83D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Sheet12!$D$21</c:f>
              <c:strCache>
                <c:ptCount val="1"/>
                <c:pt idx="0">
                  <c:v>2020-2023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2E4-2C47-874E-7707B50E7A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2E4-2C47-874E-7707B50E7A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2E4-2C47-874E-7707B50E7A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2E4-2C47-874E-7707B50E7A7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2E4-2C47-874E-7707B50E7A7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2E4-2C47-874E-7707B50E7A7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2E4-2C47-874E-7707B50E7A7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Sheet12!$C$22:$C$28</c:f>
              <c:strCache>
                <c:ptCount val="7"/>
                <c:pt idx="0">
                  <c:v>Vanguard FTSE All-World UCITS ETF (VWRL)</c:v>
                </c:pt>
                <c:pt idx="1">
                  <c:v>Vanguard FTSE 100 Index Fund (VUKE)</c:v>
                </c:pt>
                <c:pt idx="2">
                  <c:v>iShares UK Treasury Bond 0-5yr UCITS ETF</c:v>
                </c:pt>
                <c:pt idx="3">
                  <c:v>HSBC FTSE 250 Index Fund</c:v>
                </c:pt>
                <c:pt idx="4">
                  <c:v>Fidelity Multi Asset Balanced Fund </c:v>
                </c:pt>
                <c:pt idx="5">
                  <c:v>iShares Core S&amp;P 500 UCITS ETF</c:v>
                </c:pt>
                <c:pt idx="6">
                  <c:v>Royal London UK Equity Income M </c:v>
                </c:pt>
              </c:strCache>
            </c:strRef>
          </c:cat>
          <c:val>
            <c:numRef>
              <c:f>Sheet12!$D$22:$D$28</c:f>
              <c:numCache>
                <c:formatCode>0.00%</c:formatCode>
                <c:ptCount val="7"/>
                <c:pt idx="0">
                  <c:v>2.1872403999999998E-2</c:v>
                </c:pt>
                <c:pt idx="1">
                  <c:v>3.06764E-2</c:v>
                </c:pt>
                <c:pt idx="2" formatCode="0.000%">
                  <c:v>1.469519E-2</c:v>
                </c:pt>
                <c:pt idx="3">
                  <c:v>2.3061294000000003E-2</c:v>
                </c:pt>
                <c:pt idx="4" formatCode="0.000%">
                  <c:v>1.081621E-2</c:v>
                </c:pt>
                <c:pt idx="5">
                  <c:v>2.4555803199999997E-2</c:v>
                </c:pt>
                <c:pt idx="6">
                  <c:v>2.0485280000000002E-2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7-D640-9BED-5EAF32FD525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BETA 2020-2023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strRef>
              <c:f>Sheet12!$B$32:$B$37</c:f>
              <c:strCache>
                <c:ptCount val="6"/>
                <c:pt idx="0">
                  <c:v>Vanguard FTSE All-World UCITS ETF (VWRL)</c:v>
                </c:pt>
                <c:pt idx="1">
                  <c:v>Vanguard FTSE 100 Index Fund (VUKE)</c:v>
                </c:pt>
                <c:pt idx="2">
                  <c:v>iShares UK Treasury Bond 0-5yr UCITS ETF</c:v>
                </c:pt>
                <c:pt idx="3">
                  <c:v>HSBC FTSE 250 Index Fund</c:v>
                </c:pt>
                <c:pt idx="4">
                  <c:v>Fidelity Multi Asset Balanced Fund </c:v>
                </c:pt>
                <c:pt idx="5">
                  <c:v>iShares Core S&amp;P 500 UCITS ETF</c:v>
                </c:pt>
              </c:strCache>
            </c:strRef>
          </c:xVal>
          <c:yVal>
            <c:numRef>
              <c:f>Sheet12!$C$32:$C$37</c:f>
              <c:numCache>
                <c:formatCode>General</c:formatCode>
                <c:ptCount val="6"/>
                <c:pt idx="0">
                  <c:v>8.8999999999999996E-2</c:v>
                </c:pt>
                <c:pt idx="1">
                  <c:v>0.1</c:v>
                </c:pt>
                <c:pt idx="2">
                  <c:v>1.2999999999999999E-3</c:v>
                </c:pt>
                <c:pt idx="3">
                  <c:v>-2E-3</c:v>
                </c:pt>
                <c:pt idx="4">
                  <c:v>1.15E-2</c:v>
                </c:pt>
                <c:pt idx="5">
                  <c:v>0.82399999999999995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48-3E43-924D-14899A12D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216367"/>
        <c:axId val="976685439"/>
      </c:scatterChart>
      <c:valAx>
        <c:axId val="83421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685439"/>
        <c:crosses val="autoZero"/>
        <c:crossBetween val="midCat"/>
      </c:valAx>
      <c:valAx>
        <c:axId val="97668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1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11</xdr:row>
      <xdr:rowOff>50800</xdr:rowOff>
    </xdr:from>
    <xdr:to>
      <xdr:col>11</xdr:col>
      <xdr:colOff>495300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2FBDA1-EFE6-99FF-7F42-7D40C4B3E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15</xdr:row>
      <xdr:rowOff>133350</xdr:rowOff>
    </xdr:from>
    <xdr:to>
      <xdr:col>14</xdr:col>
      <xdr:colOff>76200</xdr:colOff>
      <xdr:row>29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12A46B-1FD5-1D34-DB2C-78722D7BC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425450</xdr:colOff>
      <xdr:row>1</xdr:row>
      <xdr:rowOff>50800</xdr:rowOff>
    </xdr:from>
    <xdr:to>
      <xdr:col>5</xdr:col>
      <xdr:colOff>869950</xdr:colOff>
      <xdr:row>14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A028F-3F58-2BEC-A87D-1A45015B9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158750</xdr:colOff>
      <xdr:row>23</xdr:row>
      <xdr:rowOff>158750</xdr:rowOff>
    </xdr:from>
    <xdr:to>
      <xdr:col>7</xdr:col>
      <xdr:colOff>730250</xdr:colOff>
      <xdr:row>40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CCD967-2B60-D67B-A79E-E67C8ACB4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EFC50-C467-AF44-9C37-505FCED7A01F}">
  <dimension ref="A2:K78"/>
  <sheetViews>
    <sheetView tabSelected="1" topLeftCell="A48" zoomScale="75" workbookViewId="0">
      <selection activeCell="B89" sqref="B89"/>
    </sheetView>
  </sheetViews>
  <sheetFormatPr baseColWidth="10" defaultRowHeight="16" x14ac:dyDescent="0.2"/>
  <cols>
    <col min="1" max="1" width="42.1640625" bestFit="1" customWidth="1"/>
    <col min="2" max="2" width="15.5" bestFit="1" customWidth="1"/>
    <col min="5" max="5" width="12.6640625" bestFit="1" customWidth="1"/>
    <col min="6" max="6" width="16" bestFit="1" customWidth="1"/>
    <col min="7" max="7" width="14.6640625" bestFit="1" customWidth="1"/>
    <col min="8" max="8" width="13.6640625" bestFit="1" customWidth="1"/>
    <col min="9" max="9" width="12.83203125" customWidth="1"/>
    <col min="10" max="10" width="15.5" bestFit="1" customWidth="1"/>
    <col min="11" max="11" width="26.33203125" bestFit="1" customWidth="1"/>
  </cols>
  <sheetData>
    <row r="2" spans="1:11" x14ac:dyDescent="0.2">
      <c r="A2" s="1"/>
      <c r="D2" s="2">
        <v>44075</v>
      </c>
      <c r="J2" s="2">
        <v>44958</v>
      </c>
    </row>
    <row r="3" spans="1:11" x14ac:dyDescent="0.2">
      <c r="A3" s="1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3</v>
      </c>
      <c r="H3" t="s">
        <v>6</v>
      </c>
      <c r="I3" t="s">
        <v>7</v>
      </c>
      <c r="J3" t="s">
        <v>8</v>
      </c>
      <c r="K3" t="s">
        <v>9</v>
      </c>
    </row>
    <row r="4" spans="1:11" x14ac:dyDescent="0.2">
      <c r="A4" s="3"/>
    </row>
    <row r="5" spans="1:11" x14ac:dyDescent="0.2">
      <c r="A5" s="1" t="s">
        <v>10</v>
      </c>
      <c r="B5">
        <f>500000*98.4564*0.3</f>
        <v>14768460</v>
      </c>
      <c r="C5">
        <v>0.3</v>
      </c>
    </row>
    <row r="6" spans="1:11" x14ac:dyDescent="0.2">
      <c r="A6" s="1" t="s">
        <v>11</v>
      </c>
      <c r="B6">
        <f>500000*98.4564*0.2</f>
        <v>9845640</v>
      </c>
      <c r="C6">
        <v>0.2</v>
      </c>
    </row>
    <row r="7" spans="1:11" x14ac:dyDescent="0.2">
      <c r="A7" s="1" t="s">
        <v>12</v>
      </c>
      <c r="B7">
        <f>500000*98.4564*0.25</f>
        <v>12307050</v>
      </c>
      <c r="C7">
        <v>0.25</v>
      </c>
    </row>
    <row r="8" spans="1:11" x14ac:dyDescent="0.2">
      <c r="A8" s="1" t="s">
        <v>13</v>
      </c>
      <c r="B8">
        <f>500000*98.4564*0.15</f>
        <v>7384230</v>
      </c>
      <c r="C8">
        <v>0.15</v>
      </c>
    </row>
    <row r="9" spans="1:11" x14ac:dyDescent="0.2">
      <c r="A9" s="1" t="s">
        <v>14</v>
      </c>
      <c r="B9">
        <f>500000*98.4564*0.1</f>
        <v>4922820</v>
      </c>
      <c r="C9">
        <v>0.1</v>
      </c>
    </row>
    <row r="10" spans="1:11" x14ac:dyDescent="0.2">
      <c r="A10" s="1"/>
      <c r="B10">
        <f>SUM(B5:B9)</f>
        <v>49228200</v>
      </c>
      <c r="C10">
        <f>SUM(C5:C9)</f>
        <v>1</v>
      </c>
    </row>
    <row r="11" spans="1:11" x14ac:dyDescent="0.2">
      <c r="A11" s="1"/>
    </row>
    <row r="12" spans="1:11" x14ac:dyDescent="0.2">
      <c r="A12" s="1"/>
    </row>
    <row r="13" spans="1:11" x14ac:dyDescent="0.2">
      <c r="A13" s="1"/>
      <c r="B13">
        <f>500000*98.4564</f>
        <v>49228200</v>
      </c>
    </row>
    <row r="14" spans="1:11" x14ac:dyDescent="0.2">
      <c r="A14" s="1"/>
    </row>
    <row r="15" spans="1:11" x14ac:dyDescent="0.2">
      <c r="A15" s="1"/>
    </row>
    <row r="16" spans="1:11" x14ac:dyDescent="0.2">
      <c r="A16" s="1"/>
    </row>
    <row r="17" spans="1:4" x14ac:dyDescent="0.2">
      <c r="A17" s="1" t="s">
        <v>0</v>
      </c>
      <c r="B17" t="s">
        <v>1</v>
      </c>
      <c r="C17" t="s">
        <v>2</v>
      </c>
      <c r="D17" t="s">
        <v>5</v>
      </c>
    </row>
    <row r="18" spans="1:4" x14ac:dyDescent="0.2">
      <c r="A18" s="3"/>
    </row>
    <row r="19" spans="1:4" x14ac:dyDescent="0.2">
      <c r="A19" s="1" t="s">
        <v>10</v>
      </c>
      <c r="B19">
        <f>500000*0.3</f>
        <v>150000</v>
      </c>
      <c r="C19">
        <v>0.3</v>
      </c>
    </row>
    <row r="20" spans="1:4" x14ac:dyDescent="0.2">
      <c r="A20" s="1" t="s">
        <v>11</v>
      </c>
      <c r="B20">
        <f>500000*0.2</f>
        <v>100000</v>
      </c>
      <c r="C20">
        <v>0.2</v>
      </c>
    </row>
    <row r="21" spans="1:4" x14ac:dyDescent="0.2">
      <c r="A21" s="1" t="s">
        <v>12</v>
      </c>
      <c r="B21">
        <f>500000*0.25</f>
        <v>125000</v>
      </c>
      <c r="C21">
        <v>0.25</v>
      </c>
    </row>
    <row r="22" spans="1:4" x14ac:dyDescent="0.2">
      <c r="A22" s="1" t="s">
        <v>13</v>
      </c>
      <c r="B22">
        <f>500000*0.15</f>
        <v>75000</v>
      </c>
      <c r="C22">
        <v>0.15</v>
      </c>
    </row>
    <row r="23" spans="1:4" x14ac:dyDescent="0.2">
      <c r="A23" s="1" t="s">
        <v>14</v>
      </c>
      <c r="B23">
        <f>500000*0.1</f>
        <v>50000</v>
      </c>
      <c r="C23">
        <v>0.1</v>
      </c>
    </row>
    <row r="24" spans="1:4" x14ac:dyDescent="0.2">
      <c r="A24" s="1"/>
      <c r="B24">
        <f>SUM(B19:B23)</f>
        <v>500000</v>
      </c>
      <c r="C24">
        <f>SUM(C19:C23)</f>
        <v>1</v>
      </c>
    </row>
    <row r="25" spans="1:4" x14ac:dyDescent="0.2">
      <c r="A25" s="4" t="s">
        <v>21</v>
      </c>
      <c r="B25" s="4" t="s">
        <v>1</v>
      </c>
      <c r="C25" s="4" t="s">
        <v>2</v>
      </c>
    </row>
    <row r="26" spans="1:4" x14ac:dyDescent="0.2">
      <c r="A26" s="5" t="s">
        <v>16</v>
      </c>
      <c r="B26" s="4">
        <f>500000*C26</f>
        <v>75000</v>
      </c>
      <c r="C26" s="4">
        <v>0.15</v>
      </c>
    </row>
    <row r="27" spans="1:4" x14ac:dyDescent="0.2">
      <c r="A27" s="5" t="s">
        <v>19</v>
      </c>
      <c r="B27" s="4">
        <f t="shared" ref="B27:B32" si="0">500000*C27</f>
        <v>75000</v>
      </c>
      <c r="C27" s="4">
        <v>0.15</v>
      </c>
    </row>
    <row r="28" spans="1:4" x14ac:dyDescent="0.2">
      <c r="A28" s="5" t="s">
        <v>20</v>
      </c>
      <c r="B28" s="4">
        <f t="shared" si="0"/>
        <v>100000</v>
      </c>
      <c r="C28" s="4">
        <v>0.2</v>
      </c>
    </row>
    <row r="29" spans="1:4" x14ac:dyDescent="0.2">
      <c r="A29" t="s">
        <v>68</v>
      </c>
      <c r="B29" s="4">
        <f t="shared" si="0"/>
        <v>100000</v>
      </c>
      <c r="C29" s="4">
        <v>0.2</v>
      </c>
    </row>
    <row r="30" spans="1:4" x14ac:dyDescent="0.2">
      <c r="A30" s="5" t="s">
        <v>15</v>
      </c>
      <c r="B30" s="4">
        <f t="shared" si="0"/>
        <v>50000</v>
      </c>
      <c r="C30" s="4">
        <v>0.1</v>
      </c>
    </row>
    <row r="31" spans="1:4" x14ac:dyDescent="0.2">
      <c r="A31" s="5" t="s">
        <v>17</v>
      </c>
      <c r="B31" s="4">
        <f t="shared" si="0"/>
        <v>50000</v>
      </c>
      <c r="C31" s="4">
        <v>0.1</v>
      </c>
    </row>
    <row r="32" spans="1:4" x14ac:dyDescent="0.2">
      <c r="A32" s="5" t="s">
        <v>18</v>
      </c>
      <c r="B32" s="4">
        <f t="shared" si="0"/>
        <v>50000</v>
      </c>
      <c r="C32" s="4">
        <v>0.1</v>
      </c>
    </row>
    <row r="33" spans="1:8" x14ac:dyDescent="0.2">
      <c r="B33" s="6">
        <f>SUM(B26:B32)</f>
        <v>500000</v>
      </c>
      <c r="C33" s="6">
        <f>SUM(C26:C32)</f>
        <v>0.99999999999999989</v>
      </c>
    </row>
    <row r="39" spans="1:8" x14ac:dyDescent="0.2">
      <c r="A39" s="4" t="s">
        <v>21</v>
      </c>
      <c r="B39" s="4" t="s">
        <v>1</v>
      </c>
      <c r="C39" s="4" t="s">
        <v>2</v>
      </c>
      <c r="D39" s="4" t="s">
        <v>22</v>
      </c>
      <c r="E39" s="4" t="s">
        <v>23</v>
      </c>
      <c r="F39" s="4" t="s">
        <v>24</v>
      </c>
      <c r="G39" s="4" t="s">
        <v>25</v>
      </c>
      <c r="H39" s="4" t="s">
        <v>73</v>
      </c>
    </row>
    <row r="40" spans="1:8" x14ac:dyDescent="0.2">
      <c r="A40" s="29" t="s">
        <v>58</v>
      </c>
      <c r="B40" s="4">
        <f>500000*C40</f>
        <v>75000</v>
      </c>
      <c r="C40" s="4">
        <v>0.15</v>
      </c>
      <c r="D40" s="13">
        <v>1.15E-2</v>
      </c>
      <c r="E40" s="12">
        <v>0.12790000000000001</v>
      </c>
      <c r="F40">
        <v>8.8999999999999996E-2</v>
      </c>
      <c r="G40" s="25">
        <f>1.15%+0.08911*(12.79%-1.15%)</f>
        <v>2.1872403999999998E-2</v>
      </c>
      <c r="H40" s="25">
        <v>2.2000000000000001E-3</v>
      </c>
    </row>
    <row r="41" spans="1:8" x14ac:dyDescent="0.2">
      <c r="A41" s="5" t="s">
        <v>19</v>
      </c>
      <c r="B41" s="4">
        <f t="shared" ref="B41:B46" si="1">500000*C41</f>
        <v>75000</v>
      </c>
      <c r="C41" s="4">
        <v>0.15</v>
      </c>
      <c r="D41" s="13">
        <v>1.15E-2</v>
      </c>
      <c r="E41" s="25">
        <v>0.1699</v>
      </c>
      <c r="F41">
        <v>0.82399999999999995</v>
      </c>
      <c r="G41" s="12">
        <f>1.15%+0.082423*(16.99%-1.15%)</f>
        <v>2.4555803199999997E-2</v>
      </c>
      <c r="H41" s="25">
        <v>6.9999999999999999E-4</v>
      </c>
    </row>
    <row r="42" spans="1:8" x14ac:dyDescent="0.2">
      <c r="A42" s="5" t="s">
        <v>69</v>
      </c>
      <c r="B42" s="4">
        <f t="shared" si="1"/>
        <v>100000</v>
      </c>
      <c r="C42" s="4">
        <v>0.2</v>
      </c>
      <c r="D42" s="13">
        <v>1.15E-2</v>
      </c>
      <c r="E42" s="25">
        <v>-4.7960000000000003E-2</v>
      </c>
      <c r="F42">
        <v>1.15E-2</v>
      </c>
      <c r="G42" s="13">
        <f>1.15%+0.0115*(-4.796%-1.15%)</f>
        <v>1.081621E-2</v>
      </c>
      <c r="H42" s="25">
        <v>4.0000000000000001E-3</v>
      </c>
    </row>
    <row r="43" spans="1:8" x14ac:dyDescent="0.2">
      <c r="A43" t="s">
        <v>68</v>
      </c>
      <c r="B43" s="4">
        <f t="shared" si="1"/>
        <v>100000</v>
      </c>
      <c r="C43" s="4">
        <v>0.2</v>
      </c>
      <c r="D43" s="13">
        <v>1.15E-2</v>
      </c>
      <c r="E43" s="25">
        <v>-8.9300000000000004E-2</v>
      </c>
      <c r="F43">
        <v>0.03</v>
      </c>
      <c r="G43" s="12">
        <f>1.15%+0.0344*(27.27%-1.15%)</f>
        <v>2.0485280000000002E-2</v>
      </c>
      <c r="H43" s="25">
        <v>7.1999999999999998E-3</v>
      </c>
    </row>
    <row r="44" spans="1:8" x14ac:dyDescent="0.2">
      <c r="A44" s="5" t="s">
        <v>15</v>
      </c>
      <c r="B44" s="4">
        <f t="shared" si="1"/>
        <v>50000</v>
      </c>
      <c r="C44" s="4">
        <v>0.1</v>
      </c>
      <c r="D44" s="13">
        <v>1.15E-2</v>
      </c>
      <c r="E44" s="25">
        <v>0.20250000000000001</v>
      </c>
      <c r="F44" s="30">
        <v>0.1</v>
      </c>
      <c r="G44" s="12">
        <f>1.15%+0.1004*(20.25%-1.15%)</f>
        <v>3.06764E-2</v>
      </c>
      <c r="H44" s="25">
        <v>8.9999999999999998E-4</v>
      </c>
    </row>
    <row r="45" spans="1:8" x14ac:dyDescent="0.2">
      <c r="A45" s="29" t="s">
        <v>60</v>
      </c>
      <c r="B45" s="4">
        <f t="shared" si="1"/>
        <v>50000</v>
      </c>
      <c r="C45" s="4">
        <v>0.1</v>
      </c>
      <c r="D45" s="13">
        <v>1.15E-2</v>
      </c>
      <c r="E45" s="25">
        <v>-2.9000000000000001E-2</v>
      </c>
      <c r="F45">
        <v>-2E-3</v>
      </c>
      <c r="G45" s="12">
        <f>1.59%+0.06126*(13.28%-1.59%)</f>
        <v>2.3061294000000003E-2</v>
      </c>
      <c r="H45" s="25">
        <v>1E-3</v>
      </c>
    </row>
    <row r="46" spans="1:8" x14ac:dyDescent="0.2">
      <c r="A46" s="5" t="s">
        <v>18</v>
      </c>
      <c r="B46" s="4">
        <f t="shared" si="1"/>
        <v>50000</v>
      </c>
      <c r="C46" s="4">
        <v>0.1</v>
      </c>
      <c r="D46" s="13">
        <v>1.15E-2</v>
      </c>
      <c r="E46" s="25">
        <v>1.26E-2</v>
      </c>
      <c r="F46">
        <v>1.2999999999999999E-3</v>
      </c>
      <c r="G46" s="13">
        <f>1.59%+0.0211*(-4.12%-1.59%)</f>
        <v>1.469519E-2</v>
      </c>
      <c r="H46" s="25">
        <v>8.9999999999999998E-4</v>
      </c>
    </row>
    <row r="47" spans="1:8" x14ac:dyDescent="0.2">
      <c r="B47" s="6"/>
      <c r="C47" s="6"/>
    </row>
    <row r="49" spans="1:9" x14ac:dyDescent="0.2">
      <c r="E49" t="s">
        <v>70</v>
      </c>
      <c r="F49" t="s">
        <v>71</v>
      </c>
    </row>
    <row r="50" spans="1:9" x14ac:dyDescent="0.2">
      <c r="A50" s="29" t="s">
        <v>58</v>
      </c>
      <c r="B50">
        <v>8.8999999999999996E-2</v>
      </c>
      <c r="C50" s="25">
        <f>1.15%+0.08911*(12.79%-1.15%)</f>
        <v>2.1872403999999998E-2</v>
      </c>
      <c r="D50" s="25">
        <v>2.2000000000000001E-3</v>
      </c>
      <c r="E50" t="s">
        <v>72</v>
      </c>
      <c r="F50">
        <v>1</v>
      </c>
    </row>
    <row r="51" spans="1:9" x14ac:dyDescent="0.2">
      <c r="A51" s="29" t="s">
        <v>15</v>
      </c>
      <c r="B51">
        <v>0.1</v>
      </c>
      <c r="C51" s="12">
        <f>1.15%+0.1004*(20.25%-1.15%)</f>
        <v>3.06764E-2</v>
      </c>
      <c r="D51" s="25">
        <v>8.9999999999999998E-4</v>
      </c>
      <c r="E51">
        <v>0.12</v>
      </c>
      <c r="F51">
        <v>0.94</v>
      </c>
    </row>
    <row r="52" spans="1:9" x14ac:dyDescent="0.2">
      <c r="A52" s="29" t="s">
        <v>18</v>
      </c>
      <c r="B52">
        <v>1.2999999999999999E-3</v>
      </c>
      <c r="C52" s="13">
        <f>1.59%+0.0211*(-4.12%-1.59%)</f>
        <v>1.469519E-2</v>
      </c>
      <c r="D52" s="25">
        <v>8.9999999999999998E-4</v>
      </c>
      <c r="E52" t="s">
        <v>72</v>
      </c>
      <c r="F52">
        <v>0.25</v>
      </c>
    </row>
    <row r="53" spans="1:9" x14ac:dyDescent="0.2">
      <c r="A53" s="29" t="s">
        <v>60</v>
      </c>
      <c r="B53">
        <v>-2E-3</v>
      </c>
      <c r="C53" s="12">
        <f>1.59%+0.06126*(13.28%-1.59%)</f>
        <v>2.3061294000000003E-2</v>
      </c>
      <c r="D53" s="25">
        <v>1E-3</v>
      </c>
      <c r="F53">
        <v>0.9</v>
      </c>
    </row>
    <row r="54" spans="1:9" x14ac:dyDescent="0.2">
      <c r="A54" s="28" t="s">
        <v>59</v>
      </c>
      <c r="B54">
        <v>1.15E-2</v>
      </c>
      <c r="C54" s="13">
        <f>1.15%+0.0115*(-4.796%-1.15%)</f>
        <v>1.081621E-2</v>
      </c>
      <c r="D54" s="25">
        <v>4.0000000000000001E-3</v>
      </c>
      <c r="F54">
        <v>0.95</v>
      </c>
    </row>
    <row r="55" spans="1:9" x14ac:dyDescent="0.2">
      <c r="A55" s="29" t="s">
        <v>19</v>
      </c>
      <c r="B55">
        <v>0.82399999999999995</v>
      </c>
      <c r="C55" s="12">
        <f>1.15%+0.082423*(16.99%-1.15%)</f>
        <v>2.4555803199999997E-2</v>
      </c>
      <c r="D55" s="25">
        <v>6.9999999999999999E-4</v>
      </c>
      <c r="F55">
        <v>0.98</v>
      </c>
    </row>
    <row r="56" spans="1:9" x14ac:dyDescent="0.2">
      <c r="A56" t="s">
        <v>68</v>
      </c>
      <c r="B56">
        <v>0.03</v>
      </c>
      <c r="C56" s="12">
        <f>1.15%+0.0344*(27.27%-1.15%)</f>
        <v>2.0485280000000002E-2</v>
      </c>
      <c r="D56" s="25">
        <v>7.1999999999999998E-3</v>
      </c>
      <c r="E56" t="s">
        <v>72</v>
      </c>
      <c r="F56">
        <v>1.1200000000000001</v>
      </c>
      <c r="I56">
        <f>595*67.18</f>
        <v>39972.100000000006</v>
      </c>
    </row>
    <row r="61" spans="1:9" x14ac:dyDescent="0.2">
      <c r="C61" s="4" t="s">
        <v>21</v>
      </c>
      <c r="D61" s="4" t="s">
        <v>73</v>
      </c>
    </row>
    <row r="62" spans="1:9" x14ac:dyDescent="0.2">
      <c r="C62" s="29" t="s">
        <v>58</v>
      </c>
      <c r="D62" s="25">
        <v>2.2000000000000001E-3</v>
      </c>
    </row>
    <row r="63" spans="1:9" x14ac:dyDescent="0.2">
      <c r="C63" s="5" t="s">
        <v>19</v>
      </c>
      <c r="D63" s="25">
        <v>6.9999999999999999E-4</v>
      </c>
    </row>
    <row r="64" spans="1:9" x14ac:dyDescent="0.2">
      <c r="C64" s="5" t="s">
        <v>69</v>
      </c>
      <c r="D64" s="25">
        <v>4.0000000000000001E-3</v>
      </c>
    </row>
    <row r="65" spans="1:10" x14ac:dyDescent="0.2">
      <c r="C65" t="s">
        <v>68</v>
      </c>
      <c r="D65" s="25">
        <v>7.1999999999999998E-3</v>
      </c>
    </row>
    <row r="66" spans="1:10" x14ac:dyDescent="0.2">
      <c r="C66" s="5" t="s">
        <v>15</v>
      </c>
      <c r="D66" s="25">
        <v>8.9999999999999998E-4</v>
      </c>
    </row>
    <row r="67" spans="1:10" x14ac:dyDescent="0.2">
      <c r="C67" s="29" t="s">
        <v>60</v>
      </c>
      <c r="D67" s="25">
        <v>1E-3</v>
      </c>
    </row>
    <row r="68" spans="1:10" x14ac:dyDescent="0.2">
      <c r="C68" s="5" t="s">
        <v>18</v>
      </c>
      <c r="D68" s="25">
        <v>8.9999999999999998E-4</v>
      </c>
    </row>
    <row r="71" spans="1:10" x14ac:dyDescent="0.2">
      <c r="A71" s="4" t="s">
        <v>21</v>
      </c>
      <c r="B71" s="4" t="s">
        <v>1</v>
      </c>
      <c r="C71" s="4" t="s">
        <v>2</v>
      </c>
      <c r="D71" s="4" t="s">
        <v>74</v>
      </c>
      <c r="E71" s="4" t="s">
        <v>75</v>
      </c>
      <c r="F71" s="4" t="s">
        <v>76</v>
      </c>
      <c r="G71" s="4" t="s">
        <v>73</v>
      </c>
      <c r="H71" s="4" t="s">
        <v>77</v>
      </c>
      <c r="I71" s="4" t="s">
        <v>78</v>
      </c>
      <c r="J71" s="4" t="s">
        <v>79</v>
      </c>
    </row>
    <row r="72" spans="1:10" x14ac:dyDescent="0.2">
      <c r="A72" s="29" t="s">
        <v>58</v>
      </c>
      <c r="B72" s="4">
        <f>500000*C72</f>
        <v>75000</v>
      </c>
      <c r="C72" s="4">
        <v>0.15</v>
      </c>
      <c r="G72" s="25">
        <v>2.2000000000000001E-3</v>
      </c>
    </row>
    <row r="73" spans="1:10" x14ac:dyDescent="0.2">
      <c r="A73" s="5" t="s">
        <v>19</v>
      </c>
      <c r="B73" s="4">
        <f t="shared" ref="B73:B78" si="2">500000*C73</f>
        <v>75000</v>
      </c>
      <c r="C73" s="4">
        <v>0.15</v>
      </c>
      <c r="G73" s="25">
        <v>6.9999999999999999E-4</v>
      </c>
    </row>
    <row r="74" spans="1:10" x14ac:dyDescent="0.2">
      <c r="A74" s="5" t="s">
        <v>69</v>
      </c>
      <c r="B74" s="4">
        <f t="shared" si="2"/>
        <v>100000</v>
      </c>
      <c r="C74" s="4">
        <v>0.2</v>
      </c>
      <c r="G74" s="25">
        <v>4.0000000000000001E-3</v>
      </c>
    </row>
    <row r="75" spans="1:10" x14ac:dyDescent="0.2">
      <c r="A75" t="s">
        <v>68</v>
      </c>
      <c r="B75" s="4">
        <f t="shared" si="2"/>
        <v>100000</v>
      </c>
      <c r="C75" s="4">
        <v>0.2</v>
      </c>
      <c r="G75" s="25">
        <v>7.1999999999999998E-3</v>
      </c>
    </row>
    <row r="76" spans="1:10" x14ac:dyDescent="0.2">
      <c r="A76" s="5" t="s">
        <v>15</v>
      </c>
      <c r="B76" s="4">
        <f t="shared" si="2"/>
        <v>50000</v>
      </c>
      <c r="C76" s="4">
        <v>0.1</v>
      </c>
      <c r="G76" s="25">
        <v>8.9999999999999998E-4</v>
      </c>
    </row>
    <row r="77" spans="1:10" x14ac:dyDescent="0.2">
      <c r="A77" s="29" t="s">
        <v>60</v>
      </c>
      <c r="B77" s="4">
        <f t="shared" si="2"/>
        <v>50000</v>
      </c>
      <c r="C77" s="4">
        <v>0.1</v>
      </c>
      <c r="G77" s="25">
        <v>1E-3</v>
      </c>
    </row>
    <row r="78" spans="1:10" x14ac:dyDescent="0.2">
      <c r="A78" s="5" t="s">
        <v>18</v>
      </c>
      <c r="B78" s="4">
        <f t="shared" si="2"/>
        <v>50000</v>
      </c>
      <c r="C78" s="4">
        <v>0.1</v>
      </c>
      <c r="G78" s="25">
        <v>8.9999999999999998E-4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79FDF-30D8-DB42-A256-FE15E03584A7}">
  <dimension ref="A1:I1120"/>
  <sheetViews>
    <sheetView workbookViewId="0">
      <selection activeCell="I4" sqref="I4"/>
    </sheetView>
  </sheetViews>
  <sheetFormatPr baseColWidth="10" defaultRowHeight="16" x14ac:dyDescent="0.2"/>
  <cols>
    <col min="1" max="1" width="12.83203125" bestFit="1" customWidth="1"/>
    <col min="5" max="5" width="12.83203125" bestFit="1" customWidth="1"/>
  </cols>
  <sheetData>
    <row r="1" spans="1:9" ht="21" x14ac:dyDescent="0.25">
      <c r="A1" s="21" t="s">
        <v>26</v>
      </c>
      <c r="B1" s="21" t="s">
        <v>40</v>
      </c>
      <c r="D1" s="21"/>
      <c r="E1" s="21" t="s">
        <v>26</v>
      </c>
      <c r="F1" s="21" t="s">
        <v>40</v>
      </c>
      <c r="G1" s="21"/>
      <c r="H1" s="21"/>
      <c r="I1" s="21"/>
    </row>
    <row r="2" spans="1:9" ht="24" x14ac:dyDescent="0.3">
      <c r="A2" s="19">
        <v>43347</v>
      </c>
      <c r="B2" s="20">
        <v>2.13</v>
      </c>
      <c r="D2" s="20"/>
      <c r="E2" s="19">
        <v>44075</v>
      </c>
      <c r="F2" s="20">
        <v>0.12</v>
      </c>
      <c r="G2" s="20"/>
      <c r="H2" s="20"/>
      <c r="I2" s="20"/>
    </row>
    <row r="3" spans="1:9" ht="24" x14ac:dyDescent="0.3">
      <c r="A3" s="19">
        <v>43348</v>
      </c>
      <c r="B3" s="20">
        <v>2.14</v>
      </c>
      <c r="D3" s="20"/>
      <c r="E3" s="19">
        <v>44076</v>
      </c>
      <c r="F3" s="20">
        <v>0.12</v>
      </c>
      <c r="G3" s="20"/>
      <c r="H3" s="20"/>
      <c r="I3" s="20"/>
    </row>
    <row r="4" spans="1:9" ht="24" x14ac:dyDescent="0.3">
      <c r="A4" s="19">
        <v>43349</v>
      </c>
      <c r="B4" s="20">
        <v>2.13</v>
      </c>
      <c r="C4" t="s">
        <v>46</v>
      </c>
      <c r="D4" s="20">
        <f>AVERAGE(B2:B499)</f>
        <v>1.5940361445783144</v>
      </c>
      <c r="E4" s="19">
        <v>44077</v>
      </c>
      <c r="F4" s="20">
        <v>0.11</v>
      </c>
      <c r="G4" s="20"/>
      <c r="H4" s="20" t="s">
        <v>46</v>
      </c>
      <c r="I4" s="20">
        <f>AVERAGE(F2:F622)</f>
        <v>1.1487278582930764</v>
      </c>
    </row>
    <row r="5" spans="1:9" ht="24" x14ac:dyDescent="0.3">
      <c r="A5" s="19">
        <v>43350</v>
      </c>
      <c r="B5" s="20">
        <v>2.14</v>
      </c>
      <c r="D5" s="20">
        <f>D4/100</f>
        <v>1.5940361445783143E-2</v>
      </c>
      <c r="E5" s="19">
        <v>44078</v>
      </c>
      <c r="F5" s="20">
        <v>0.11</v>
      </c>
      <c r="G5" s="20"/>
      <c r="H5" s="20"/>
      <c r="I5" s="20">
        <f>I4/100</f>
        <v>1.1487278582930764E-2</v>
      </c>
    </row>
    <row r="6" spans="1:9" ht="24" x14ac:dyDescent="0.3">
      <c r="A6" s="19">
        <v>43353</v>
      </c>
      <c r="B6" s="20">
        <v>2.15</v>
      </c>
      <c r="D6" s="20"/>
      <c r="E6" s="19">
        <v>44082</v>
      </c>
      <c r="F6" s="20">
        <v>0.13</v>
      </c>
      <c r="G6" s="20"/>
      <c r="H6" s="20"/>
      <c r="I6" s="20"/>
    </row>
    <row r="7" spans="1:9" ht="24" x14ac:dyDescent="0.3">
      <c r="A7" s="19">
        <v>43354</v>
      </c>
      <c r="B7" s="20">
        <v>2.15</v>
      </c>
      <c r="D7" s="20"/>
      <c r="E7" s="19">
        <v>44083</v>
      </c>
      <c r="F7" s="20">
        <v>0.12</v>
      </c>
      <c r="G7" s="20"/>
      <c r="H7" s="20"/>
      <c r="I7" s="20"/>
    </row>
    <row r="8" spans="1:9" ht="24" x14ac:dyDescent="0.3">
      <c r="A8" s="19">
        <v>43355</v>
      </c>
      <c r="B8" s="20">
        <v>2.16</v>
      </c>
      <c r="D8" s="20"/>
      <c r="E8" s="19">
        <v>44084</v>
      </c>
      <c r="F8" s="20">
        <v>0.12</v>
      </c>
      <c r="G8" s="20"/>
      <c r="H8" s="20"/>
      <c r="I8" s="20"/>
    </row>
    <row r="9" spans="1:9" ht="24" x14ac:dyDescent="0.3">
      <c r="A9" s="19">
        <v>43356</v>
      </c>
      <c r="B9" s="20">
        <v>2.15</v>
      </c>
      <c r="D9" s="20"/>
      <c r="E9" s="19">
        <v>44085</v>
      </c>
      <c r="F9" s="20">
        <v>0.11</v>
      </c>
      <c r="G9" s="20"/>
      <c r="H9" s="20"/>
      <c r="I9" s="20"/>
    </row>
    <row r="10" spans="1:9" ht="24" x14ac:dyDescent="0.3">
      <c r="A10" s="19">
        <v>43357</v>
      </c>
      <c r="B10" s="20">
        <v>2.16</v>
      </c>
      <c r="D10" s="20"/>
      <c r="E10" s="19">
        <v>44088</v>
      </c>
      <c r="F10" s="20">
        <v>0.11</v>
      </c>
      <c r="G10" s="20"/>
      <c r="H10" s="20"/>
      <c r="I10" s="20"/>
    </row>
    <row r="11" spans="1:9" ht="24" x14ac:dyDescent="0.3">
      <c r="A11" s="19">
        <v>43360</v>
      </c>
      <c r="B11" s="20">
        <v>2.17</v>
      </c>
      <c r="D11" s="20"/>
      <c r="E11" s="19">
        <v>44089</v>
      </c>
      <c r="F11" s="20">
        <v>0.11</v>
      </c>
      <c r="G11" s="20"/>
      <c r="H11" s="20"/>
      <c r="I11" s="20"/>
    </row>
    <row r="12" spans="1:9" ht="24" x14ac:dyDescent="0.3">
      <c r="A12" s="19">
        <v>43361</v>
      </c>
      <c r="B12" s="20">
        <v>2.17</v>
      </c>
      <c r="D12" s="20"/>
      <c r="E12" s="19">
        <v>44090</v>
      </c>
      <c r="F12" s="20">
        <v>0.12</v>
      </c>
      <c r="G12" s="20"/>
      <c r="H12" s="20"/>
      <c r="I12" s="20"/>
    </row>
    <row r="13" spans="1:9" ht="24" x14ac:dyDescent="0.3">
      <c r="A13" s="19">
        <v>43362</v>
      </c>
      <c r="B13" s="20">
        <v>2.16</v>
      </c>
      <c r="D13" s="20"/>
      <c r="E13" s="19">
        <v>44091</v>
      </c>
      <c r="F13" s="20">
        <v>0.09</v>
      </c>
      <c r="G13" s="20"/>
      <c r="H13" s="20"/>
      <c r="I13" s="20"/>
    </row>
    <row r="14" spans="1:9" ht="24" x14ac:dyDescent="0.3">
      <c r="A14" s="19">
        <v>43363</v>
      </c>
      <c r="B14" s="20">
        <v>2.17</v>
      </c>
      <c r="D14" s="20"/>
      <c r="E14" s="19">
        <v>44092</v>
      </c>
      <c r="F14" s="20">
        <v>0.1</v>
      </c>
      <c r="G14" s="20"/>
      <c r="H14" s="20"/>
      <c r="I14" s="20"/>
    </row>
    <row r="15" spans="1:9" ht="24" x14ac:dyDescent="0.3">
      <c r="A15" s="19">
        <v>43364</v>
      </c>
      <c r="B15" s="20">
        <v>2.1800000000000002</v>
      </c>
      <c r="D15" s="20"/>
      <c r="E15" s="19">
        <v>44095</v>
      </c>
      <c r="F15" s="20">
        <v>0.1</v>
      </c>
      <c r="G15" s="20"/>
      <c r="H15" s="20"/>
      <c r="I15" s="20"/>
    </row>
    <row r="16" spans="1:9" ht="24" x14ac:dyDescent="0.3">
      <c r="A16" s="19">
        <v>43367</v>
      </c>
      <c r="B16" s="20">
        <v>2.2200000000000002</v>
      </c>
      <c r="D16" s="20"/>
      <c r="E16" s="19">
        <v>44096</v>
      </c>
      <c r="F16" s="20">
        <v>0.1</v>
      </c>
      <c r="G16" s="20"/>
      <c r="H16" s="20"/>
      <c r="I16" s="20"/>
    </row>
    <row r="17" spans="1:9" ht="24" x14ac:dyDescent="0.3">
      <c r="A17" s="19">
        <v>43368</v>
      </c>
      <c r="B17" s="20">
        <v>2.21</v>
      </c>
      <c r="D17" s="20"/>
      <c r="E17" s="19">
        <v>44097</v>
      </c>
      <c r="F17" s="20">
        <v>0.11</v>
      </c>
      <c r="G17" s="20"/>
      <c r="H17" s="20"/>
      <c r="I17" s="20"/>
    </row>
    <row r="18" spans="1:9" ht="24" x14ac:dyDescent="0.3">
      <c r="A18" s="19">
        <v>43369</v>
      </c>
      <c r="B18" s="20">
        <v>2.2000000000000002</v>
      </c>
      <c r="D18" s="20"/>
      <c r="E18" s="19">
        <v>44098</v>
      </c>
      <c r="F18" s="20">
        <v>0.1</v>
      </c>
      <c r="G18" s="20"/>
      <c r="H18" s="20"/>
      <c r="I18" s="20"/>
    </row>
    <row r="19" spans="1:9" ht="24" x14ac:dyDescent="0.3">
      <c r="A19" s="19">
        <v>43370</v>
      </c>
      <c r="B19" s="20">
        <v>2.1800000000000002</v>
      </c>
      <c r="D19" s="20"/>
      <c r="E19" s="19">
        <v>44099</v>
      </c>
      <c r="F19" s="20">
        <v>0.1</v>
      </c>
      <c r="G19" s="20"/>
      <c r="H19" s="20"/>
      <c r="I19" s="20"/>
    </row>
    <row r="20" spans="1:9" ht="24" x14ac:dyDescent="0.3">
      <c r="A20" s="19">
        <v>43371</v>
      </c>
      <c r="B20" s="20">
        <v>2.19</v>
      </c>
      <c r="D20" s="20"/>
      <c r="E20" s="19">
        <v>44102</v>
      </c>
      <c r="F20" s="20">
        <v>0.11</v>
      </c>
      <c r="G20" s="20"/>
      <c r="H20" s="20"/>
      <c r="I20" s="20"/>
    </row>
    <row r="21" spans="1:9" ht="24" x14ac:dyDescent="0.3">
      <c r="A21" s="19">
        <v>43374</v>
      </c>
      <c r="B21" s="20">
        <v>2.23</v>
      </c>
      <c r="D21" s="20"/>
      <c r="E21" s="19">
        <v>44103</v>
      </c>
      <c r="F21" s="20">
        <v>0.09</v>
      </c>
      <c r="G21" s="20"/>
      <c r="H21" s="20"/>
      <c r="I21" s="20"/>
    </row>
    <row r="22" spans="1:9" ht="24" x14ac:dyDescent="0.3">
      <c r="A22" s="19">
        <v>43375</v>
      </c>
      <c r="B22" s="20">
        <v>2.23</v>
      </c>
      <c r="D22" s="20"/>
      <c r="E22" s="19">
        <v>44104</v>
      </c>
      <c r="F22" s="20">
        <v>0.1</v>
      </c>
      <c r="G22" s="20"/>
      <c r="H22" s="20"/>
      <c r="I22" s="20"/>
    </row>
    <row r="23" spans="1:9" ht="24" x14ac:dyDescent="0.3">
      <c r="A23" s="19">
        <v>43376</v>
      </c>
      <c r="B23" s="20">
        <v>2.23</v>
      </c>
      <c r="D23" s="20"/>
      <c r="E23" s="19">
        <v>44105</v>
      </c>
      <c r="F23" s="20">
        <v>0.09</v>
      </c>
      <c r="G23" s="20"/>
      <c r="H23" s="20"/>
      <c r="I23" s="20"/>
    </row>
    <row r="24" spans="1:9" ht="24" x14ac:dyDescent="0.3">
      <c r="A24" s="19">
        <v>43377</v>
      </c>
      <c r="B24" s="20">
        <v>2.2200000000000002</v>
      </c>
      <c r="D24" s="20"/>
      <c r="E24" s="19">
        <v>44106</v>
      </c>
      <c r="F24" s="20">
        <v>0.09</v>
      </c>
      <c r="G24" s="20"/>
      <c r="H24" s="20"/>
      <c r="I24" s="20"/>
    </row>
    <row r="25" spans="1:9" ht="24" x14ac:dyDescent="0.3">
      <c r="A25" s="19">
        <v>43378</v>
      </c>
      <c r="B25" s="20">
        <v>2.2200000000000002</v>
      </c>
      <c r="D25" s="20"/>
      <c r="E25" s="19">
        <v>44109</v>
      </c>
      <c r="F25" s="20">
        <v>0.1</v>
      </c>
      <c r="G25" s="20"/>
      <c r="H25" s="20"/>
      <c r="I25" s="20"/>
    </row>
    <row r="26" spans="1:9" ht="24" x14ac:dyDescent="0.3">
      <c r="A26" s="19">
        <v>43382</v>
      </c>
      <c r="B26" s="20">
        <v>2.25</v>
      </c>
      <c r="D26" s="20"/>
      <c r="E26" s="19">
        <v>44110</v>
      </c>
      <c r="F26" s="20">
        <v>0.1</v>
      </c>
      <c r="G26" s="20"/>
      <c r="H26" s="20"/>
      <c r="I26" s="20"/>
    </row>
    <row r="27" spans="1:9" ht="24" x14ac:dyDescent="0.3">
      <c r="A27" s="19">
        <v>43383</v>
      </c>
      <c r="B27" s="20">
        <v>2.27</v>
      </c>
      <c r="D27" s="20"/>
      <c r="E27" s="19">
        <v>44111</v>
      </c>
      <c r="F27" s="20">
        <v>0.1</v>
      </c>
      <c r="G27" s="20"/>
      <c r="H27" s="20"/>
      <c r="I27" s="20"/>
    </row>
    <row r="28" spans="1:9" ht="24" x14ac:dyDescent="0.3">
      <c r="A28" s="19">
        <v>43384</v>
      </c>
      <c r="B28" s="20">
        <v>2.2599999999999998</v>
      </c>
      <c r="D28" s="20"/>
      <c r="E28" s="19">
        <v>44112</v>
      </c>
      <c r="F28" s="20">
        <v>0.09</v>
      </c>
      <c r="G28" s="20"/>
      <c r="H28" s="20"/>
      <c r="I28" s="20"/>
    </row>
    <row r="29" spans="1:9" ht="24" x14ac:dyDescent="0.3">
      <c r="A29" s="19">
        <v>43385</v>
      </c>
      <c r="B29" s="20">
        <v>2.27</v>
      </c>
      <c r="D29" s="20"/>
      <c r="E29" s="19">
        <v>44113</v>
      </c>
      <c r="F29" s="20">
        <v>0.1</v>
      </c>
      <c r="G29" s="20"/>
      <c r="H29" s="20"/>
      <c r="I29" s="20"/>
    </row>
    <row r="30" spans="1:9" ht="24" x14ac:dyDescent="0.3">
      <c r="A30" s="19">
        <v>43388</v>
      </c>
      <c r="B30" s="20">
        <v>2.31</v>
      </c>
      <c r="D30" s="20"/>
      <c r="E30" s="19">
        <v>44117</v>
      </c>
      <c r="F30" s="20">
        <v>0.11</v>
      </c>
      <c r="G30" s="20"/>
      <c r="H30" s="20"/>
      <c r="I30" s="20"/>
    </row>
    <row r="31" spans="1:9" ht="24" x14ac:dyDescent="0.3">
      <c r="A31" s="19">
        <v>43389</v>
      </c>
      <c r="B31" s="20">
        <v>2.2999999999999998</v>
      </c>
      <c r="D31" s="20"/>
      <c r="E31" s="19">
        <v>44118</v>
      </c>
      <c r="F31" s="20">
        <v>0.12</v>
      </c>
      <c r="G31" s="20"/>
      <c r="H31" s="20"/>
      <c r="I31" s="20"/>
    </row>
    <row r="32" spans="1:9" ht="24" x14ac:dyDescent="0.3">
      <c r="A32" s="19">
        <v>43390</v>
      </c>
      <c r="B32" s="20">
        <v>2.31</v>
      </c>
      <c r="D32" s="20"/>
      <c r="E32" s="19">
        <v>44119</v>
      </c>
      <c r="F32" s="20">
        <v>0.11</v>
      </c>
      <c r="G32" s="20"/>
      <c r="H32" s="20"/>
      <c r="I32" s="20"/>
    </row>
    <row r="33" spans="1:9" ht="24" x14ac:dyDescent="0.3">
      <c r="A33" s="19">
        <v>43391</v>
      </c>
      <c r="B33" s="20">
        <v>2.31</v>
      </c>
      <c r="D33" s="20"/>
      <c r="E33" s="19">
        <v>44120</v>
      </c>
      <c r="F33" s="20">
        <v>0.11</v>
      </c>
      <c r="G33" s="20"/>
      <c r="H33" s="20"/>
      <c r="I33" s="20"/>
    </row>
    <row r="34" spans="1:9" ht="24" x14ac:dyDescent="0.3">
      <c r="A34" s="19">
        <v>43392</v>
      </c>
      <c r="B34" s="20">
        <v>2.2999999999999998</v>
      </c>
      <c r="D34" s="20"/>
      <c r="E34" s="19">
        <v>44123</v>
      </c>
      <c r="F34" s="20">
        <v>0.11</v>
      </c>
      <c r="G34" s="20"/>
      <c r="H34" s="20"/>
      <c r="I34" s="20"/>
    </row>
    <row r="35" spans="1:9" ht="24" x14ac:dyDescent="0.3">
      <c r="A35" s="19">
        <v>43395</v>
      </c>
      <c r="B35" s="20">
        <v>2.35</v>
      </c>
      <c r="D35" s="20"/>
      <c r="E35" s="19">
        <v>44124</v>
      </c>
      <c r="F35" s="20">
        <v>0.1</v>
      </c>
      <c r="G35" s="20"/>
      <c r="H35" s="20"/>
      <c r="I35" s="20"/>
    </row>
    <row r="36" spans="1:9" ht="24" x14ac:dyDescent="0.3">
      <c r="A36" s="19">
        <v>43396</v>
      </c>
      <c r="B36" s="20">
        <v>2.34</v>
      </c>
      <c r="D36" s="20"/>
      <c r="E36" s="19">
        <v>44125</v>
      </c>
      <c r="F36" s="20">
        <v>0.1</v>
      </c>
      <c r="G36" s="20"/>
      <c r="H36" s="20"/>
      <c r="I36" s="20"/>
    </row>
    <row r="37" spans="1:9" ht="24" x14ac:dyDescent="0.3">
      <c r="A37" s="19">
        <v>43397</v>
      </c>
      <c r="B37" s="20">
        <v>2.34</v>
      </c>
      <c r="D37" s="20"/>
      <c r="E37" s="19">
        <v>44126</v>
      </c>
      <c r="F37" s="20">
        <v>0.09</v>
      </c>
      <c r="G37" s="20"/>
      <c r="H37" s="20"/>
      <c r="I37" s="20"/>
    </row>
    <row r="38" spans="1:9" ht="24" x14ac:dyDescent="0.3">
      <c r="A38" s="19">
        <v>43398</v>
      </c>
      <c r="B38" s="20">
        <v>2.34</v>
      </c>
      <c r="D38" s="20"/>
      <c r="E38" s="19">
        <v>44127</v>
      </c>
      <c r="F38" s="20">
        <v>0.1</v>
      </c>
      <c r="G38" s="20"/>
      <c r="H38" s="20"/>
      <c r="I38" s="20"/>
    </row>
    <row r="39" spans="1:9" ht="24" x14ac:dyDescent="0.3">
      <c r="A39" s="19">
        <v>43399</v>
      </c>
      <c r="B39" s="20">
        <v>2.3199999999999998</v>
      </c>
      <c r="D39" s="20"/>
      <c r="E39" s="19">
        <v>44130</v>
      </c>
      <c r="F39" s="20">
        <v>0.11</v>
      </c>
      <c r="G39" s="20"/>
      <c r="H39" s="20"/>
      <c r="I39" s="20"/>
    </row>
    <row r="40" spans="1:9" ht="24" x14ac:dyDescent="0.3">
      <c r="A40" s="19">
        <v>43402</v>
      </c>
      <c r="B40" s="20">
        <v>2.35</v>
      </c>
      <c r="D40" s="20"/>
      <c r="E40" s="19">
        <v>44131</v>
      </c>
      <c r="F40" s="20">
        <v>0.1</v>
      </c>
      <c r="G40" s="20"/>
      <c r="H40" s="20"/>
      <c r="I40" s="20"/>
    </row>
    <row r="41" spans="1:9" ht="24" x14ac:dyDescent="0.3">
      <c r="A41" s="19">
        <v>43403</v>
      </c>
      <c r="B41" s="20">
        <v>2.34</v>
      </c>
      <c r="D41" s="20"/>
      <c r="E41" s="19">
        <v>44132</v>
      </c>
      <c r="F41" s="20">
        <v>0.1</v>
      </c>
      <c r="G41" s="20"/>
      <c r="H41" s="20"/>
      <c r="I41" s="20"/>
    </row>
    <row r="42" spans="1:9" ht="24" x14ac:dyDescent="0.3">
      <c r="A42" s="19">
        <v>43404</v>
      </c>
      <c r="B42" s="20">
        <v>2.34</v>
      </c>
      <c r="D42" s="20"/>
      <c r="E42" s="19">
        <v>44133</v>
      </c>
      <c r="F42" s="20">
        <v>0.09</v>
      </c>
      <c r="G42" s="20"/>
      <c r="H42" s="20"/>
      <c r="I42" s="20"/>
    </row>
    <row r="43" spans="1:9" ht="24" x14ac:dyDescent="0.3">
      <c r="A43" s="19">
        <v>43405</v>
      </c>
      <c r="B43" s="20">
        <v>2.31</v>
      </c>
      <c r="D43" s="20"/>
      <c r="E43" s="19">
        <v>44134</v>
      </c>
      <c r="F43" s="20">
        <v>0.09</v>
      </c>
      <c r="G43" s="20"/>
      <c r="H43" s="20"/>
      <c r="I43" s="20"/>
    </row>
    <row r="44" spans="1:9" ht="24" x14ac:dyDescent="0.3">
      <c r="A44" s="19">
        <v>43406</v>
      </c>
      <c r="B44" s="20">
        <v>2.3199999999999998</v>
      </c>
      <c r="D44" s="20"/>
      <c r="E44" s="19">
        <v>44137</v>
      </c>
      <c r="F44" s="20">
        <v>0.09</v>
      </c>
      <c r="G44" s="20"/>
      <c r="H44" s="20"/>
      <c r="I44" s="20"/>
    </row>
    <row r="45" spans="1:9" ht="24" x14ac:dyDescent="0.3">
      <c r="A45" s="19">
        <v>43409</v>
      </c>
      <c r="B45" s="20">
        <v>2.37</v>
      </c>
      <c r="D45" s="20"/>
      <c r="E45" s="19">
        <v>44138</v>
      </c>
      <c r="F45" s="20">
        <v>0.1</v>
      </c>
      <c r="G45" s="20"/>
      <c r="H45" s="20"/>
      <c r="I45" s="20"/>
    </row>
    <row r="46" spans="1:9" ht="24" x14ac:dyDescent="0.3">
      <c r="A46" s="19">
        <v>43410</v>
      </c>
      <c r="B46" s="20">
        <v>2.36</v>
      </c>
      <c r="D46" s="20"/>
      <c r="E46" s="19">
        <v>44139</v>
      </c>
      <c r="F46" s="20">
        <v>0.1</v>
      </c>
      <c r="G46" s="20"/>
      <c r="H46" s="20"/>
      <c r="I46" s="20"/>
    </row>
    <row r="47" spans="1:9" ht="24" x14ac:dyDescent="0.3">
      <c r="A47" s="19">
        <v>43411</v>
      </c>
      <c r="B47" s="20">
        <v>2.37</v>
      </c>
      <c r="D47" s="20"/>
      <c r="E47" s="19">
        <v>44140</v>
      </c>
      <c r="F47" s="20">
        <v>0.1</v>
      </c>
      <c r="G47" s="20"/>
      <c r="H47" s="20"/>
      <c r="I47" s="20"/>
    </row>
    <row r="48" spans="1:9" ht="24" x14ac:dyDescent="0.3">
      <c r="A48" s="19">
        <v>43412</v>
      </c>
      <c r="B48" s="20">
        <v>2.35</v>
      </c>
      <c r="D48" s="20"/>
      <c r="E48" s="19">
        <v>44141</v>
      </c>
      <c r="F48" s="20">
        <v>0.1</v>
      </c>
      <c r="G48" s="20"/>
      <c r="H48" s="20"/>
      <c r="I48" s="20"/>
    </row>
    <row r="49" spans="1:9" ht="24" x14ac:dyDescent="0.3">
      <c r="A49" s="19">
        <v>43413</v>
      </c>
      <c r="B49" s="20">
        <v>2.36</v>
      </c>
      <c r="D49" s="20"/>
      <c r="E49" s="19">
        <v>44144</v>
      </c>
      <c r="F49" s="20">
        <v>0.11</v>
      </c>
      <c r="G49" s="20"/>
      <c r="H49" s="20"/>
      <c r="I49" s="20"/>
    </row>
    <row r="50" spans="1:9" ht="24" x14ac:dyDescent="0.3">
      <c r="A50" s="19">
        <v>43417</v>
      </c>
      <c r="B50" s="20">
        <v>2.39</v>
      </c>
      <c r="D50" s="20"/>
      <c r="E50" s="19">
        <v>44145</v>
      </c>
      <c r="F50" s="20">
        <v>0.1</v>
      </c>
      <c r="G50" s="20"/>
      <c r="H50" s="20"/>
      <c r="I50" s="20"/>
    </row>
    <row r="51" spans="1:9" ht="24" x14ac:dyDescent="0.3">
      <c r="A51" s="19">
        <v>43418</v>
      </c>
      <c r="B51" s="20">
        <v>2.38</v>
      </c>
      <c r="D51" s="20"/>
      <c r="E51" s="19">
        <v>44147</v>
      </c>
      <c r="F51" s="20">
        <v>0.1</v>
      </c>
      <c r="G51" s="20"/>
      <c r="H51" s="20"/>
      <c r="I51" s="20"/>
    </row>
    <row r="52" spans="1:9" ht="24" x14ac:dyDescent="0.3">
      <c r="A52" s="19">
        <v>43419</v>
      </c>
      <c r="B52" s="20">
        <v>2.37</v>
      </c>
      <c r="D52" s="20"/>
      <c r="E52" s="19">
        <v>44148</v>
      </c>
      <c r="F52" s="20">
        <v>0.09</v>
      </c>
      <c r="G52" s="20"/>
      <c r="H52" s="20"/>
      <c r="I52" s="20"/>
    </row>
    <row r="53" spans="1:9" ht="24" x14ac:dyDescent="0.3">
      <c r="A53" s="19">
        <v>43420</v>
      </c>
      <c r="B53" s="20">
        <v>2.36</v>
      </c>
      <c r="D53" s="20"/>
      <c r="E53" s="19">
        <v>44151</v>
      </c>
      <c r="F53" s="20">
        <v>0.09</v>
      </c>
      <c r="G53" s="20"/>
      <c r="H53" s="20"/>
      <c r="I53" s="20"/>
    </row>
    <row r="54" spans="1:9" ht="24" x14ac:dyDescent="0.3">
      <c r="A54" s="19">
        <v>43423</v>
      </c>
      <c r="B54" s="20">
        <v>2.39</v>
      </c>
      <c r="D54" s="20"/>
      <c r="E54" s="19">
        <v>44152</v>
      </c>
      <c r="F54" s="20">
        <v>0.09</v>
      </c>
      <c r="G54" s="20"/>
      <c r="H54" s="20"/>
      <c r="I54" s="20"/>
    </row>
    <row r="55" spans="1:9" ht="24" x14ac:dyDescent="0.3">
      <c r="A55" s="19">
        <v>43424</v>
      </c>
      <c r="B55" s="20">
        <v>2.39</v>
      </c>
      <c r="D55" s="20"/>
      <c r="E55" s="19">
        <v>44153</v>
      </c>
      <c r="F55" s="20">
        <v>0.09</v>
      </c>
      <c r="G55" s="20"/>
      <c r="H55" s="20"/>
      <c r="I55" s="20"/>
    </row>
    <row r="56" spans="1:9" ht="24" x14ac:dyDescent="0.3">
      <c r="A56" s="19">
        <v>43425</v>
      </c>
      <c r="B56" s="20">
        <v>2.41</v>
      </c>
      <c r="D56" s="20"/>
      <c r="E56" s="19">
        <v>44154</v>
      </c>
      <c r="F56" s="20">
        <v>7.0000000000000007E-2</v>
      </c>
      <c r="G56" s="20"/>
      <c r="H56" s="20"/>
      <c r="I56" s="20"/>
    </row>
    <row r="57" spans="1:9" ht="24" x14ac:dyDescent="0.3">
      <c r="A57" s="19">
        <v>43427</v>
      </c>
      <c r="B57" s="20">
        <v>2.41</v>
      </c>
      <c r="D57" s="20"/>
      <c r="E57" s="19">
        <v>44155</v>
      </c>
      <c r="F57" s="20">
        <v>7.0000000000000007E-2</v>
      </c>
      <c r="G57" s="20"/>
      <c r="H57" s="20"/>
      <c r="I57" s="20"/>
    </row>
    <row r="58" spans="1:9" ht="24" x14ac:dyDescent="0.3">
      <c r="A58" s="19">
        <v>43430</v>
      </c>
      <c r="B58" s="20">
        <v>2.42</v>
      </c>
      <c r="D58" s="20"/>
      <c r="E58" s="19">
        <v>44158</v>
      </c>
      <c r="F58" s="20">
        <v>0.08</v>
      </c>
      <c r="G58" s="20"/>
      <c r="H58" s="20"/>
      <c r="I58" s="20"/>
    </row>
    <row r="59" spans="1:9" ht="24" x14ac:dyDescent="0.3">
      <c r="A59" s="19">
        <v>43431</v>
      </c>
      <c r="B59" s="20">
        <v>2.41</v>
      </c>
      <c r="D59" s="20"/>
      <c r="E59" s="19">
        <v>44159</v>
      </c>
      <c r="F59" s="20">
        <v>0.09</v>
      </c>
      <c r="G59" s="20"/>
      <c r="H59" s="20"/>
      <c r="I59" s="20"/>
    </row>
    <row r="60" spans="1:9" ht="24" x14ac:dyDescent="0.3">
      <c r="A60" s="19">
        <v>43432</v>
      </c>
      <c r="B60" s="20">
        <v>2.4</v>
      </c>
      <c r="D60" s="20"/>
      <c r="E60" s="19">
        <v>44160</v>
      </c>
      <c r="F60" s="20">
        <v>0.09</v>
      </c>
      <c r="G60" s="20"/>
      <c r="H60" s="20"/>
      <c r="I60" s="20"/>
    </row>
    <row r="61" spans="1:9" ht="24" x14ac:dyDescent="0.3">
      <c r="A61" s="19">
        <v>43433</v>
      </c>
      <c r="B61" s="20">
        <v>2.37</v>
      </c>
      <c r="D61" s="20"/>
      <c r="E61" s="19">
        <v>44162</v>
      </c>
      <c r="F61" s="20">
        <v>0.09</v>
      </c>
      <c r="G61" s="20"/>
      <c r="H61" s="20"/>
      <c r="I61" s="20"/>
    </row>
    <row r="62" spans="1:9" ht="24" x14ac:dyDescent="0.3">
      <c r="A62" s="19">
        <v>43434</v>
      </c>
      <c r="B62" s="20">
        <v>2.37</v>
      </c>
      <c r="D62" s="20"/>
      <c r="E62" s="19">
        <v>44165</v>
      </c>
      <c r="F62" s="20">
        <v>0.08</v>
      </c>
      <c r="G62" s="20"/>
      <c r="H62" s="20"/>
      <c r="I62" s="20"/>
    </row>
    <row r="63" spans="1:9" ht="24" x14ac:dyDescent="0.3">
      <c r="A63" s="19">
        <v>43437</v>
      </c>
      <c r="B63" s="20">
        <v>2.39</v>
      </c>
      <c r="D63" s="20"/>
      <c r="E63" s="19">
        <v>44166</v>
      </c>
      <c r="F63" s="20">
        <v>0.09</v>
      </c>
      <c r="G63" s="20"/>
      <c r="H63" s="20"/>
      <c r="I63" s="20"/>
    </row>
    <row r="64" spans="1:9" ht="24" x14ac:dyDescent="0.3">
      <c r="A64" s="19">
        <v>43438</v>
      </c>
      <c r="B64" s="20">
        <v>2.4300000000000002</v>
      </c>
      <c r="D64" s="20"/>
      <c r="E64" s="19">
        <v>44167</v>
      </c>
      <c r="F64" s="20">
        <v>0.09</v>
      </c>
      <c r="G64" s="20"/>
      <c r="H64" s="20"/>
      <c r="I64" s="20"/>
    </row>
    <row r="65" spans="1:9" ht="24" x14ac:dyDescent="0.3">
      <c r="A65" s="19">
        <v>43440</v>
      </c>
      <c r="B65" s="20">
        <v>2.41</v>
      </c>
      <c r="D65" s="20"/>
      <c r="E65" s="19">
        <v>44168</v>
      </c>
      <c r="F65" s="20">
        <v>0.08</v>
      </c>
      <c r="G65" s="20"/>
      <c r="H65" s="20"/>
      <c r="I65" s="20"/>
    </row>
    <row r="66" spans="1:9" ht="24" x14ac:dyDescent="0.3">
      <c r="A66" s="19">
        <v>43441</v>
      </c>
      <c r="B66" s="20">
        <v>2.4</v>
      </c>
      <c r="D66" s="20"/>
      <c r="E66" s="19">
        <v>44169</v>
      </c>
      <c r="F66" s="20">
        <v>0.09</v>
      </c>
      <c r="G66" s="20"/>
      <c r="H66" s="20"/>
      <c r="I66" s="20"/>
    </row>
    <row r="67" spans="1:9" ht="24" x14ac:dyDescent="0.3">
      <c r="A67" s="19">
        <v>43444</v>
      </c>
      <c r="B67" s="20">
        <v>2.42</v>
      </c>
      <c r="D67" s="20"/>
      <c r="E67" s="19">
        <v>44172</v>
      </c>
      <c r="F67" s="20">
        <v>0.08</v>
      </c>
      <c r="G67" s="20"/>
      <c r="H67" s="20"/>
      <c r="I67" s="20"/>
    </row>
    <row r="68" spans="1:9" ht="24" x14ac:dyDescent="0.3">
      <c r="A68" s="19">
        <v>43445</v>
      </c>
      <c r="B68" s="20">
        <v>2.42</v>
      </c>
      <c r="D68" s="20"/>
      <c r="E68" s="19">
        <v>44173</v>
      </c>
      <c r="F68" s="20">
        <v>0.09</v>
      </c>
      <c r="G68" s="20"/>
      <c r="H68" s="20"/>
      <c r="I68" s="20"/>
    </row>
    <row r="69" spans="1:9" ht="24" x14ac:dyDescent="0.3">
      <c r="A69" s="19">
        <v>43446</v>
      </c>
      <c r="B69" s="20">
        <v>2.44</v>
      </c>
      <c r="D69" s="20"/>
      <c r="E69" s="19">
        <v>44174</v>
      </c>
      <c r="F69" s="20">
        <v>0.08</v>
      </c>
      <c r="G69" s="20"/>
      <c r="H69" s="20"/>
      <c r="I69" s="20"/>
    </row>
    <row r="70" spans="1:9" ht="24" x14ac:dyDescent="0.3">
      <c r="A70" s="19">
        <v>43447</v>
      </c>
      <c r="B70" s="20">
        <v>2.4300000000000002</v>
      </c>
      <c r="D70" s="20"/>
      <c r="E70" s="19">
        <v>44175</v>
      </c>
      <c r="F70" s="20">
        <v>0.08</v>
      </c>
      <c r="G70" s="20"/>
      <c r="H70" s="20"/>
      <c r="I70" s="20"/>
    </row>
    <row r="71" spans="1:9" ht="24" x14ac:dyDescent="0.3">
      <c r="A71" s="19">
        <v>43448</v>
      </c>
      <c r="B71" s="20">
        <v>2.42</v>
      </c>
      <c r="D71" s="20"/>
      <c r="E71" s="19">
        <v>44176</v>
      </c>
      <c r="F71" s="20">
        <v>0.08</v>
      </c>
      <c r="G71" s="20"/>
      <c r="H71" s="20"/>
      <c r="I71" s="20"/>
    </row>
    <row r="72" spans="1:9" ht="24" x14ac:dyDescent="0.3">
      <c r="A72" s="19">
        <v>43451</v>
      </c>
      <c r="B72" s="20">
        <v>2.41</v>
      </c>
      <c r="D72" s="20"/>
      <c r="E72" s="19">
        <v>44179</v>
      </c>
      <c r="F72" s="20">
        <v>0.09</v>
      </c>
      <c r="G72" s="20"/>
      <c r="H72" s="20"/>
      <c r="I72" s="20"/>
    </row>
    <row r="73" spans="1:9" ht="24" x14ac:dyDescent="0.3">
      <c r="A73" s="19">
        <v>43452</v>
      </c>
      <c r="B73" s="20">
        <v>2.39</v>
      </c>
      <c r="D73" s="20"/>
      <c r="E73" s="19">
        <v>44180</v>
      </c>
      <c r="F73" s="20">
        <v>0.08</v>
      </c>
      <c r="G73" s="20"/>
      <c r="H73" s="20"/>
      <c r="I73" s="20"/>
    </row>
    <row r="74" spans="1:9" ht="24" x14ac:dyDescent="0.3">
      <c r="A74" s="19">
        <v>43453</v>
      </c>
      <c r="B74" s="20">
        <v>2.4</v>
      </c>
      <c r="D74" s="20"/>
      <c r="E74" s="19">
        <v>44181</v>
      </c>
      <c r="F74" s="20">
        <v>0.09</v>
      </c>
      <c r="G74" s="20"/>
      <c r="H74" s="20"/>
      <c r="I74" s="20"/>
    </row>
    <row r="75" spans="1:9" ht="24" x14ac:dyDescent="0.3">
      <c r="A75" s="19">
        <v>43454</v>
      </c>
      <c r="B75" s="20">
        <v>2.39</v>
      </c>
      <c r="D75" s="20"/>
      <c r="E75" s="19">
        <v>44182</v>
      </c>
      <c r="F75" s="20">
        <v>0.08</v>
      </c>
      <c r="G75" s="20"/>
      <c r="H75" s="20"/>
      <c r="I75" s="20"/>
    </row>
    <row r="76" spans="1:9" ht="24" x14ac:dyDescent="0.3">
      <c r="A76" s="19">
        <v>43455</v>
      </c>
      <c r="B76" s="20">
        <v>2.39</v>
      </c>
      <c r="D76" s="20"/>
      <c r="E76" s="19">
        <v>44183</v>
      </c>
      <c r="F76" s="20">
        <v>0.08</v>
      </c>
      <c r="G76" s="20"/>
      <c r="H76" s="20"/>
      <c r="I76" s="20"/>
    </row>
    <row r="77" spans="1:9" ht="24" x14ac:dyDescent="0.3">
      <c r="A77" s="19">
        <v>43458</v>
      </c>
      <c r="B77" s="20">
        <v>2.46</v>
      </c>
      <c r="D77" s="20"/>
      <c r="E77" s="19">
        <v>44186</v>
      </c>
      <c r="F77" s="20">
        <v>0.09</v>
      </c>
      <c r="G77" s="20"/>
      <c r="H77" s="20"/>
      <c r="I77" s="20"/>
    </row>
    <row r="78" spans="1:9" ht="24" x14ac:dyDescent="0.3">
      <c r="A78" s="19">
        <v>43460</v>
      </c>
      <c r="B78" s="20">
        <v>2.44</v>
      </c>
      <c r="D78" s="20"/>
      <c r="E78" s="19">
        <v>44187</v>
      </c>
      <c r="F78" s="20">
        <v>0.09</v>
      </c>
      <c r="G78" s="20"/>
      <c r="H78" s="20"/>
      <c r="I78" s="20"/>
    </row>
    <row r="79" spans="1:9" ht="24" x14ac:dyDescent="0.3">
      <c r="A79" s="19">
        <v>43461</v>
      </c>
      <c r="B79" s="20">
        <v>2.41</v>
      </c>
      <c r="D79" s="20"/>
      <c r="E79" s="19">
        <v>44188</v>
      </c>
      <c r="F79" s="20">
        <v>0.09</v>
      </c>
      <c r="G79" s="20"/>
      <c r="H79" s="20"/>
      <c r="I79" s="20"/>
    </row>
    <row r="80" spans="1:9" ht="24" x14ac:dyDescent="0.3">
      <c r="A80" s="19">
        <v>43462</v>
      </c>
      <c r="B80" s="20">
        <v>2.4</v>
      </c>
      <c r="D80" s="20"/>
      <c r="E80" s="19">
        <v>44189</v>
      </c>
      <c r="F80" s="20">
        <v>0.09</v>
      </c>
      <c r="G80" s="20"/>
      <c r="H80" s="20"/>
      <c r="I80" s="20"/>
    </row>
    <row r="81" spans="1:9" ht="24" x14ac:dyDescent="0.3">
      <c r="A81" s="19">
        <v>43465</v>
      </c>
      <c r="B81" s="20">
        <v>2.4500000000000002</v>
      </c>
      <c r="D81" s="20"/>
      <c r="E81" s="19">
        <v>44193</v>
      </c>
      <c r="F81" s="20">
        <v>0.11</v>
      </c>
      <c r="G81" s="20"/>
      <c r="H81" s="20"/>
      <c r="I81" s="20"/>
    </row>
    <row r="82" spans="1:9" ht="24" x14ac:dyDescent="0.3">
      <c r="A82" s="19">
        <v>43467</v>
      </c>
      <c r="B82" s="20">
        <v>2.42</v>
      </c>
      <c r="D82" s="20"/>
      <c r="E82" s="19">
        <v>44194</v>
      </c>
      <c r="F82" s="20">
        <v>0.1</v>
      </c>
      <c r="G82" s="20"/>
      <c r="H82" s="20"/>
      <c r="I82" s="20"/>
    </row>
    <row r="83" spans="1:9" ht="24" x14ac:dyDescent="0.3">
      <c r="A83" s="19">
        <v>43468</v>
      </c>
      <c r="B83" s="20">
        <v>2.41</v>
      </c>
      <c r="D83" s="20"/>
      <c r="E83" s="19">
        <v>44195</v>
      </c>
      <c r="F83" s="20">
        <v>0.08</v>
      </c>
      <c r="G83" s="20"/>
      <c r="H83" s="20"/>
      <c r="I83" s="20"/>
    </row>
    <row r="84" spans="1:9" ht="24" x14ac:dyDescent="0.3">
      <c r="A84" s="19">
        <v>43469</v>
      </c>
      <c r="B84" s="20">
        <v>2.42</v>
      </c>
      <c r="D84" s="20"/>
      <c r="E84" s="19">
        <v>44196</v>
      </c>
      <c r="F84" s="20">
        <v>0.09</v>
      </c>
      <c r="G84" s="20"/>
      <c r="H84" s="20"/>
      <c r="I84" s="20"/>
    </row>
    <row r="85" spans="1:9" ht="24" x14ac:dyDescent="0.3">
      <c r="A85" s="19">
        <v>43472</v>
      </c>
      <c r="B85" s="20">
        <v>2.46</v>
      </c>
      <c r="D85" s="20"/>
      <c r="E85" s="19">
        <v>44200</v>
      </c>
      <c r="F85" s="20">
        <v>0.09</v>
      </c>
      <c r="G85" s="20"/>
      <c r="H85" s="20"/>
      <c r="I85" s="20"/>
    </row>
    <row r="86" spans="1:9" ht="24" x14ac:dyDescent="0.3">
      <c r="A86" s="19">
        <v>43473</v>
      </c>
      <c r="B86" s="20">
        <v>2.46</v>
      </c>
      <c r="D86" s="20"/>
      <c r="E86" s="19">
        <v>44201</v>
      </c>
      <c r="F86" s="20">
        <v>0.09</v>
      </c>
      <c r="G86" s="20"/>
      <c r="H86" s="20"/>
      <c r="I86" s="20"/>
    </row>
    <row r="87" spans="1:9" ht="24" x14ac:dyDescent="0.3">
      <c r="A87" s="19">
        <v>43474</v>
      </c>
      <c r="B87" s="20">
        <v>2.4500000000000002</v>
      </c>
      <c r="D87" s="20"/>
      <c r="E87" s="19">
        <v>44202</v>
      </c>
      <c r="F87" s="20">
        <v>0.09</v>
      </c>
      <c r="G87" s="20"/>
      <c r="H87" s="20"/>
      <c r="I87" s="20"/>
    </row>
    <row r="88" spans="1:9" ht="24" x14ac:dyDescent="0.3">
      <c r="A88" s="19">
        <v>43475</v>
      </c>
      <c r="B88" s="20">
        <v>2.4300000000000002</v>
      </c>
      <c r="D88" s="20"/>
      <c r="E88" s="19">
        <v>44203</v>
      </c>
      <c r="F88" s="20">
        <v>0.09</v>
      </c>
      <c r="G88" s="20"/>
      <c r="H88" s="20"/>
      <c r="I88" s="20"/>
    </row>
    <row r="89" spans="1:9" ht="24" x14ac:dyDescent="0.3">
      <c r="A89" s="19">
        <v>43476</v>
      </c>
      <c r="B89" s="20">
        <v>2.4300000000000002</v>
      </c>
      <c r="D89" s="20"/>
      <c r="E89" s="19">
        <v>44204</v>
      </c>
      <c r="F89" s="20">
        <v>0.08</v>
      </c>
      <c r="G89" s="20"/>
      <c r="H89" s="20"/>
      <c r="I89" s="20"/>
    </row>
    <row r="90" spans="1:9" ht="24" x14ac:dyDescent="0.3">
      <c r="A90" s="19">
        <v>43479</v>
      </c>
      <c r="B90" s="20">
        <v>2.4500000000000002</v>
      </c>
      <c r="D90" s="20"/>
      <c r="E90" s="19">
        <v>44207</v>
      </c>
      <c r="F90" s="20">
        <v>0.08</v>
      </c>
      <c r="G90" s="20"/>
      <c r="H90" s="20"/>
      <c r="I90" s="20"/>
    </row>
    <row r="91" spans="1:9" ht="24" x14ac:dyDescent="0.3">
      <c r="A91" s="19">
        <v>43480</v>
      </c>
      <c r="B91" s="20">
        <v>2.4500000000000002</v>
      </c>
      <c r="D91" s="20"/>
      <c r="E91" s="19">
        <v>44208</v>
      </c>
      <c r="F91" s="20">
        <v>0.09</v>
      </c>
      <c r="G91" s="20"/>
      <c r="H91" s="20"/>
      <c r="I91" s="20"/>
    </row>
    <row r="92" spans="1:9" ht="24" x14ac:dyDescent="0.3">
      <c r="A92" s="19">
        <v>43481</v>
      </c>
      <c r="B92" s="20">
        <v>2.4300000000000002</v>
      </c>
      <c r="D92" s="20"/>
      <c r="E92" s="19">
        <v>44209</v>
      </c>
      <c r="F92" s="20">
        <v>0.09</v>
      </c>
      <c r="G92" s="20"/>
      <c r="H92" s="20"/>
      <c r="I92" s="20"/>
    </row>
    <row r="93" spans="1:9" ht="24" x14ac:dyDescent="0.3">
      <c r="A93" s="19">
        <v>43482</v>
      </c>
      <c r="B93" s="20">
        <v>2.42</v>
      </c>
      <c r="D93" s="20"/>
      <c r="E93" s="19">
        <v>44210</v>
      </c>
      <c r="F93" s="20">
        <v>0.09</v>
      </c>
      <c r="G93" s="20"/>
      <c r="H93" s="20"/>
      <c r="I93" s="20"/>
    </row>
    <row r="94" spans="1:9" ht="24" x14ac:dyDescent="0.3">
      <c r="A94" s="19">
        <v>43483</v>
      </c>
      <c r="B94" s="20">
        <v>2.41</v>
      </c>
      <c r="D94" s="20"/>
      <c r="E94" s="19">
        <v>44211</v>
      </c>
      <c r="F94" s="20">
        <v>0.09</v>
      </c>
      <c r="G94" s="20"/>
      <c r="H94" s="20"/>
      <c r="I94" s="20"/>
    </row>
    <row r="95" spans="1:9" ht="24" x14ac:dyDescent="0.3">
      <c r="A95" s="19">
        <v>43487</v>
      </c>
      <c r="B95" s="20">
        <v>2.4300000000000002</v>
      </c>
      <c r="D95" s="20"/>
      <c r="E95" s="19">
        <v>44215</v>
      </c>
      <c r="F95" s="20">
        <v>0.09</v>
      </c>
      <c r="G95" s="20"/>
      <c r="H95" s="20"/>
      <c r="I95" s="20"/>
    </row>
    <row r="96" spans="1:9" ht="24" x14ac:dyDescent="0.3">
      <c r="A96" s="19">
        <v>43488</v>
      </c>
      <c r="B96" s="20">
        <v>2.41</v>
      </c>
      <c r="D96" s="20"/>
      <c r="E96" s="19">
        <v>44216</v>
      </c>
      <c r="F96" s="20">
        <v>0.08</v>
      </c>
      <c r="G96" s="20"/>
      <c r="H96" s="20"/>
      <c r="I96" s="20"/>
    </row>
    <row r="97" spans="1:9" ht="24" x14ac:dyDescent="0.3">
      <c r="A97" s="19">
        <v>43489</v>
      </c>
      <c r="B97" s="20">
        <v>2.37</v>
      </c>
      <c r="D97" s="20"/>
      <c r="E97" s="19">
        <v>44217</v>
      </c>
      <c r="F97" s="20">
        <v>0.09</v>
      </c>
      <c r="G97" s="20"/>
      <c r="H97" s="20"/>
      <c r="I97" s="20"/>
    </row>
    <row r="98" spans="1:9" ht="24" x14ac:dyDescent="0.3">
      <c r="A98" s="19">
        <v>43490</v>
      </c>
      <c r="B98" s="20">
        <v>2.39</v>
      </c>
      <c r="D98" s="20"/>
      <c r="E98" s="19">
        <v>44218</v>
      </c>
      <c r="F98" s="20">
        <v>0.08</v>
      </c>
      <c r="G98" s="20"/>
      <c r="H98" s="20"/>
      <c r="I98" s="20"/>
    </row>
    <row r="99" spans="1:9" ht="24" x14ac:dyDescent="0.3">
      <c r="A99" s="19">
        <v>43493</v>
      </c>
      <c r="B99" s="20">
        <v>2.42</v>
      </c>
      <c r="D99" s="20"/>
      <c r="E99" s="19">
        <v>44221</v>
      </c>
      <c r="F99" s="20">
        <v>0.09</v>
      </c>
      <c r="G99" s="20"/>
      <c r="H99" s="20"/>
      <c r="I99" s="20"/>
    </row>
    <row r="100" spans="1:9" ht="24" x14ac:dyDescent="0.3">
      <c r="A100" s="19">
        <v>43494</v>
      </c>
      <c r="B100" s="20">
        <v>2.42</v>
      </c>
      <c r="D100" s="20"/>
      <c r="E100" s="19">
        <v>44222</v>
      </c>
      <c r="F100" s="20">
        <v>7.0000000000000007E-2</v>
      </c>
      <c r="G100" s="20"/>
      <c r="H100" s="20"/>
      <c r="I100" s="20"/>
    </row>
    <row r="101" spans="1:9" ht="24" x14ac:dyDescent="0.3">
      <c r="A101" s="19">
        <v>43495</v>
      </c>
      <c r="B101" s="20">
        <v>2.42</v>
      </c>
      <c r="D101" s="20"/>
      <c r="E101" s="19">
        <v>44223</v>
      </c>
      <c r="F101" s="20">
        <v>0.08</v>
      </c>
      <c r="G101" s="20"/>
      <c r="H101" s="20"/>
      <c r="I101" s="20"/>
    </row>
    <row r="102" spans="1:9" ht="24" x14ac:dyDescent="0.3">
      <c r="A102" s="19">
        <v>43496</v>
      </c>
      <c r="B102" s="20">
        <v>2.41</v>
      </c>
      <c r="D102" s="20"/>
      <c r="E102" s="19">
        <v>44224</v>
      </c>
      <c r="F102" s="20">
        <v>7.0000000000000007E-2</v>
      </c>
      <c r="G102" s="20"/>
      <c r="H102" s="20"/>
      <c r="I102" s="20"/>
    </row>
    <row r="103" spans="1:9" ht="24" x14ac:dyDescent="0.3">
      <c r="A103" s="19">
        <v>43497</v>
      </c>
      <c r="B103" s="20">
        <v>2.4</v>
      </c>
      <c r="D103" s="20"/>
      <c r="E103" s="19">
        <v>44225</v>
      </c>
      <c r="F103" s="20">
        <v>0.06</v>
      </c>
      <c r="G103" s="20"/>
      <c r="H103" s="20"/>
      <c r="I103" s="20"/>
    </row>
    <row r="104" spans="1:9" ht="24" x14ac:dyDescent="0.3">
      <c r="A104" s="19">
        <v>43500</v>
      </c>
      <c r="B104" s="20">
        <v>2.42</v>
      </c>
      <c r="D104" s="20"/>
      <c r="E104" s="19">
        <v>44228</v>
      </c>
      <c r="F104" s="20">
        <v>7.0000000000000007E-2</v>
      </c>
      <c r="G104" s="20"/>
      <c r="H104" s="20"/>
      <c r="I104" s="20"/>
    </row>
    <row r="105" spans="1:9" ht="24" x14ac:dyDescent="0.3">
      <c r="A105" s="19">
        <v>43501</v>
      </c>
      <c r="B105" s="20">
        <v>2.42</v>
      </c>
      <c r="D105" s="20"/>
      <c r="E105" s="19">
        <v>44229</v>
      </c>
      <c r="F105" s="20">
        <v>7.0000000000000007E-2</v>
      </c>
      <c r="G105" s="20"/>
      <c r="H105" s="20"/>
      <c r="I105" s="20"/>
    </row>
    <row r="106" spans="1:9" ht="24" x14ac:dyDescent="0.3">
      <c r="A106" s="19">
        <v>43502</v>
      </c>
      <c r="B106" s="20">
        <v>2.42</v>
      </c>
      <c r="D106" s="20"/>
      <c r="E106" s="19">
        <v>44230</v>
      </c>
      <c r="F106" s="20">
        <v>0.04</v>
      </c>
      <c r="G106" s="20"/>
      <c r="H106" s="20"/>
      <c r="I106" s="20"/>
    </row>
    <row r="107" spans="1:9" ht="24" x14ac:dyDescent="0.3">
      <c r="A107" s="19">
        <v>43503</v>
      </c>
      <c r="B107" s="20">
        <v>2.42</v>
      </c>
      <c r="D107" s="20"/>
      <c r="E107" s="19">
        <v>44231</v>
      </c>
      <c r="F107" s="20">
        <v>0.04</v>
      </c>
      <c r="G107" s="20"/>
      <c r="H107" s="20"/>
      <c r="I107" s="20"/>
    </row>
    <row r="108" spans="1:9" ht="24" x14ac:dyDescent="0.3">
      <c r="A108" s="19">
        <v>43504</v>
      </c>
      <c r="B108" s="20">
        <v>2.4300000000000002</v>
      </c>
      <c r="D108" s="20"/>
      <c r="E108" s="19">
        <v>44232</v>
      </c>
      <c r="F108" s="20">
        <v>0.03</v>
      </c>
      <c r="G108" s="20"/>
      <c r="H108" s="20"/>
      <c r="I108" s="20"/>
    </row>
    <row r="109" spans="1:9" ht="24" x14ac:dyDescent="0.3">
      <c r="A109" s="19">
        <v>43507</v>
      </c>
      <c r="B109" s="20">
        <v>2.4500000000000002</v>
      </c>
      <c r="D109" s="20"/>
      <c r="E109" s="19">
        <v>44235</v>
      </c>
      <c r="F109" s="20">
        <v>0.05</v>
      </c>
      <c r="G109" s="20"/>
      <c r="H109" s="20"/>
      <c r="I109" s="20"/>
    </row>
    <row r="110" spans="1:9" ht="24" x14ac:dyDescent="0.3">
      <c r="A110" s="19">
        <v>43508</v>
      </c>
      <c r="B110" s="20">
        <v>2.4300000000000002</v>
      </c>
      <c r="D110" s="20"/>
      <c r="E110" s="19">
        <v>44236</v>
      </c>
      <c r="F110" s="20">
        <v>0.04</v>
      </c>
      <c r="G110" s="20"/>
      <c r="H110" s="20"/>
      <c r="I110" s="20"/>
    </row>
    <row r="111" spans="1:9" ht="24" x14ac:dyDescent="0.3">
      <c r="A111" s="19">
        <v>43509</v>
      </c>
      <c r="B111" s="20">
        <v>2.44</v>
      </c>
      <c r="D111" s="20"/>
      <c r="E111" s="19">
        <v>44237</v>
      </c>
      <c r="F111" s="20">
        <v>0.05</v>
      </c>
      <c r="G111" s="20"/>
      <c r="H111" s="20"/>
      <c r="I111" s="20"/>
    </row>
    <row r="112" spans="1:9" ht="24" x14ac:dyDescent="0.3">
      <c r="A112" s="19">
        <v>43510</v>
      </c>
      <c r="B112" s="20">
        <v>2.4300000000000002</v>
      </c>
      <c r="D112" s="20"/>
      <c r="E112" s="19">
        <v>44238</v>
      </c>
      <c r="F112" s="20">
        <v>0.05</v>
      </c>
      <c r="G112" s="20"/>
      <c r="H112" s="20"/>
      <c r="I112" s="20"/>
    </row>
    <row r="113" spans="1:9" ht="24" x14ac:dyDescent="0.3">
      <c r="A113" s="19">
        <v>43511</v>
      </c>
      <c r="B113" s="20">
        <v>2.4300000000000002</v>
      </c>
      <c r="D113" s="20"/>
      <c r="E113" s="19">
        <v>44239</v>
      </c>
      <c r="F113" s="20">
        <v>0.04</v>
      </c>
      <c r="G113" s="20"/>
      <c r="H113" s="20"/>
      <c r="I113" s="20"/>
    </row>
    <row r="114" spans="1:9" ht="24" x14ac:dyDescent="0.3">
      <c r="A114" s="19">
        <v>43515</v>
      </c>
      <c r="B114" s="20">
        <v>2.46</v>
      </c>
      <c r="D114" s="20"/>
      <c r="E114" s="19">
        <v>44243</v>
      </c>
      <c r="F114" s="20">
        <v>0.04</v>
      </c>
      <c r="G114" s="20"/>
      <c r="H114" s="20"/>
      <c r="I114" s="20"/>
    </row>
    <row r="115" spans="1:9" ht="24" x14ac:dyDescent="0.3">
      <c r="A115" s="19">
        <v>43516</v>
      </c>
      <c r="B115" s="20">
        <v>2.4500000000000002</v>
      </c>
      <c r="D115" s="20"/>
      <c r="E115" s="19">
        <v>44244</v>
      </c>
      <c r="F115" s="20">
        <v>0.04</v>
      </c>
      <c r="G115" s="20"/>
      <c r="H115" s="20"/>
      <c r="I115" s="20"/>
    </row>
    <row r="116" spans="1:9" ht="24" x14ac:dyDescent="0.3">
      <c r="A116" s="19">
        <v>43517</v>
      </c>
      <c r="B116" s="20">
        <v>2.4500000000000002</v>
      </c>
      <c r="D116" s="20"/>
      <c r="E116" s="19">
        <v>44245</v>
      </c>
      <c r="F116" s="20">
        <v>0.03</v>
      </c>
      <c r="G116" s="20"/>
      <c r="H116" s="20"/>
      <c r="I116" s="20"/>
    </row>
    <row r="117" spans="1:9" ht="24" x14ac:dyDescent="0.3">
      <c r="A117" s="19">
        <v>43518</v>
      </c>
      <c r="B117" s="20">
        <v>2.46</v>
      </c>
      <c r="D117" s="20"/>
      <c r="E117" s="19">
        <v>44246</v>
      </c>
      <c r="F117" s="20">
        <v>0.04</v>
      </c>
      <c r="G117" s="20"/>
      <c r="H117" s="20"/>
      <c r="I117" s="20"/>
    </row>
    <row r="118" spans="1:9" ht="24" x14ac:dyDescent="0.3">
      <c r="A118" s="19">
        <v>43521</v>
      </c>
      <c r="B118" s="20">
        <v>2.4700000000000002</v>
      </c>
      <c r="D118" s="20"/>
      <c r="E118" s="19">
        <v>44249</v>
      </c>
      <c r="F118" s="20">
        <v>0.03</v>
      </c>
      <c r="G118" s="20"/>
      <c r="H118" s="20"/>
      <c r="I118" s="20"/>
    </row>
    <row r="119" spans="1:9" ht="24" x14ac:dyDescent="0.3">
      <c r="A119" s="19">
        <v>43522</v>
      </c>
      <c r="B119" s="20">
        <v>2.4500000000000002</v>
      </c>
      <c r="D119" s="20"/>
      <c r="E119" s="19">
        <v>44250</v>
      </c>
      <c r="F119" s="20">
        <v>0.04</v>
      </c>
      <c r="G119" s="20"/>
      <c r="H119" s="20"/>
      <c r="I119" s="20"/>
    </row>
    <row r="120" spans="1:9" ht="24" x14ac:dyDescent="0.3">
      <c r="A120" s="19">
        <v>43523</v>
      </c>
      <c r="B120" s="20">
        <v>2.4500000000000002</v>
      </c>
      <c r="D120" s="20"/>
      <c r="E120" s="19">
        <v>44251</v>
      </c>
      <c r="F120" s="20">
        <v>0.03</v>
      </c>
      <c r="G120" s="20"/>
      <c r="H120" s="20"/>
      <c r="I120" s="20"/>
    </row>
    <row r="121" spans="1:9" ht="24" x14ac:dyDescent="0.3">
      <c r="A121" s="19">
        <v>43524</v>
      </c>
      <c r="B121" s="20">
        <v>2.4500000000000002</v>
      </c>
      <c r="D121" s="20"/>
      <c r="E121" s="19">
        <v>44252</v>
      </c>
      <c r="F121" s="20">
        <v>0.04</v>
      </c>
      <c r="G121" s="20"/>
      <c r="H121" s="20"/>
      <c r="I121" s="20"/>
    </row>
    <row r="122" spans="1:9" ht="24" x14ac:dyDescent="0.3">
      <c r="A122" s="19">
        <v>43525</v>
      </c>
      <c r="B122" s="20">
        <v>2.44</v>
      </c>
      <c r="D122" s="20"/>
      <c r="E122" s="19">
        <v>44253</v>
      </c>
      <c r="F122" s="20">
        <v>0.04</v>
      </c>
      <c r="G122" s="20"/>
      <c r="H122" s="20"/>
      <c r="I122" s="20"/>
    </row>
    <row r="123" spans="1:9" ht="24" x14ac:dyDescent="0.3">
      <c r="A123" s="19">
        <v>43528</v>
      </c>
      <c r="B123" s="20">
        <v>2.4700000000000002</v>
      </c>
      <c r="D123" s="20"/>
      <c r="E123" s="19">
        <v>44256</v>
      </c>
      <c r="F123" s="20">
        <v>0.05</v>
      </c>
      <c r="G123" s="20"/>
      <c r="H123" s="20"/>
      <c r="I123" s="20"/>
    </row>
    <row r="124" spans="1:9" ht="24" x14ac:dyDescent="0.3">
      <c r="A124" s="19">
        <v>43529</v>
      </c>
      <c r="B124" s="20">
        <v>2.4700000000000002</v>
      </c>
      <c r="D124" s="20"/>
      <c r="E124" s="19">
        <v>44257</v>
      </c>
      <c r="F124" s="20">
        <v>0.04</v>
      </c>
      <c r="G124" s="20"/>
      <c r="H124" s="20"/>
      <c r="I124" s="20"/>
    </row>
    <row r="125" spans="1:9" ht="24" x14ac:dyDescent="0.3">
      <c r="A125" s="19">
        <v>43530</v>
      </c>
      <c r="B125" s="20">
        <v>2.4700000000000002</v>
      </c>
      <c r="D125" s="20"/>
      <c r="E125" s="19">
        <v>44258</v>
      </c>
      <c r="F125" s="20">
        <v>0.05</v>
      </c>
      <c r="G125" s="20"/>
      <c r="H125" s="20"/>
      <c r="I125" s="20"/>
    </row>
    <row r="126" spans="1:9" ht="24" x14ac:dyDescent="0.3">
      <c r="A126" s="19">
        <v>43531</v>
      </c>
      <c r="B126" s="20">
        <v>2.4500000000000002</v>
      </c>
      <c r="D126" s="20"/>
      <c r="E126" s="19">
        <v>44259</v>
      </c>
      <c r="F126" s="20">
        <v>0.04</v>
      </c>
      <c r="G126" s="20"/>
      <c r="H126" s="20"/>
      <c r="I126" s="20"/>
    </row>
    <row r="127" spans="1:9" ht="24" x14ac:dyDescent="0.3">
      <c r="A127" s="19">
        <v>43532</v>
      </c>
      <c r="B127" s="20">
        <v>2.46</v>
      </c>
      <c r="D127" s="20"/>
      <c r="E127" s="19">
        <v>44260</v>
      </c>
      <c r="F127" s="20">
        <v>0.04</v>
      </c>
      <c r="G127" s="20"/>
      <c r="H127" s="20"/>
      <c r="I127" s="20"/>
    </row>
    <row r="128" spans="1:9" ht="24" x14ac:dyDescent="0.3">
      <c r="A128" s="19">
        <v>43535</v>
      </c>
      <c r="B128" s="20">
        <v>2.4700000000000002</v>
      </c>
      <c r="D128" s="20"/>
      <c r="E128" s="19">
        <v>44263</v>
      </c>
      <c r="F128" s="20">
        <v>0.05</v>
      </c>
      <c r="G128" s="20"/>
      <c r="H128" s="20"/>
      <c r="I128" s="20"/>
    </row>
    <row r="129" spans="1:9" ht="24" x14ac:dyDescent="0.3">
      <c r="A129" s="19">
        <v>43536</v>
      </c>
      <c r="B129" s="20">
        <v>2.4700000000000002</v>
      </c>
      <c r="D129" s="20"/>
      <c r="E129" s="19">
        <v>44264</v>
      </c>
      <c r="F129" s="20">
        <v>0.05</v>
      </c>
      <c r="G129" s="20"/>
      <c r="H129" s="20"/>
      <c r="I129" s="20"/>
    </row>
    <row r="130" spans="1:9" ht="24" x14ac:dyDescent="0.3">
      <c r="A130" s="19">
        <v>43537</v>
      </c>
      <c r="B130" s="20">
        <v>2.4500000000000002</v>
      </c>
      <c r="D130" s="20"/>
      <c r="E130" s="19">
        <v>44265</v>
      </c>
      <c r="F130" s="20">
        <v>0.04</v>
      </c>
      <c r="G130" s="20"/>
      <c r="H130" s="20"/>
      <c r="I130" s="20"/>
    </row>
    <row r="131" spans="1:9" ht="24" x14ac:dyDescent="0.3">
      <c r="A131" s="19">
        <v>43538</v>
      </c>
      <c r="B131" s="20">
        <v>2.4500000000000002</v>
      </c>
      <c r="D131" s="20"/>
      <c r="E131" s="19">
        <v>44266</v>
      </c>
      <c r="F131" s="20">
        <v>0.04</v>
      </c>
      <c r="G131" s="20"/>
      <c r="H131" s="20"/>
      <c r="I131" s="20"/>
    </row>
    <row r="132" spans="1:9" ht="24" x14ac:dyDescent="0.3">
      <c r="A132" s="19">
        <v>43539</v>
      </c>
      <c r="B132" s="20">
        <v>2.4500000000000002</v>
      </c>
      <c r="D132" s="20"/>
      <c r="E132" s="19">
        <v>44267</v>
      </c>
      <c r="F132" s="20">
        <v>0.04</v>
      </c>
      <c r="G132" s="20"/>
      <c r="H132" s="20"/>
      <c r="I132" s="20"/>
    </row>
    <row r="133" spans="1:9" ht="24" x14ac:dyDescent="0.3">
      <c r="A133" s="19">
        <v>43542</v>
      </c>
      <c r="B133" s="20">
        <v>2.44</v>
      </c>
      <c r="D133" s="20"/>
      <c r="E133" s="19">
        <v>44270</v>
      </c>
      <c r="F133" s="20">
        <v>0.04</v>
      </c>
      <c r="G133" s="20"/>
      <c r="H133" s="20"/>
      <c r="I133" s="20"/>
    </row>
    <row r="134" spans="1:9" ht="24" x14ac:dyDescent="0.3">
      <c r="A134" s="19">
        <v>43543</v>
      </c>
      <c r="B134" s="20">
        <v>2.4700000000000002</v>
      </c>
      <c r="D134" s="20"/>
      <c r="E134" s="19">
        <v>44271</v>
      </c>
      <c r="F134" s="20">
        <v>0.02</v>
      </c>
      <c r="G134" s="20"/>
      <c r="H134" s="20"/>
      <c r="I134" s="20"/>
    </row>
    <row r="135" spans="1:9" ht="24" x14ac:dyDescent="0.3">
      <c r="A135" s="19">
        <v>43544</v>
      </c>
      <c r="B135" s="20">
        <v>2.48</v>
      </c>
      <c r="D135" s="20"/>
      <c r="E135" s="19">
        <v>44272</v>
      </c>
      <c r="F135" s="20">
        <v>0.02</v>
      </c>
      <c r="G135" s="20"/>
      <c r="H135" s="20"/>
      <c r="I135" s="20"/>
    </row>
    <row r="136" spans="1:9" ht="24" x14ac:dyDescent="0.3">
      <c r="A136" s="19">
        <v>43545</v>
      </c>
      <c r="B136" s="20">
        <v>2.4900000000000002</v>
      </c>
      <c r="D136" s="20"/>
      <c r="E136" s="19">
        <v>44273</v>
      </c>
      <c r="F136" s="20">
        <v>0.01</v>
      </c>
      <c r="G136" s="20"/>
      <c r="H136" s="20"/>
      <c r="I136" s="20"/>
    </row>
    <row r="137" spans="1:9" ht="24" x14ac:dyDescent="0.3">
      <c r="A137" s="19">
        <v>43546</v>
      </c>
      <c r="B137" s="20">
        <v>2.46</v>
      </c>
      <c r="D137" s="20"/>
      <c r="E137" s="19">
        <v>44274</v>
      </c>
      <c r="F137" s="20">
        <v>0.01</v>
      </c>
      <c r="G137" s="20"/>
      <c r="H137" s="20"/>
      <c r="I137" s="20"/>
    </row>
    <row r="138" spans="1:9" ht="24" x14ac:dyDescent="0.3">
      <c r="A138" s="19">
        <v>43549</v>
      </c>
      <c r="B138" s="20">
        <v>2.4700000000000002</v>
      </c>
      <c r="D138" s="20"/>
      <c r="E138" s="19">
        <v>44277</v>
      </c>
      <c r="F138" s="20">
        <v>0.03</v>
      </c>
      <c r="G138" s="20"/>
      <c r="H138" s="20"/>
      <c r="I138" s="20"/>
    </row>
    <row r="139" spans="1:9" ht="24" x14ac:dyDescent="0.3">
      <c r="A139" s="19">
        <v>43550</v>
      </c>
      <c r="B139" s="20">
        <v>2.4700000000000002</v>
      </c>
      <c r="D139" s="20"/>
      <c r="E139" s="19">
        <v>44278</v>
      </c>
      <c r="F139" s="20">
        <v>0.01</v>
      </c>
      <c r="G139" s="20"/>
      <c r="H139" s="20"/>
      <c r="I139" s="20"/>
    </row>
    <row r="140" spans="1:9" ht="24" x14ac:dyDescent="0.3">
      <c r="A140" s="19">
        <v>43551</v>
      </c>
      <c r="B140" s="20">
        <v>2.44</v>
      </c>
      <c r="D140" s="20"/>
      <c r="E140" s="19">
        <v>44279</v>
      </c>
      <c r="F140" s="20">
        <v>0.02</v>
      </c>
      <c r="G140" s="20"/>
      <c r="H140" s="20"/>
      <c r="I140" s="20"/>
    </row>
    <row r="141" spans="1:9" ht="24" x14ac:dyDescent="0.3">
      <c r="A141" s="19">
        <v>43552</v>
      </c>
      <c r="B141" s="20">
        <v>2.4300000000000002</v>
      </c>
      <c r="D141" s="20"/>
      <c r="E141" s="19">
        <v>44280</v>
      </c>
      <c r="F141" s="20">
        <v>0.02</v>
      </c>
      <c r="G141" s="20"/>
      <c r="H141" s="20"/>
      <c r="I141" s="20"/>
    </row>
    <row r="142" spans="1:9" ht="24" x14ac:dyDescent="0.3">
      <c r="A142" s="19">
        <v>43553</v>
      </c>
      <c r="B142" s="20">
        <v>2.4</v>
      </c>
      <c r="D142" s="20"/>
      <c r="E142" s="19">
        <v>44281</v>
      </c>
      <c r="F142" s="20">
        <v>0.02</v>
      </c>
      <c r="G142" s="20"/>
      <c r="H142" s="20"/>
      <c r="I142" s="20"/>
    </row>
    <row r="143" spans="1:9" ht="24" x14ac:dyDescent="0.3">
      <c r="A143" s="19">
        <v>43556</v>
      </c>
      <c r="B143" s="20">
        <v>2.4300000000000002</v>
      </c>
      <c r="D143" s="20"/>
      <c r="E143" s="19">
        <v>44284</v>
      </c>
      <c r="F143" s="20">
        <v>0.03</v>
      </c>
      <c r="G143" s="20"/>
      <c r="H143" s="20"/>
      <c r="I143" s="20"/>
    </row>
    <row r="144" spans="1:9" ht="24" x14ac:dyDescent="0.3">
      <c r="A144" s="19">
        <v>43557</v>
      </c>
      <c r="B144" s="20">
        <v>2.42</v>
      </c>
      <c r="D144" s="20"/>
      <c r="E144" s="19">
        <v>44285</v>
      </c>
      <c r="F144" s="20">
        <v>0.02</v>
      </c>
      <c r="G144" s="20"/>
      <c r="H144" s="20"/>
      <c r="I144" s="20"/>
    </row>
    <row r="145" spans="1:9" ht="24" x14ac:dyDescent="0.3">
      <c r="A145" s="19">
        <v>43558</v>
      </c>
      <c r="B145" s="20">
        <v>2.44</v>
      </c>
      <c r="D145" s="20"/>
      <c r="E145" s="19">
        <v>44286</v>
      </c>
      <c r="F145" s="20">
        <v>0.03</v>
      </c>
      <c r="G145" s="20"/>
      <c r="H145" s="20"/>
      <c r="I145" s="20"/>
    </row>
    <row r="146" spans="1:9" ht="24" x14ac:dyDescent="0.3">
      <c r="A146" s="19">
        <v>43559</v>
      </c>
      <c r="B146" s="20">
        <v>2.44</v>
      </c>
      <c r="D146" s="20"/>
      <c r="E146" s="19">
        <v>44287</v>
      </c>
      <c r="F146" s="20">
        <v>0.02</v>
      </c>
      <c r="G146" s="20"/>
      <c r="H146" s="20"/>
      <c r="I146" s="20"/>
    </row>
    <row r="147" spans="1:9" ht="24" x14ac:dyDescent="0.3">
      <c r="A147" s="19">
        <v>43560</v>
      </c>
      <c r="B147" s="20">
        <v>2.44</v>
      </c>
      <c r="D147" s="20"/>
      <c r="E147" s="19">
        <v>44288</v>
      </c>
      <c r="F147" s="20">
        <v>0.02</v>
      </c>
      <c r="G147" s="20"/>
      <c r="H147" s="20"/>
      <c r="I147" s="20"/>
    </row>
    <row r="148" spans="1:9" ht="24" x14ac:dyDescent="0.3">
      <c r="A148" s="19">
        <v>43563</v>
      </c>
      <c r="B148" s="20">
        <v>2.4300000000000002</v>
      </c>
      <c r="D148" s="20"/>
      <c r="E148" s="19">
        <v>44291</v>
      </c>
      <c r="F148" s="20">
        <v>0.03</v>
      </c>
      <c r="G148" s="20"/>
      <c r="H148" s="20"/>
      <c r="I148" s="20"/>
    </row>
    <row r="149" spans="1:9" ht="24" x14ac:dyDescent="0.3">
      <c r="A149" s="19">
        <v>43564</v>
      </c>
      <c r="B149" s="20">
        <v>2.42</v>
      </c>
      <c r="D149" s="20"/>
      <c r="E149" s="19">
        <v>44292</v>
      </c>
      <c r="F149" s="20">
        <v>0.02</v>
      </c>
      <c r="G149" s="20"/>
      <c r="H149" s="20"/>
      <c r="I149" s="20"/>
    </row>
    <row r="150" spans="1:9" ht="24" x14ac:dyDescent="0.3">
      <c r="A150" s="19">
        <v>43565</v>
      </c>
      <c r="B150" s="20">
        <v>2.4300000000000002</v>
      </c>
      <c r="D150" s="20"/>
      <c r="E150" s="19">
        <v>44293</v>
      </c>
      <c r="F150" s="20">
        <v>0.02</v>
      </c>
      <c r="G150" s="20"/>
      <c r="H150" s="20"/>
      <c r="I150" s="20"/>
    </row>
    <row r="151" spans="1:9" ht="24" x14ac:dyDescent="0.3">
      <c r="A151" s="19">
        <v>43566</v>
      </c>
      <c r="B151" s="20">
        <v>2.4300000000000002</v>
      </c>
      <c r="D151" s="20"/>
      <c r="E151" s="19">
        <v>44294</v>
      </c>
      <c r="F151" s="20">
        <v>0.01</v>
      </c>
      <c r="G151" s="20"/>
      <c r="H151" s="20"/>
      <c r="I151" s="20"/>
    </row>
    <row r="152" spans="1:9" ht="24" x14ac:dyDescent="0.3">
      <c r="A152" s="19">
        <v>43567</v>
      </c>
      <c r="B152" s="20">
        <v>2.44</v>
      </c>
      <c r="D152" s="20"/>
      <c r="E152" s="19">
        <v>44295</v>
      </c>
      <c r="F152" s="20">
        <v>0.02</v>
      </c>
      <c r="G152" s="20"/>
      <c r="H152" s="20"/>
      <c r="I152" s="20"/>
    </row>
    <row r="153" spans="1:9" ht="24" x14ac:dyDescent="0.3">
      <c r="A153" s="19">
        <v>43570</v>
      </c>
      <c r="B153" s="20">
        <v>2.4300000000000002</v>
      </c>
      <c r="D153" s="20"/>
      <c r="E153" s="19">
        <v>44298</v>
      </c>
      <c r="F153" s="20">
        <v>0.02</v>
      </c>
      <c r="G153" s="20"/>
      <c r="H153" s="20"/>
      <c r="I153" s="20"/>
    </row>
    <row r="154" spans="1:9" ht="24" x14ac:dyDescent="0.3">
      <c r="A154" s="19">
        <v>43571</v>
      </c>
      <c r="B154" s="20">
        <v>2.4300000000000002</v>
      </c>
      <c r="D154" s="20"/>
      <c r="E154" s="19">
        <v>44299</v>
      </c>
      <c r="F154" s="20">
        <v>0.03</v>
      </c>
      <c r="G154" s="20"/>
      <c r="H154" s="20"/>
      <c r="I154" s="20"/>
    </row>
    <row r="155" spans="1:9" ht="24" x14ac:dyDescent="0.3">
      <c r="A155" s="19">
        <v>43572</v>
      </c>
      <c r="B155" s="20">
        <v>2.44</v>
      </c>
      <c r="D155" s="20"/>
      <c r="E155" s="19">
        <v>44300</v>
      </c>
      <c r="F155" s="20">
        <v>0.02</v>
      </c>
      <c r="G155" s="20"/>
      <c r="H155" s="20"/>
      <c r="I155" s="20"/>
    </row>
    <row r="156" spans="1:9" ht="24" x14ac:dyDescent="0.3">
      <c r="A156" s="19">
        <v>43573</v>
      </c>
      <c r="B156" s="20">
        <v>2.42</v>
      </c>
      <c r="D156" s="20"/>
      <c r="E156" s="19">
        <v>44301</v>
      </c>
      <c r="F156" s="20">
        <v>0.02</v>
      </c>
      <c r="G156" s="20"/>
      <c r="H156" s="20"/>
      <c r="I156" s="20"/>
    </row>
    <row r="157" spans="1:9" ht="24" x14ac:dyDescent="0.3">
      <c r="A157" s="19">
        <v>43577</v>
      </c>
      <c r="B157" s="20">
        <v>2.44</v>
      </c>
      <c r="D157" s="20"/>
      <c r="E157" s="19">
        <v>44302</v>
      </c>
      <c r="F157" s="20">
        <v>0.02</v>
      </c>
      <c r="G157" s="20"/>
      <c r="H157" s="20"/>
      <c r="I157" s="20"/>
    </row>
    <row r="158" spans="1:9" ht="24" x14ac:dyDescent="0.3">
      <c r="A158" s="19">
        <v>43578</v>
      </c>
      <c r="B158" s="20">
        <v>2.4500000000000002</v>
      </c>
      <c r="D158" s="20"/>
      <c r="E158" s="19">
        <v>44305</v>
      </c>
      <c r="F158" s="20">
        <v>0.02</v>
      </c>
      <c r="G158" s="20"/>
      <c r="H158" s="20"/>
      <c r="I158" s="20"/>
    </row>
    <row r="159" spans="1:9" ht="24" x14ac:dyDescent="0.3">
      <c r="A159" s="19">
        <v>43579</v>
      </c>
      <c r="B159" s="20">
        <v>2.44</v>
      </c>
      <c r="D159" s="20"/>
      <c r="E159" s="19">
        <v>44306</v>
      </c>
      <c r="F159" s="20">
        <v>0.03</v>
      </c>
      <c r="G159" s="20"/>
      <c r="H159" s="20"/>
      <c r="I159" s="20"/>
    </row>
    <row r="160" spans="1:9" ht="24" x14ac:dyDescent="0.3">
      <c r="A160" s="19">
        <v>43580</v>
      </c>
      <c r="B160" s="20">
        <v>2.4300000000000002</v>
      </c>
      <c r="D160" s="20"/>
      <c r="E160" s="19">
        <v>44307</v>
      </c>
      <c r="F160" s="20">
        <v>0.03</v>
      </c>
      <c r="G160" s="20"/>
      <c r="H160" s="20"/>
      <c r="I160" s="20"/>
    </row>
    <row r="161" spans="1:9" ht="24" x14ac:dyDescent="0.3">
      <c r="A161" s="19">
        <v>43581</v>
      </c>
      <c r="B161" s="20">
        <v>2.42</v>
      </c>
      <c r="D161" s="20"/>
      <c r="E161" s="19">
        <v>44308</v>
      </c>
      <c r="F161" s="20">
        <v>0.03</v>
      </c>
      <c r="G161" s="20"/>
      <c r="H161" s="20"/>
      <c r="I161" s="20"/>
    </row>
    <row r="162" spans="1:9" ht="24" x14ac:dyDescent="0.3">
      <c r="A162" s="19">
        <v>43584</v>
      </c>
      <c r="B162" s="20">
        <v>2.44</v>
      </c>
      <c r="D162" s="20"/>
      <c r="E162" s="19">
        <v>44309</v>
      </c>
      <c r="F162" s="20">
        <v>0.03</v>
      </c>
      <c r="G162" s="20"/>
      <c r="H162" s="20"/>
      <c r="I162" s="20"/>
    </row>
    <row r="163" spans="1:9" ht="24" x14ac:dyDescent="0.3">
      <c r="A163" s="19">
        <v>43585</v>
      </c>
      <c r="B163" s="20">
        <v>2.4300000000000002</v>
      </c>
      <c r="D163" s="20"/>
      <c r="E163" s="19">
        <v>44312</v>
      </c>
      <c r="F163" s="20">
        <v>0.03</v>
      </c>
      <c r="G163" s="20"/>
      <c r="H163" s="20"/>
      <c r="I163" s="20"/>
    </row>
    <row r="164" spans="1:9" ht="24" x14ac:dyDescent="0.3">
      <c r="A164" s="19">
        <v>43586</v>
      </c>
      <c r="B164" s="20">
        <v>2.4300000000000002</v>
      </c>
      <c r="D164" s="20"/>
      <c r="E164" s="19">
        <v>44313</v>
      </c>
      <c r="F164" s="20">
        <v>0.01</v>
      </c>
      <c r="G164" s="20"/>
      <c r="H164" s="20"/>
      <c r="I164" s="20"/>
    </row>
    <row r="165" spans="1:9" ht="24" x14ac:dyDescent="0.3">
      <c r="A165" s="19">
        <v>43587</v>
      </c>
      <c r="B165" s="20">
        <v>2.4700000000000002</v>
      </c>
      <c r="D165" s="20"/>
      <c r="E165" s="19">
        <v>44314</v>
      </c>
      <c r="F165" s="20">
        <v>0.01</v>
      </c>
      <c r="G165" s="20"/>
      <c r="H165" s="20"/>
      <c r="I165" s="20"/>
    </row>
    <row r="166" spans="1:9" ht="24" x14ac:dyDescent="0.3">
      <c r="A166" s="19">
        <v>43588</v>
      </c>
      <c r="B166" s="20">
        <v>2.4300000000000002</v>
      </c>
      <c r="D166" s="20"/>
      <c r="E166" s="19">
        <v>44315</v>
      </c>
      <c r="F166" s="20">
        <v>0.01</v>
      </c>
      <c r="G166" s="20"/>
      <c r="H166" s="20"/>
      <c r="I166" s="20"/>
    </row>
    <row r="167" spans="1:9" ht="24" x14ac:dyDescent="0.3">
      <c r="A167" s="19">
        <v>43591</v>
      </c>
      <c r="B167" s="20">
        <v>2.44</v>
      </c>
      <c r="D167" s="20"/>
      <c r="E167" s="19">
        <v>44316</v>
      </c>
      <c r="F167" s="20">
        <v>0.01</v>
      </c>
      <c r="G167" s="20"/>
      <c r="H167" s="20"/>
      <c r="I167" s="20"/>
    </row>
    <row r="168" spans="1:9" ht="24" x14ac:dyDescent="0.3">
      <c r="A168" s="19">
        <v>43592</v>
      </c>
      <c r="B168" s="20">
        <v>2.4300000000000002</v>
      </c>
      <c r="D168" s="20"/>
      <c r="E168" s="19">
        <v>44319</v>
      </c>
      <c r="F168" s="20">
        <v>0.04</v>
      </c>
      <c r="G168" s="20"/>
      <c r="H168" s="20"/>
      <c r="I168" s="20"/>
    </row>
    <row r="169" spans="1:9" ht="24" x14ac:dyDescent="0.3">
      <c r="A169" s="19">
        <v>43593</v>
      </c>
      <c r="B169" s="20">
        <v>2.4300000000000002</v>
      </c>
      <c r="D169" s="20"/>
      <c r="E169" s="19">
        <v>44320</v>
      </c>
      <c r="F169" s="20">
        <v>0.02</v>
      </c>
      <c r="G169" s="20"/>
      <c r="H169" s="20"/>
      <c r="I169" s="20"/>
    </row>
    <row r="170" spans="1:9" ht="24" x14ac:dyDescent="0.3">
      <c r="A170" s="19">
        <v>43594</v>
      </c>
      <c r="B170" s="20">
        <v>2.4300000000000002</v>
      </c>
      <c r="D170" s="20"/>
      <c r="E170" s="19">
        <v>44321</v>
      </c>
      <c r="F170" s="20">
        <v>0.02</v>
      </c>
      <c r="G170" s="20"/>
      <c r="H170" s="20"/>
      <c r="I170" s="20"/>
    </row>
    <row r="171" spans="1:9" ht="24" x14ac:dyDescent="0.3">
      <c r="A171" s="19">
        <v>43595</v>
      </c>
      <c r="B171" s="20">
        <v>2.4300000000000002</v>
      </c>
      <c r="D171" s="20"/>
      <c r="E171" s="19">
        <v>44322</v>
      </c>
      <c r="F171" s="20">
        <v>0.02</v>
      </c>
      <c r="G171" s="20"/>
      <c r="H171" s="20"/>
      <c r="I171" s="20"/>
    </row>
    <row r="172" spans="1:9" ht="24" x14ac:dyDescent="0.3">
      <c r="A172" s="19">
        <v>43598</v>
      </c>
      <c r="B172" s="20">
        <v>2.41</v>
      </c>
      <c r="D172" s="20"/>
      <c r="E172" s="19">
        <v>44323</v>
      </c>
      <c r="F172" s="20">
        <v>0.02</v>
      </c>
      <c r="G172" s="20"/>
      <c r="H172" s="20"/>
      <c r="I172" s="20"/>
    </row>
    <row r="173" spans="1:9" ht="24" x14ac:dyDescent="0.3">
      <c r="A173" s="19">
        <v>43599</v>
      </c>
      <c r="B173" s="20">
        <v>2.41</v>
      </c>
      <c r="D173" s="20"/>
      <c r="E173" s="19">
        <v>44326</v>
      </c>
      <c r="F173" s="20">
        <v>0.02</v>
      </c>
      <c r="G173" s="20"/>
      <c r="H173" s="20"/>
      <c r="I173" s="20"/>
    </row>
    <row r="174" spans="1:9" ht="24" x14ac:dyDescent="0.3">
      <c r="A174" s="19">
        <v>43600</v>
      </c>
      <c r="B174" s="20">
        <v>2.42</v>
      </c>
      <c r="D174" s="20"/>
      <c r="E174" s="19">
        <v>44327</v>
      </c>
      <c r="F174" s="20">
        <v>0.01</v>
      </c>
      <c r="G174" s="20"/>
      <c r="H174" s="20"/>
      <c r="I174" s="20"/>
    </row>
    <row r="175" spans="1:9" ht="24" x14ac:dyDescent="0.3">
      <c r="A175" s="19">
        <v>43601</v>
      </c>
      <c r="B175" s="20">
        <v>2.4</v>
      </c>
      <c r="D175" s="20"/>
      <c r="E175" s="19">
        <v>44328</v>
      </c>
      <c r="F175" s="20">
        <v>0.02</v>
      </c>
      <c r="G175" s="20"/>
      <c r="H175" s="20"/>
      <c r="I175" s="20"/>
    </row>
    <row r="176" spans="1:9" ht="24" x14ac:dyDescent="0.3">
      <c r="A176" s="19">
        <v>43602</v>
      </c>
      <c r="B176" s="20">
        <v>2.39</v>
      </c>
      <c r="D176" s="20"/>
      <c r="E176" s="19">
        <v>44329</v>
      </c>
      <c r="F176" s="20">
        <v>0.02</v>
      </c>
      <c r="G176" s="20"/>
      <c r="H176" s="20"/>
      <c r="I176" s="20"/>
    </row>
    <row r="177" spans="1:9" ht="24" x14ac:dyDescent="0.3">
      <c r="A177" s="19">
        <v>43605</v>
      </c>
      <c r="B177" s="20">
        <v>2.39</v>
      </c>
      <c r="D177" s="20"/>
      <c r="E177" s="19">
        <v>44330</v>
      </c>
      <c r="F177" s="20">
        <v>0.01</v>
      </c>
      <c r="G177" s="20"/>
      <c r="H177" s="20"/>
      <c r="I177" s="20"/>
    </row>
    <row r="178" spans="1:9" ht="24" x14ac:dyDescent="0.3">
      <c r="A178" s="19">
        <v>43606</v>
      </c>
      <c r="B178" s="20">
        <v>2.39</v>
      </c>
      <c r="D178" s="20"/>
      <c r="E178" s="19">
        <v>44333</v>
      </c>
      <c r="F178" s="20">
        <v>0.02</v>
      </c>
      <c r="G178" s="20"/>
      <c r="H178" s="20"/>
      <c r="I178" s="20"/>
    </row>
    <row r="179" spans="1:9" ht="24" x14ac:dyDescent="0.3">
      <c r="A179" s="19">
        <v>43607</v>
      </c>
      <c r="B179" s="20">
        <v>2.38</v>
      </c>
      <c r="D179" s="20"/>
      <c r="E179" s="19">
        <v>44334</v>
      </c>
      <c r="F179" s="20">
        <v>0.02</v>
      </c>
      <c r="G179" s="20"/>
      <c r="H179" s="20"/>
      <c r="I179" s="20"/>
    </row>
    <row r="180" spans="1:9" ht="24" x14ac:dyDescent="0.3">
      <c r="A180" s="19">
        <v>43608</v>
      </c>
      <c r="B180" s="20">
        <v>2.37</v>
      </c>
      <c r="D180" s="20"/>
      <c r="E180" s="19">
        <v>44335</v>
      </c>
      <c r="F180" s="20">
        <v>0.01</v>
      </c>
      <c r="G180" s="20"/>
      <c r="H180" s="20"/>
      <c r="I180" s="20"/>
    </row>
    <row r="181" spans="1:9" ht="24" x14ac:dyDescent="0.3">
      <c r="A181" s="19">
        <v>43609</v>
      </c>
      <c r="B181" s="20">
        <v>2.35</v>
      </c>
      <c r="D181" s="20"/>
      <c r="E181" s="19">
        <v>44336</v>
      </c>
      <c r="F181" s="20">
        <v>0.01</v>
      </c>
      <c r="G181" s="20"/>
      <c r="H181" s="20"/>
      <c r="I181" s="20"/>
    </row>
    <row r="182" spans="1:9" ht="24" x14ac:dyDescent="0.3">
      <c r="A182" s="19">
        <v>43613</v>
      </c>
      <c r="B182" s="20">
        <v>2.37</v>
      </c>
      <c r="D182" s="20"/>
      <c r="E182" s="19">
        <v>44337</v>
      </c>
      <c r="F182" s="20">
        <v>0.01</v>
      </c>
      <c r="G182" s="20"/>
      <c r="H182" s="20"/>
      <c r="I182" s="20"/>
    </row>
    <row r="183" spans="1:9" ht="24" x14ac:dyDescent="0.3">
      <c r="A183" s="19">
        <v>43614</v>
      </c>
      <c r="B183" s="20">
        <v>2.37</v>
      </c>
      <c r="D183" s="20"/>
      <c r="E183" s="19">
        <v>44340</v>
      </c>
      <c r="F183" s="20">
        <v>0.02</v>
      </c>
      <c r="G183" s="20"/>
      <c r="H183" s="20"/>
      <c r="I183" s="20"/>
    </row>
    <row r="184" spans="1:9" ht="24" x14ac:dyDescent="0.3">
      <c r="A184" s="19">
        <v>43615</v>
      </c>
      <c r="B184" s="20">
        <v>2.38</v>
      </c>
      <c r="D184" s="20"/>
      <c r="E184" s="19">
        <v>44341</v>
      </c>
      <c r="F184" s="20">
        <v>0.02</v>
      </c>
      <c r="G184" s="20"/>
      <c r="H184" s="20"/>
      <c r="I184" s="20"/>
    </row>
    <row r="185" spans="1:9" ht="24" x14ac:dyDescent="0.3">
      <c r="A185" s="19">
        <v>43616</v>
      </c>
      <c r="B185" s="20">
        <v>2.35</v>
      </c>
      <c r="D185" s="20"/>
      <c r="E185" s="19">
        <v>44342</v>
      </c>
      <c r="F185" s="20">
        <v>0.02</v>
      </c>
      <c r="G185" s="20"/>
      <c r="H185" s="20"/>
      <c r="I185" s="20"/>
    </row>
    <row r="186" spans="1:9" ht="24" x14ac:dyDescent="0.3">
      <c r="A186" s="19">
        <v>43619</v>
      </c>
      <c r="B186" s="20">
        <v>2.35</v>
      </c>
      <c r="D186" s="20"/>
      <c r="E186" s="19">
        <v>44343</v>
      </c>
      <c r="F186" s="20">
        <v>0.02</v>
      </c>
      <c r="G186" s="20"/>
      <c r="H186" s="20"/>
      <c r="I186" s="20"/>
    </row>
    <row r="187" spans="1:9" ht="24" x14ac:dyDescent="0.3">
      <c r="A187" s="19">
        <v>43620</v>
      </c>
      <c r="B187" s="20">
        <v>2.35</v>
      </c>
      <c r="D187" s="20"/>
      <c r="E187" s="19">
        <v>44344</v>
      </c>
      <c r="F187" s="20">
        <v>0.01</v>
      </c>
      <c r="G187" s="20"/>
      <c r="H187" s="20"/>
      <c r="I187" s="20"/>
    </row>
    <row r="188" spans="1:9" ht="24" x14ac:dyDescent="0.3">
      <c r="A188" s="19">
        <v>43621</v>
      </c>
      <c r="B188" s="20">
        <v>2.35</v>
      </c>
      <c r="D188" s="20"/>
      <c r="E188" s="19">
        <v>44348</v>
      </c>
      <c r="F188" s="20">
        <v>0.02</v>
      </c>
      <c r="G188" s="20"/>
      <c r="H188" s="20"/>
      <c r="I188" s="20"/>
    </row>
    <row r="189" spans="1:9" ht="24" x14ac:dyDescent="0.3">
      <c r="A189" s="19">
        <v>43622</v>
      </c>
      <c r="B189" s="20">
        <v>2.33</v>
      </c>
      <c r="D189" s="20"/>
      <c r="E189" s="19">
        <v>44349</v>
      </c>
      <c r="F189" s="20">
        <v>0.02</v>
      </c>
      <c r="G189" s="20"/>
      <c r="H189" s="20"/>
      <c r="I189" s="20"/>
    </row>
    <row r="190" spans="1:9" ht="24" x14ac:dyDescent="0.3">
      <c r="A190" s="19">
        <v>43623</v>
      </c>
      <c r="B190" s="20">
        <v>2.2799999999999998</v>
      </c>
      <c r="D190" s="20"/>
      <c r="E190" s="19">
        <v>44350</v>
      </c>
      <c r="F190" s="20">
        <v>0.02</v>
      </c>
      <c r="G190" s="20"/>
      <c r="H190" s="20"/>
      <c r="I190" s="20"/>
    </row>
    <row r="191" spans="1:9" ht="24" x14ac:dyDescent="0.3">
      <c r="A191" s="19">
        <v>43626</v>
      </c>
      <c r="B191" s="20">
        <v>2.29</v>
      </c>
      <c r="D191" s="20"/>
      <c r="E191" s="19">
        <v>44351</v>
      </c>
      <c r="F191" s="20">
        <v>0.02</v>
      </c>
      <c r="G191" s="20"/>
      <c r="H191" s="20"/>
      <c r="I191" s="20"/>
    </row>
    <row r="192" spans="1:9" ht="24" x14ac:dyDescent="0.3">
      <c r="A192" s="19">
        <v>43627</v>
      </c>
      <c r="B192" s="20">
        <v>2.27</v>
      </c>
      <c r="D192" s="20"/>
      <c r="E192" s="19">
        <v>44354</v>
      </c>
      <c r="F192" s="20">
        <v>0.02</v>
      </c>
      <c r="G192" s="20"/>
      <c r="H192" s="20"/>
      <c r="I192" s="20"/>
    </row>
    <row r="193" spans="1:9" ht="24" x14ac:dyDescent="0.3">
      <c r="A193" s="19">
        <v>43628</v>
      </c>
      <c r="B193" s="20">
        <v>2.2400000000000002</v>
      </c>
      <c r="D193" s="20"/>
      <c r="E193" s="19">
        <v>44355</v>
      </c>
      <c r="F193" s="20">
        <v>0.02</v>
      </c>
      <c r="G193" s="20"/>
      <c r="H193" s="20"/>
      <c r="I193" s="20"/>
    </row>
    <row r="194" spans="1:9" ht="24" x14ac:dyDescent="0.3">
      <c r="A194" s="19">
        <v>43629</v>
      </c>
      <c r="B194" s="20">
        <v>2.19</v>
      </c>
      <c r="D194" s="20"/>
      <c r="E194" s="19">
        <v>44356</v>
      </c>
      <c r="F194" s="20">
        <v>0.03</v>
      </c>
      <c r="G194" s="20"/>
      <c r="H194" s="20"/>
      <c r="I194" s="20"/>
    </row>
    <row r="195" spans="1:9" ht="24" x14ac:dyDescent="0.3">
      <c r="A195" s="19">
        <v>43630</v>
      </c>
      <c r="B195" s="20">
        <v>2.2000000000000002</v>
      </c>
      <c r="D195" s="20"/>
      <c r="E195" s="19">
        <v>44357</v>
      </c>
      <c r="F195" s="20">
        <v>0.03</v>
      </c>
      <c r="G195" s="20"/>
      <c r="H195" s="20"/>
      <c r="I195" s="20"/>
    </row>
    <row r="196" spans="1:9" ht="24" x14ac:dyDescent="0.3">
      <c r="A196" s="19">
        <v>43633</v>
      </c>
      <c r="B196" s="20">
        <v>2.23</v>
      </c>
      <c r="D196" s="20"/>
      <c r="E196" s="19">
        <v>44358</v>
      </c>
      <c r="F196" s="20">
        <v>0.03</v>
      </c>
      <c r="G196" s="20"/>
      <c r="H196" s="20"/>
      <c r="I196" s="20"/>
    </row>
    <row r="197" spans="1:9" ht="24" x14ac:dyDescent="0.3">
      <c r="A197" s="19">
        <v>43634</v>
      </c>
      <c r="B197" s="20">
        <v>2.2200000000000002</v>
      </c>
      <c r="D197" s="20"/>
      <c r="E197" s="19">
        <v>44361</v>
      </c>
      <c r="F197" s="20">
        <v>0.03</v>
      </c>
      <c r="G197" s="20"/>
      <c r="H197" s="20"/>
      <c r="I197" s="20"/>
    </row>
    <row r="198" spans="1:9" ht="24" x14ac:dyDescent="0.3">
      <c r="A198" s="19">
        <v>43635</v>
      </c>
      <c r="B198" s="20">
        <v>2.1800000000000002</v>
      </c>
      <c r="D198" s="20"/>
      <c r="E198" s="19">
        <v>44362</v>
      </c>
      <c r="F198" s="20">
        <v>0.03</v>
      </c>
      <c r="G198" s="20"/>
      <c r="H198" s="20"/>
      <c r="I198" s="20"/>
    </row>
    <row r="199" spans="1:9" ht="24" x14ac:dyDescent="0.3">
      <c r="A199" s="19">
        <v>43636</v>
      </c>
      <c r="B199" s="20">
        <v>2.14</v>
      </c>
      <c r="D199" s="20"/>
      <c r="E199" s="19">
        <v>44363</v>
      </c>
      <c r="F199" s="20">
        <v>0.04</v>
      </c>
      <c r="G199" s="20"/>
      <c r="H199" s="20"/>
      <c r="I199" s="20"/>
    </row>
    <row r="200" spans="1:9" ht="24" x14ac:dyDescent="0.3">
      <c r="A200" s="19">
        <v>43637</v>
      </c>
      <c r="B200" s="20">
        <v>2.12</v>
      </c>
      <c r="D200" s="20"/>
      <c r="E200" s="19">
        <v>44364</v>
      </c>
      <c r="F200" s="20">
        <v>0.04</v>
      </c>
      <c r="G200" s="20"/>
      <c r="H200" s="20"/>
      <c r="I200" s="20"/>
    </row>
    <row r="201" spans="1:9" ht="24" x14ac:dyDescent="0.3">
      <c r="A201" s="19">
        <v>43640</v>
      </c>
      <c r="B201" s="20">
        <v>2.13</v>
      </c>
      <c r="D201" s="20"/>
      <c r="E201" s="19">
        <v>44365</v>
      </c>
      <c r="F201" s="20">
        <v>0.05</v>
      </c>
      <c r="G201" s="20"/>
      <c r="H201" s="20"/>
      <c r="I201" s="20"/>
    </row>
    <row r="202" spans="1:9" ht="24" x14ac:dyDescent="0.3">
      <c r="A202" s="19">
        <v>43641</v>
      </c>
      <c r="B202" s="20">
        <v>2.12</v>
      </c>
      <c r="D202" s="20"/>
      <c r="E202" s="19">
        <v>44368</v>
      </c>
      <c r="F202" s="20">
        <v>0.05</v>
      </c>
      <c r="G202" s="20"/>
      <c r="H202" s="20"/>
      <c r="I202" s="20"/>
    </row>
    <row r="203" spans="1:9" ht="24" x14ac:dyDescent="0.3">
      <c r="A203" s="19">
        <v>43642</v>
      </c>
      <c r="B203" s="20">
        <v>2.15</v>
      </c>
      <c r="D203" s="20"/>
      <c r="E203" s="19">
        <v>44369</v>
      </c>
      <c r="F203" s="20">
        <v>0.04</v>
      </c>
      <c r="G203" s="20"/>
      <c r="H203" s="20"/>
      <c r="I203" s="20"/>
    </row>
    <row r="204" spans="1:9" ht="24" x14ac:dyDescent="0.3">
      <c r="A204" s="19">
        <v>43643</v>
      </c>
      <c r="B204" s="20">
        <v>2.14</v>
      </c>
      <c r="D204" s="20"/>
      <c r="E204" s="19">
        <v>44370</v>
      </c>
      <c r="F204" s="20">
        <v>0.05</v>
      </c>
      <c r="G204" s="20"/>
      <c r="H204" s="20"/>
      <c r="I204" s="20"/>
    </row>
    <row r="205" spans="1:9" ht="24" x14ac:dyDescent="0.3">
      <c r="A205" s="19">
        <v>43644</v>
      </c>
      <c r="B205" s="20">
        <v>2.13</v>
      </c>
      <c r="D205" s="20"/>
      <c r="E205" s="19">
        <v>44371</v>
      </c>
      <c r="F205" s="20">
        <v>0.05</v>
      </c>
      <c r="G205" s="20"/>
      <c r="H205" s="20"/>
      <c r="I205" s="20"/>
    </row>
    <row r="206" spans="1:9" ht="24" x14ac:dyDescent="0.3">
      <c r="A206" s="19">
        <v>43647</v>
      </c>
      <c r="B206" s="20">
        <v>2.21</v>
      </c>
      <c r="D206" s="20"/>
      <c r="E206" s="19">
        <v>44372</v>
      </c>
      <c r="F206" s="20">
        <v>0.06</v>
      </c>
      <c r="G206" s="20"/>
      <c r="H206" s="20"/>
      <c r="I206" s="20"/>
    </row>
    <row r="207" spans="1:9" ht="24" x14ac:dyDescent="0.3">
      <c r="A207" s="19">
        <v>43648</v>
      </c>
      <c r="B207" s="20">
        <v>2.2000000000000002</v>
      </c>
      <c r="D207" s="20"/>
      <c r="E207" s="19">
        <v>44375</v>
      </c>
      <c r="F207" s="20">
        <v>0.05</v>
      </c>
      <c r="G207" s="20"/>
      <c r="H207" s="20"/>
      <c r="I207" s="20"/>
    </row>
    <row r="208" spans="1:9" ht="24" x14ac:dyDescent="0.3">
      <c r="A208" s="19">
        <v>43649</v>
      </c>
      <c r="B208" s="20">
        <v>2.21</v>
      </c>
      <c r="D208" s="20"/>
      <c r="E208" s="19">
        <v>44376</v>
      </c>
      <c r="F208" s="20">
        <v>0.04</v>
      </c>
      <c r="G208" s="20"/>
      <c r="H208" s="20"/>
      <c r="I208" s="20"/>
    </row>
    <row r="209" spans="1:9" ht="24" x14ac:dyDescent="0.3">
      <c r="A209" s="19">
        <v>43651</v>
      </c>
      <c r="B209" s="20">
        <v>2.23</v>
      </c>
      <c r="D209" s="20"/>
      <c r="E209" s="19">
        <v>44377</v>
      </c>
      <c r="F209" s="20">
        <v>0.05</v>
      </c>
      <c r="G209" s="20"/>
      <c r="H209" s="20"/>
      <c r="I209" s="20"/>
    </row>
    <row r="210" spans="1:9" ht="24" x14ac:dyDescent="0.3">
      <c r="A210" s="19">
        <v>43654</v>
      </c>
      <c r="B210" s="20">
        <v>2.2599999999999998</v>
      </c>
      <c r="D210" s="20"/>
      <c r="E210" s="19">
        <v>44378</v>
      </c>
      <c r="F210" s="20">
        <v>0.05</v>
      </c>
      <c r="G210" s="20"/>
      <c r="H210" s="20"/>
      <c r="I210" s="20"/>
    </row>
    <row r="211" spans="1:9" ht="24" x14ac:dyDescent="0.3">
      <c r="A211" s="19">
        <v>43655</v>
      </c>
      <c r="B211" s="20">
        <v>2.2599999999999998</v>
      </c>
      <c r="D211" s="20"/>
      <c r="E211" s="19">
        <v>44379</v>
      </c>
      <c r="F211" s="20">
        <v>0.05</v>
      </c>
      <c r="G211" s="20"/>
      <c r="H211" s="20"/>
      <c r="I211" s="20"/>
    </row>
    <row r="212" spans="1:9" ht="24" x14ac:dyDescent="0.3">
      <c r="A212" s="19">
        <v>43656</v>
      </c>
      <c r="B212" s="20">
        <v>2.2000000000000002</v>
      </c>
      <c r="D212" s="20"/>
      <c r="E212" s="19">
        <v>44383</v>
      </c>
      <c r="F212" s="20">
        <v>0.05</v>
      </c>
      <c r="G212" s="20"/>
      <c r="H212" s="20"/>
      <c r="I212" s="20"/>
    </row>
    <row r="213" spans="1:9" ht="24" x14ac:dyDescent="0.3">
      <c r="A213" s="19">
        <v>43657</v>
      </c>
      <c r="B213" s="20">
        <v>2.17</v>
      </c>
      <c r="D213" s="20"/>
      <c r="E213" s="19">
        <v>44384</v>
      </c>
      <c r="F213" s="20">
        <v>0.05</v>
      </c>
      <c r="G213" s="20"/>
      <c r="H213" s="20"/>
      <c r="I213" s="20"/>
    </row>
    <row r="214" spans="1:9" ht="24" x14ac:dyDescent="0.3">
      <c r="A214" s="19">
        <v>43658</v>
      </c>
      <c r="B214" s="20">
        <v>2.15</v>
      </c>
      <c r="D214" s="20"/>
      <c r="E214" s="19">
        <v>44385</v>
      </c>
      <c r="F214" s="20">
        <v>0.06</v>
      </c>
      <c r="G214" s="20"/>
      <c r="H214" s="20"/>
      <c r="I214" s="20"/>
    </row>
    <row r="215" spans="1:9" ht="24" x14ac:dyDescent="0.3">
      <c r="A215" s="19">
        <v>43661</v>
      </c>
      <c r="B215" s="20">
        <v>2.16</v>
      </c>
      <c r="D215" s="20"/>
      <c r="E215" s="19">
        <v>44386</v>
      </c>
      <c r="F215" s="20">
        <v>0.06</v>
      </c>
      <c r="G215" s="20"/>
      <c r="H215" s="20"/>
      <c r="I215" s="20"/>
    </row>
    <row r="216" spans="1:9" ht="24" x14ac:dyDescent="0.3">
      <c r="A216" s="19">
        <v>43662</v>
      </c>
      <c r="B216" s="20">
        <v>2.15</v>
      </c>
      <c r="D216" s="20"/>
      <c r="E216" s="19">
        <v>44389</v>
      </c>
      <c r="F216" s="20">
        <v>0.05</v>
      </c>
      <c r="G216" s="20"/>
      <c r="H216" s="20"/>
      <c r="I216" s="20"/>
    </row>
    <row r="217" spans="1:9" ht="24" x14ac:dyDescent="0.3">
      <c r="A217" s="19">
        <v>43663</v>
      </c>
      <c r="B217" s="20">
        <v>2.14</v>
      </c>
      <c r="D217" s="20"/>
      <c r="E217" s="19">
        <v>44390</v>
      </c>
      <c r="F217" s="20">
        <v>0.05</v>
      </c>
      <c r="G217" s="20"/>
      <c r="H217" s="20"/>
      <c r="I217" s="20"/>
    </row>
    <row r="218" spans="1:9" ht="24" x14ac:dyDescent="0.3">
      <c r="A218" s="19">
        <v>43664</v>
      </c>
      <c r="B218" s="20">
        <v>2.0499999999999998</v>
      </c>
      <c r="D218" s="20"/>
      <c r="E218" s="19">
        <v>44391</v>
      </c>
      <c r="F218" s="20">
        <v>0.06</v>
      </c>
      <c r="G218" s="20"/>
      <c r="H218" s="20"/>
      <c r="I218" s="20"/>
    </row>
    <row r="219" spans="1:9" ht="24" x14ac:dyDescent="0.3">
      <c r="A219" s="19">
        <v>43665</v>
      </c>
      <c r="B219" s="20">
        <v>2.06</v>
      </c>
      <c r="D219" s="20"/>
      <c r="E219" s="19">
        <v>44392</v>
      </c>
      <c r="F219" s="20">
        <v>0.05</v>
      </c>
      <c r="G219" s="20"/>
      <c r="H219" s="20"/>
      <c r="I219" s="20"/>
    </row>
    <row r="220" spans="1:9" ht="24" x14ac:dyDescent="0.3">
      <c r="A220" s="19">
        <v>43668</v>
      </c>
      <c r="B220" s="20">
        <v>2.08</v>
      </c>
      <c r="D220" s="20"/>
      <c r="E220" s="19">
        <v>44393</v>
      </c>
      <c r="F220" s="20">
        <v>0.05</v>
      </c>
      <c r="G220" s="20"/>
      <c r="H220" s="20"/>
      <c r="I220" s="20"/>
    </row>
    <row r="221" spans="1:9" ht="24" x14ac:dyDescent="0.3">
      <c r="A221" s="19">
        <v>43669</v>
      </c>
      <c r="B221" s="20">
        <v>2.06</v>
      </c>
      <c r="D221" s="20"/>
      <c r="E221" s="19">
        <v>44396</v>
      </c>
      <c r="F221" s="20">
        <v>0.05</v>
      </c>
      <c r="G221" s="20"/>
      <c r="H221" s="20"/>
      <c r="I221" s="20"/>
    </row>
    <row r="222" spans="1:9" ht="24" x14ac:dyDescent="0.3">
      <c r="A222" s="19">
        <v>43670</v>
      </c>
      <c r="B222" s="20">
        <v>2.1</v>
      </c>
      <c r="D222" s="20"/>
      <c r="E222" s="19">
        <v>44397</v>
      </c>
      <c r="F222" s="20">
        <v>0.05</v>
      </c>
      <c r="G222" s="20"/>
      <c r="H222" s="20"/>
      <c r="I222" s="20"/>
    </row>
    <row r="223" spans="1:9" ht="24" x14ac:dyDescent="0.3">
      <c r="A223" s="19">
        <v>43671</v>
      </c>
      <c r="B223" s="20">
        <v>2.11</v>
      </c>
      <c r="D223" s="20"/>
      <c r="E223" s="19">
        <v>44398</v>
      </c>
      <c r="F223" s="20">
        <v>0.05</v>
      </c>
      <c r="G223" s="20"/>
      <c r="H223" s="20"/>
      <c r="I223" s="20"/>
    </row>
    <row r="224" spans="1:9" ht="24" x14ac:dyDescent="0.3">
      <c r="A224" s="19">
        <v>43672</v>
      </c>
      <c r="B224" s="20">
        <v>2.13</v>
      </c>
      <c r="D224" s="20"/>
      <c r="E224" s="19">
        <v>44399</v>
      </c>
      <c r="F224" s="20">
        <v>0.05</v>
      </c>
      <c r="G224" s="20"/>
      <c r="H224" s="20"/>
      <c r="I224" s="20"/>
    </row>
    <row r="225" spans="1:9" ht="24" x14ac:dyDescent="0.3">
      <c r="A225" s="19">
        <v>43675</v>
      </c>
      <c r="B225" s="20">
        <v>2.12</v>
      </c>
      <c r="D225" s="20"/>
      <c r="E225" s="19">
        <v>44400</v>
      </c>
      <c r="F225" s="20">
        <v>0.05</v>
      </c>
      <c r="G225" s="20"/>
      <c r="H225" s="20"/>
      <c r="I225" s="20"/>
    </row>
    <row r="226" spans="1:9" ht="24" x14ac:dyDescent="0.3">
      <c r="A226" s="19">
        <v>43676</v>
      </c>
      <c r="B226" s="20">
        <v>2.08</v>
      </c>
      <c r="D226" s="20"/>
      <c r="E226" s="19">
        <v>44403</v>
      </c>
      <c r="F226" s="20">
        <v>0.05</v>
      </c>
      <c r="G226" s="20"/>
      <c r="H226" s="20"/>
      <c r="I226" s="20"/>
    </row>
    <row r="227" spans="1:9" ht="24" x14ac:dyDescent="0.3">
      <c r="A227" s="19">
        <v>43677</v>
      </c>
      <c r="B227" s="20">
        <v>2.08</v>
      </c>
      <c r="D227" s="20"/>
      <c r="E227" s="19">
        <v>44404</v>
      </c>
      <c r="F227" s="20">
        <v>0.05</v>
      </c>
      <c r="G227" s="20"/>
      <c r="H227" s="20"/>
      <c r="I227" s="20"/>
    </row>
    <row r="228" spans="1:9" ht="24" x14ac:dyDescent="0.3">
      <c r="A228" s="19">
        <v>43678</v>
      </c>
      <c r="B228" s="20">
        <v>2.0699999999999998</v>
      </c>
      <c r="D228" s="20"/>
      <c r="E228" s="19">
        <v>44405</v>
      </c>
      <c r="F228" s="20">
        <v>0.05</v>
      </c>
      <c r="G228" s="20"/>
      <c r="H228" s="20"/>
      <c r="I228" s="20"/>
    </row>
    <row r="229" spans="1:9" ht="24" x14ac:dyDescent="0.3">
      <c r="A229" s="19">
        <v>43679</v>
      </c>
      <c r="B229" s="20">
        <v>2.06</v>
      </c>
      <c r="D229" s="20"/>
      <c r="E229" s="19">
        <v>44406</v>
      </c>
      <c r="F229" s="20">
        <v>0.06</v>
      </c>
      <c r="G229" s="20"/>
      <c r="H229" s="20"/>
      <c r="I229" s="20"/>
    </row>
    <row r="230" spans="1:9" ht="24" x14ac:dyDescent="0.3">
      <c r="A230" s="19">
        <v>43682</v>
      </c>
      <c r="B230" s="20">
        <v>2.04</v>
      </c>
      <c r="D230" s="20"/>
      <c r="E230" s="19">
        <v>44407</v>
      </c>
      <c r="F230" s="20">
        <v>0.06</v>
      </c>
      <c r="G230" s="20"/>
      <c r="H230" s="20"/>
      <c r="I230" s="20"/>
    </row>
    <row r="231" spans="1:9" ht="24" x14ac:dyDescent="0.3">
      <c r="A231" s="19">
        <v>43683</v>
      </c>
      <c r="B231" s="20">
        <v>2.0499999999999998</v>
      </c>
      <c r="D231" s="20"/>
      <c r="E231" s="19">
        <v>44410</v>
      </c>
      <c r="F231" s="20">
        <v>0.05</v>
      </c>
      <c r="G231" s="20"/>
      <c r="H231" s="20"/>
      <c r="I231" s="20"/>
    </row>
    <row r="232" spans="1:9" ht="24" x14ac:dyDescent="0.3">
      <c r="A232" s="19">
        <v>43684</v>
      </c>
      <c r="B232" s="20">
        <v>2.02</v>
      </c>
      <c r="D232" s="20"/>
      <c r="E232" s="19">
        <v>44411</v>
      </c>
      <c r="F232" s="20">
        <v>0.05</v>
      </c>
      <c r="G232" s="20"/>
      <c r="H232" s="20"/>
      <c r="I232" s="20"/>
    </row>
    <row r="233" spans="1:9" ht="24" x14ac:dyDescent="0.3">
      <c r="A233" s="19">
        <v>43685</v>
      </c>
      <c r="B233" s="20">
        <v>2.02</v>
      </c>
      <c r="D233" s="20"/>
      <c r="E233" s="19">
        <v>44412</v>
      </c>
      <c r="F233" s="20">
        <v>0.05</v>
      </c>
      <c r="G233" s="20"/>
      <c r="H233" s="20"/>
      <c r="I233" s="20"/>
    </row>
    <row r="234" spans="1:9" ht="24" x14ac:dyDescent="0.3">
      <c r="A234" s="19">
        <v>43686</v>
      </c>
      <c r="B234" s="20">
        <v>2</v>
      </c>
      <c r="D234" s="20"/>
      <c r="E234" s="19">
        <v>44413</v>
      </c>
      <c r="F234" s="20">
        <v>0.05</v>
      </c>
      <c r="G234" s="20"/>
      <c r="H234" s="20"/>
      <c r="I234" s="20"/>
    </row>
    <row r="235" spans="1:9" ht="24" x14ac:dyDescent="0.3">
      <c r="A235" s="19">
        <v>43689</v>
      </c>
      <c r="B235" s="20">
        <v>2</v>
      </c>
      <c r="D235" s="20"/>
      <c r="E235" s="19">
        <v>44414</v>
      </c>
      <c r="F235" s="20">
        <v>0.06</v>
      </c>
      <c r="G235" s="20"/>
      <c r="H235" s="20"/>
      <c r="I235" s="20"/>
    </row>
    <row r="236" spans="1:9" ht="24" x14ac:dyDescent="0.3">
      <c r="A236" s="19">
        <v>43690</v>
      </c>
      <c r="B236" s="20">
        <v>2</v>
      </c>
      <c r="D236" s="20"/>
      <c r="E236" s="19">
        <v>44417</v>
      </c>
      <c r="F236" s="20">
        <v>0.06</v>
      </c>
      <c r="G236" s="20"/>
      <c r="H236" s="20"/>
      <c r="I236" s="20"/>
    </row>
    <row r="237" spans="1:9" ht="24" x14ac:dyDescent="0.3">
      <c r="A237" s="19">
        <v>43691</v>
      </c>
      <c r="B237" s="20">
        <v>1.96</v>
      </c>
      <c r="D237" s="20"/>
      <c r="E237" s="19">
        <v>44418</v>
      </c>
      <c r="F237" s="20">
        <v>0.05</v>
      </c>
      <c r="G237" s="20"/>
      <c r="H237" s="20"/>
      <c r="I237" s="20"/>
    </row>
    <row r="238" spans="1:9" ht="24" x14ac:dyDescent="0.3">
      <c r="A238" s="19">
        <v>43692</v>
      </c>
      <c r="B238" s="20">
        <v>1.91</v>
      </c>
      <c r="D238" s="20"/>
      <c r="E238" s="19">
        <v>44419</v>
      </c>
      <c r="F238" s="20">
        <v>0.05</v>
      </c>
      <c r="G238" s="20"/>
      <c r="H238" s="20"/>
      <c r="I238" s="20"/>
    </row>
    <row r="239" spans="1:9" ht="24" x14ac:dyDescent="0.3">
      <c r="A239" s="19">
        <v>43693</v>
      </c>
      <c r="B239" s="20">
        <v>1.87</v>
      </c>
      <c r="D239" s="20"/>
      <c r="E239" s="19">
        <v>44420</v>
      </c>
      <c r="F239" s="20">
        <v>0.06</v>
      </c>
      <c r="G239" s="20"/>
      <c r="H239" s="20"/>
      <c r="I239" s="20"/>
    </row>
    <row r="240" spans="1:9" ht="24" x14ac:dyDescent="0.3">
      <c r="A240" s="19">
        <v>43696</v>
      </c>
      <c r="B240" s="20">
        <v>1.94</v>
      </c>
      <c r="D240" s="20"/>
      <c r="E240" s="19">
        <v>44421</v>
      </c>
      <c r="F240" s="20">
        <v>0.06</v>
      </c>
      <c r="G240" s="20"/>
      <c r="H240" s="20"/>
      <c r="I240" s="20"/>
    </row>
    <row r="241" spans="1:9" ht="24" x14ac:dyDescent="0.3">
      <c r="A241" s="19">
        <v>43697</v>
      </c>
      <c r="B241" s="20">
        <v>1.94</v>
      </c>
      <c r="D241" s="20"/>
      <c r="E241" s="19">
        <v>44424</v>
      </c>
      <c r="F241" s="20">
        <v>0.06</v>
      </c>
      <c r="G241" s="20"/>
      <c r="H241" s="20"/>
      <c r="I241" s="20"/>
    </row>
    <row r="242" spans="1:9" ht="24" x14ac:dyDescent="0.3">
      <c r="A242" s="19">
        <v>43698</v>
      </c>
      <c r="B242" s="20">
        <v>1.97</v>
      </c>
      <c r="D242" s="20"/>
      <c r="E242" s="19">
        <v>44425</v>
      </c>
      <c r="F242" s="20">
        <v>7.0000000000000007E-2</v>
      </c>
      <c r="G242" s="20"/>
      <c r="H242" s="20"/>
      <c r="I242" s="20"/>
    </row>
    <row r="243" spans="1:9" ht="24" x14ac:dyDescent="0.3">
      <c r="A243" s="19">
        <v>43699</v>
      </c>
      <c r="B243" s="20">
        <v>2</v>
      </c>
      <c r="D243" s="20"/>
      <c r="E243" s="19">
        <v>44426</v>
      </c>
      <c r="F243" s="20">
        <v>7.0000000000000007E-2</v>
      </c>
      <c r="G243" s="20"/>
      <c r="H243" s="20"/>
      <c r="I243" s="20"/>
    </row>
    <row r="244" spans="1:9" ht="24" x14ac:dyDescent="0.3">
      <c r="A244" s="19">
        <v>43700</v>
      </c>
      <c r="B244" s="20">
        <v>1.97</v>
      </c>
      <c r="D244" s="20"/>
      <c r="E244" s="19">
        <v>44427</v>
      </c>
      <c r="F244" s="20">
        <v>0.06</v>
      </c>
      <c r="G244" s="20"/>
      <c r="H244" s="20"/>
      <c r="I244" s="20"/>
    </row>
    <row r="245" spans="1:9" ht="24" x14ac:dyDescent="0.3">
      <c r="A245" s="19">
        <v>43703</v>
      </c>
      <c r="B245" s="20">
        <v>2</v>
      </c>
      <c r="D245" s="20"/>
      <c r="E245" s="19">
        <v>44428</v>
      </c>
      <c r="F245" s="20">
        <v>0.05</v>
      </c>
      <c r="G245" s="20"/>
      <c r="H245" s="20"/>
      <c r="I245" s="20"/>
    </row>
    <row r="246" spans="1:9" ht="24" x14ac:dyDescent="0.3">
      <c r="A246" s="19">
        <v>43704</v>
      </c>
      <c r="B246" s="20">
        <v>1.98</v>
      </c>
      <c r="D246" s="20"/>
      <c r="E246" s="19">
        <v>44431</v>
      </c>
      <c r="F246" s="20">
        <v>0.05</v>
      </c>
      <c r="G246" s="20"/>
      <c r="H246" s="20"/>
      <c r="I246" s="20"/>
    </row>
    <row r="247" spans="1:9" ht="24" x14ac:dyDescent="0.3">
      <c r="A247" s="19">
        <v>43705</v>
      </c>
      <c r="B247" s="20">
        <v>1.99</v>
      </c>
      <c r="D247" s="20"/>
      <c r="E247" s="19">
        <v>44432</v>
      </c>
      <c r="F247" s="20">
        <v>0.05</v>
      </c>
      <c r="G247" s="20"/>
      <c r="H247" s="20"/>
      <c r="I247" s="20"/>
    </row>
    <row r="248" spans="1:9" ht="24" x14ac:dyDescent="0.3">
      <c r="A248" s="19">
        <v>43706</v>
      </c>
      <c r="B248" s="20">
        <v>1.99</v>
      </c>
      <c r="D248" s="20"/>
      <c r="E248" s="19">
        <v>44433</v>
      </c>
      <c r="F248" s="20">
        <v>0.06</v>
      </c>
      <c r="G248" s="20"/>
      <c r="H248" s="20"/>
      <c r="I248" s="20"/>
    </row>
    <row r="249" spans="1:9" ht="24" x14ac:dyDescent="0.3">
      <c r="A249" s="19">
        <v>43707</v>
      </c>
      <c r="B249" s="20">
        <v>1.99</v>
      </c>
      <c r="D249" s="20"/>
      <c r="E249" s="19">
        <v>44434</v>
      </c>
      <c r="F249" s="20">
        <v>0.05</v>
      </c>
      <c r="G249" s="20"/>
      <c r="H249" s="20"/>
      <c r="I249" s="20"/>
    </row>
    <row r="250" spans="1:9" ht="24" x14ac:dyDescent="0.3">
      <c r="A250" s="19">
        <v>43711</v>
      </c>
      <c r="B250" s="20">
        <v>1.98</v>
      </c>
      <c r="D250" s="20"/>
      <c r="E250" s="19">
        <v>44435</v>
      </c>
      <c r="F250" s="20">
        <v>0.05</v>
      </c>
      <c r="G250" s="20"/>
      <c r="H250" s="20"/>
      <c r="I250" s="20"/>
    </row>
    <row r="251" spans="1:9" ht="24" x14ac:dyDescent="0.3">
      <c r="A251" s="19">
        <v>43712</v>
      </c>
      <c r="B251" s="20">
        <v>1.97</v>
      </c>
      <c r="D251" s="20"/>
      <c r="E251" s="19">
        <v>44438</v>
      </c>
      <c r="F251" s="20">
        <v>0.05</v>
      </c>
      <c r="G251" s="20"/>
      <c r="H251" s="20"/>
      <c r="I251" s="20"/>
    </row>
    <row r="252" spans="1:9" ht="24" x14ac:dyDescent="0.3">
      <c r="A252" s="19">
        <v>43713</v>
      </c>
      <c r="B252" s="20">
        <v>1.97</v>
      </c>
      <c r="D252" s="20"/>
      <c r="E252" s="19">
        <v>44439</v>
      </c>
      <c r="F252" s="20">
        <v>0.04</v>
      </c>
      <c r="G252" s="20"/>
      <c r="H252" s="20"/>
      <c r="I252" s="20"/>
    </row>
    <row r="253" spans="1:9" ht="24" x14ac:dyDescent="0.3">
      <c r="A253" s="19">
        <v>43714</v>
      </c>
      <c r="B253" s="20">
        <v>1.96</v>
      </c>
      <c r="D253" s="20"/>
      <c r="E253" s="19">
        <v>44440</v>
      </c>
      <c r="F253" s="20">
        <v>0.05</v>
      </c>
      <c r="G253" s="20"/>
      <c r="H253" s="20"/>
      <c r="I253" s="20"/>
    </row>
    <row r="254" spans="1:9" ht="24" x14ac:dyDescent="0.3">
      <c r="A254" s="19">
        <v>43717</v>
      </c>
      <c r="B254" s="20">
        <v>1.96</v>
      </c>
      <c r="D254" s="20"/>
      <c r="E254" s="19">
        <v>44441</v>
      </c>
      <c r="F254" s="20">
        <v>0.05</v>
      </c>
      <c r="G254" s="20"/>
      <c r="H254" s="20"/>
      <c r="I254" s="20"/>
    </row>
    <row r="255" spans="1:9" ht="24" x14ac:dyDescent="0.3">
      <c r="A255" s="19">
        <v>43718</v>
      </c>
      <c r="B255" s="20">
        <v>1.95</v>
      </c>
      <c r="D255" s="20"/>
      <c r="E255" s="19">
        <v>44442</v>
      </c>
      <c r="F255" s="20">
        <v>0.05</v>
      </c>
      <c r="G255" s="20"/>
      <c r="H255" s="20"/>
      <c r="I255" s="20"/>
    </row>
    <row r="256" spans="1:9" ht="24" x14ac:dyDescent="0.3">
      <c r="A256" s="19">
        <v>43719</v>
      </c>
      <c r="B256" s="20">
        <v>1.96</v>
      </c>
      <c r="D256" s="20"/>
      <c r="E256" s="19">
        <v>44446</v>
      </c>
      <c r="F256" s="20">
        <v>0.05</v>
      </c>
      <c r="G256" s="20"/>
      <c r="H256" s="20"/>
      <c r="I256" s="20"/>
    </row>
    <row r="257" spans="1:9" ht="24" x14ac:dyDescent="0.3">
      <c r="A257" s="19">
        <v>43720</v>
      </c>
      <c r="B257" s="20">
        <v>1.95</v>
      </c>
      <c r="D257" s="20"/>
      <c r="E257" s="19">
        <v>44447</v>
      </c>
      <c r="F257" s="20">
        <v>0.05</v>
      </c>
      <c r="G257" s="20"/>
      <c r="H257" s="20"/>
      <c r="I257" s="20"/>
    </row>
    <row r="258" spans="1:9" ht="24" x14ac:dyDescent="0.3">
      <c r="A258" s="19">
        <v>43721</v>
      </c>
      <c r="B258" s="20">
        <v>1.96</v>
      </c>
      <c r="D258" s="20"/>
      <c r="E258" s="19">
        <v>44448</v>
      </c>
      <c r="F258" s="20">
        <v>0.04</v>
      </c>
      <c r="G258" s="20"/>
      <c r="H258" s="20"/>
      <c r="I258" s="20"/>
    </row>
    <row r="259" spans="1:9" ht="24" x14ac:dyDescent="0.3">
      <c r="A259" s="19">
        <v>43724</v>
      </c>
      <c r="B259" s="20">
        <v>1.99</v>
      </c>
      <c r="D259" s="20"/>
      <c r="E259" s="19">
        <v>44449</v>
      </c>
      <c r="F259" s="20">
        <v>0.05</v>
      </c>
      <c r="G259" s="20"/>
      <c r="H259" s="20"/>
      <c r="I259" s="20"/>
    </row>
    <row r="260" spans="1:9" ht="24" x14ac:dyDescent="0.3">
      <c r="A260" s="19">
        <v>43725</v>
      </c>
      <c r="B260" s="20">
        <v>1.99</v>
      </c>
      <c r="D260" s="20"/>
      <c r="E260" s="19">
        <v>44452</v>
      </c>
      <c r="F260" s="20">
        <v>0.06</v>
      </c>
      <c r="G260" s="20"/>
      <c r="H260" s="20"/>
      <c r="I260" s="20"/>
    </row>
    <row r="261" spans="1:9" ht="24" x14ac:dyDescent="0.3">
      <c r="A261" s="19">
        <v>43726</v>
      </c>
      <c r="B261" s="20">
        <v>1.95</v>
      </c>
      <c r="D261" s="20"/>
      <c r="E261" s="19">
        <v>44453</v>
      </c>
      <c r="F261" s="20">
        <v>0.04</v>
      </c>
      <c r="G261" s="20"/>
      <c r="H261" s="20"/>
      <c r="I261" s="20"/>
    </row>
    <row r="262" spans="1:9" ht="24" x14ac:dyDescent="0.3">
      <c r="A262" s="19">
        <v>43727</v>
      </c>
      <c r="B262" s="20">
        <v>1.93</v>
      </c>
      <c r="D262" s="20"/>
      <c r="E262" s="19">
        <v>44454</v>
      </c>
      <c r="F262" s="20">
        <v>0.04</v>
      </c>
      <c r="G262" s="20"/>
      <c r="H262" s="20"/>
      <c r="I262" s="20"/>
    </row>
    <row r="263" spans="1:9" ht="24" x14ac:dyDescent="0.3">
      <c r="A263" s="19">
        <v>43728</v>
      </c>
      <c r="B263" s="20">
        <v>1.91</v>
      </c>
      <c r="D263" s="20"/>
      <c r="E263" s="19">
        <v>44455</v>
      </c>
      <c r="F263" s="20">
        <v>0.04</v>
      </c>
      <c r="G263" s="20"/>
      <c r="H263" s="20"/>
      <c r="I263" s="20"/>
    </row>
    <row r="264" spans="1:9" ht="24" x14ac:dyDescent="0.3">
      <c r="A264" s="19">
        <v>43731</v>
      </c>
      <c r="B264" s="20">
        <v>1.94</v>
      </c>
      <c r="D264" s="20"/>
      <c r="E264" s="19">
        <v>44456</v>
      </c>
      <c r="F264" s="20">
        <v>0.04</v>
      </c>
      <c r="G264" s="20"/>
      <c r="H264" s="20"/>
      <c r="I264" s="20"/>
    </row>
    <row r="265" spans="1:9" ht="24" x14ac:dyDescent="0.3">
      <c r="A265" s="19">
        <v>43732</v>
      </c>
      <c r="B265" s="20">
        <v>1.92</v>
      </c>
      <c r="D265" s="20"/>
      <c r="E265" s="19">
        <v>44459</v>
      </c>
      <c r="F265" s="20">
        <v>0.04</v>
      </c>
      <c r="G265" s="20"/>
      <c r="H265" s="20"/>
      <c r="I265" s="20"/>
    </row>
    <row r="266" spans="1:9" ht="24" x14ac:dyDescent="0.3">
      <c r="A266" s="19">
        <v>43733</v>
      </c>
      <c r="B266" s="20">
        <v>1.89</v>
      </c>
      <c r="D266" s="20"/>
      <c r="E266" s="19">
        <v>44460</v>
      </c>
      <c r="F266" s="20">
        <v>0.03</v>
      </c>
      <c r="G266" s="20"/>
      <c r="H266" s="20"/>
      <c r="I266" s="20"/>
    </row>
    <row r="267" spans="1:9" ht="24" x14ac:dyDescent="0.3">
      <c r="A267" s="19">
        <v>43734</v>
      </c>
      <c r="B267" s="20">
        <v>1.83</v>
      </c>
      <c r="D267" s="20"/>
      <c r="E267" s="19">
        <v>44461</v>
      </c>
      <c r="F267" s="20">
        <v>0.03</v>
      </c>
      <c r="G267" s="20"/>
      <c r="H267" s="20"/>
      <c r="I267" s="20"/>
    </row>
    <row r="268" spans="1:9" ht="24" x14ac:dyDescent="0.3">
      <c r="A268" s="19">
        <v>43735</v>
      </c>
      <c r="B268" s="20">
        <v>1.8</v>
      </c>
      <c r="D268" s="20"/>
      <c r="E268" s="19">
        <v>44462</v>
      </c>
      <c r="F268" s="20">
        <v>0.03</v>
      </c>
      <c r="G268" s="20"/>
      <c r="H268" s="20"/>
      <c r="I268" s="20"/>
    </row>
    <row r="269" spans="1:9" ht="24" x14ac:dyDescent="0.3">
      <c r="A269" s="19">
        <v>43738</v>
      </c>
      <c r="B269" s="20">
        <v>1.88</v>
      </c>
      <c r="D269" s="20"/>
      <c r="E269" s="19">
        <v>44463</v>
      </c>
      <c r="F269" s="20">
        <v>0.03</v>
      </c>
      <c r="G269" s="20"/>
      <c r="H269" s="20"/>
      <c r="I269" s="20"/>
    </row>
    <row r="270" spans="1:9" ht="24" x14ac:dyDescent="0.3">
      <c r="A270" s="19">
        <v>43739</v>
      </c>
      <c r="B270" s="20">
        <v>1.82</v>
      </c>
      <c r="D270" s="20"/>
      <c r="E270" s="19">
        <v>44466</v>
      </c>
      <c r="F270" s="20">
        <v>0.04</v>
      </c>
      <c r="G270" s="20"/>
      <c r="H270" s="20"/>
      <c r="I270" s="20"/>
    </row>
    <row r="271" spans="1:9" ht="24" x14ac:dyDescent="0.3">
      <c r="A271" s="19">
        <v>43740</v>
      </c>
      <c r="B271" s="20">
        <v>1.79</v>
      </c>
      <c r="D271" s="20"/>
      <c r="E271" s="19">
        <v>44467</v>
      </c>
      <c r="F271" s="20">
        <v>0.04</v>
      </c>
      <c r="G271" s="20"/>
      <c r="H271" s="20"/>
      <c r="I271" s="20"/>
    </row>
    <row r="272" spans="1:9" ht="24" x14ac:dyDescent="0.3">
      <c r="A272" s="19">
        <v>43741</v>
      </c>
      <c r="B272" s="20">
        <v>1.7</v>
      </c>
      <c r="D272" s="20"/>
      <c r="E272" s="19">
        <v>44468</v>
      </c>
      <c r="F272" s="20">
        <v>0.04</v>
      </c>
      <c r="G272" s="20"/>
      <c r="H272" s="20"/>
      <c r="I272" s="20"/>
    </row>
    <row r="273" spans="1:9" ht="24" x14ac:dyDescent="0.3">
      <c r="A273" s="19">
        <v>43742</v>
      </c>
      <c r="B273" s="20">
        <v>1.71</v>
      </c>
      <c r="D273" s="20"/>
      <c r="E273" s="19">
        <v>44469</v>
      </c>
      <c r="F273" s="20">
        <v>0.04</v>
      </c>
      <c r="G273" s="20"/>
      <c r="H273" s="20"/>
      <c r="I273" s="20"/>
    </row>
    <row r="274" spans="1:9" ht="24" x14ac:dyDescent="0.3">
      <c r="A274" s="19">
        <v>43745</v>
      </c>
      <c r="B274" s="20">
        <v>1.75</v>
      </c>
      <c r="D274" s="20"/>
      <c r="E274" s="19">
        <v>44470</v>
      </c>
      <c r="F274" s="20">
        <v>0.04</v>
      </c>
      <c r="G274" s="20"/>
      <c r="H274" s="20"/>
      <c r="I274" s="20"/>
    </row>
    <row r="275" spans="1:9" ht="24" x14ac:dyDescent="0.3">
      <c r="A275" s="19">
        <v>43746</v>
      </c>
      <c r="B275" s="20">
        <v>1.72</v>
      </c>
      <c r="D275" s="20"/>
      <c r="E275" s="19">
        <v>44473</v>
      </c>
      <c r="F275" s="20">
        <v>0.04</v>
      </c>
      <c r="G275" s="20"/>
      <c r="H275" s="20"/>
      <c r="I275" s="20"/>
    </row>
    <row r="276" spans="1:9" ht="24" x14ac:dyDescent="0.3">
      <c r="A276" s="19">
        <v>43747</v>
      </c>
      <c r="B276" s="20">
        <v>1.69</v>
      </c>
      <c r="D276" s="20"/>
      <c r="E276" s="19">
        <v>44474</v>
      </c>
      <c r="F276" s="20">
        <v>0.04</v>
      </c>
      <c r="G276" s="20"/>
      <c r="H276" s="20"/>
      <c r="I276" s="20"/>
    </row>
    <row r="277" spans="1:9" ht="24" x14ac:dyDescent="0.3">
      <c r="A277" s="19">
        <v>43748</v>
      </c>
      <c r="B277" s="20">
        <v>1.68</v>
      </c>
      <c r="D277" s="20"/>
      <c r="E277" s="19">
        <v>44475</v>
      </c>
      <c r="F277" s="20">
        <v>0.04</v>
      </c>
      <c r="G277" s="20"/>
      <c r="H277" s="20"/>
      <c r="I277" s="20"/>
    </row>
    <row r="278" spans="1:9" ht="24" x14ac:dyDescent="0.3">
      <c r="A278" s="19">
        <v>43749</v>
      </c>
      <c r="B278" s="20">
        <v>1.68</v>
      </c>
      <c r="D278" s="20"/>
      <c r="E278" s="19">
        <v>44476</v>
      </c>
      <c r="F278" s="20">
        <v>0.05</v>
      </c>
      <c r="G278" s="20"/>
      <c r="H278" s="20"/>
      <c r="I278" s="20"/>
    </row>
    <row r="279" spans="1:9" ht="24" x14ac:dyDescent="0.3">
      <c r="A279" s="19">
        <v>43753</v>
      </c>
      <c r="B279" s="20">
        <v>1.67</v>
      </c>
      <c r="D279" s="20"/>
      <c r="E279" s="19">
        <v>44477</v>
      </c>
      <c r="F279" s="20">
        <v>0.05</v>
      </c>
      <c r="G279" s="20"/>
      <c r="H279" s="20"/>
      <c r="I279" s="20"/>
    </row>
    <row r="280" spans="1:9" ht="24" x14ac:dyDescent="0.3">
      <c r="A280" s="19">
        <v>43754</v>
      </c>
      <c r="B280" s="20">
        <v>1.66</v>
      </c>
      <c r="D280" s="20"/>
      <c r="E280" s="19">
        <v>44481</v>
      </c>
      <c r="F280" s="20">
        <v>0.06</v>
      </c>
      <c r="G280" s="20"/>
      <c r="H280" s="20"/>
      <c r="I280" s="20"/>
    </row>
    <row r="281" spans="1:9" ht="24" x14ac:dyDescent="0.3">
      <c r="A281" s="19">
        <v>43755</v>
      </c>
      <c r="B281" s="20">
        <v>1.66</v>
      </c>
      <c r="D281" s="20"/>
      <c r="E281" s="19">
        <v>44482</v>
      </c>
      <c r="F281" s="20">
        <v>0.05</v>
      </c>
      <c r="G281" s="20"/>
      <c r="H281" s="20"/>
      <c r="I281" s="20"/>
    </row>
    <row r="282" spans="1:9" ht="24" x14ac:dyDescent="0.3">
      <c r="A282" s="19">
        <v>43756</v>
      </c>
      <c r="B282" s="20">
        <v>1.66</v>
      </c>
      <c r="D282" s="20"/>
      <c r="E282" s="19">
        <v>44483</v>
      </c>
      <c r="F282" s="20">
        <v>0.05</v>
      </c>
      <c r="G282" s="20"/>
      <c r="H282" s="20"/>
      <c r="I282" s="20"/>
    </row>
    <row r="283" spans="1:9" ht="24" x14ac:dyDescent="0.3">
      <c r="A283" s="19">
        <v>43759</v>
      </c>
      <c r="B283" s="20">
        <v>1.67</v>
      </c>
      <c r="D283" s="20"/>
      <c r="E283" s="19">
        <v>44484</v>
      </c>
      <c r="F283" s="20">
        <v>0.05</v>
      </c>
      <c r="G283" s="20"/>
      <c r="H283" s="20"/>
      <c r="I283" s="20"/>
    </row>
    <row r="284" spans="1:9" ht="24" x14ac:dyDescent="0.3">
      <c r="A284" s="19">
        <v>43760</v>
      </c>
      <c r="B284" s="20">
        <v>1.65</v>
      </c>
      <c r="D284" s="20"/>
      <c r="E284" s="19">
        <v>44487</v>
      </c>
      <c r="F284" s="20">
        <v>0.06</v>
      </c>
      <c r="G284" s="20"/>
      <c r="H284" s="20"/>
      <c r="I284" s="20"/>
    </row>
    <row r="285" spans="1:9" ht="24" x14ac:dyDescent="0.3">
      <c r="A285" s="19">
        <v>43761</v>
      </c>
      <c r="B285" s="20">
        <v>1.65</v>
      </c>
      <c r="D285" s="20"/>
      <c r="E285" s="19">
        <v>44488</v>
      </c>
      <c r="F285" s="20">
        <v>0.05</v>
      </c>
      <c r="G285" s="20"/>
      <c r="H285" s="20"/>
      <c r="I285" s="20"/>
    </row>
    <row r="286" spans="1:9" ht="24" x14ac:dyDescent="0.3">
      <c r="A286" s="19">
        <v>43762</v>
      </c>
      <c r="B286" s="20">
        <v>1.67</v>
      </c>
      <c r="D286" s="20"/>
      <c r="E286" s="19">
        <v>44489</v>
      </c>
      <c r="F286" s="20">
        <v>0.05</v>
      </c>
      <c r="G286" s="20"/>
      <c r="H286" s="20"/>
      <c r="I286" s="20"/>
    </row>
    <row r="287" spans="1:9" ht="24" x14ac:dyDescent="0.3">
      <c r="A287" s="19">
        <v>43763</v>
      </c>
      <c r="B287" s="20">
        <v>1.66</v>
      </c>
      <c r="D287" s="20"/>
      <c r="E287" s="19">
        <v>44490</v>
      </c>
      <c r="F287" s="20">
        <v>0.06</v>
      </c>
      <c r="G287" s="20"/>
      <c r="H287" s="20"/>
      <c r="I287" s="20"/>
    </row>
    <row r="288" spans="1:9" ht="24" x14ac:dyDescent="0.3">
      <c r="A288" s="19">
        <v>43766</v>
      </c>
      <c r="B288" s="20">
        <v>1.65</v>
      </c>
      <c r="D288" s="20"/>
      <c r="E288" s="19">
        <v>44491</v>
      </c>
      <c r="F288" s="20">
        <v>0.06</v>
      </c>
      <c r="G288" s="20"/>
      <c r="H288" s="20"/>
      <c r="I288" s="20"/>
    </row>
    <row r="289" spans="1:9" ht="24" x14ac:dyDescent="0.3">
      <c r="A289" s="19">
        <v>43767</v>
      </c>
      <c r="B289" s="20">
        <v>1.63</v>
      </c>
      <c r="D289" s="20"/>
      <c r="E289" s="19">
        <v>44494</v>
      </c>
      <c r="F289" s="20">
        <v>0.06</v>
      </c>
      <c r="G289" s="20"/>
      <c r="H289" s="20"/>
      <c r="I289" s="20"/>
    </row>
    <row r="290" spans="1:9" ht="24" x14ac:dyDescent="0.3">
      <c r="A290" s="19">
        <v>43768</v>
      </c>
      <c r="B290" s="20">
        <v>1.62</v>
      </c>
      <c r="D290" s="20"/>
      <c r="E290" s="19">
        <v>44495</v>
      </c>
      <c r="F290" s="20">
        <v>0.06</v>
      </c>
      <c r="G290" s="20"/>
      <c r="H290" s="20"/>
      <c r="I290" s="20"/>
    </row>
    <row r="291" spans="1:9" ht="24" x14ac:dyDescent="0.3">
      <c r="A291" s="19">
        <v>43769</v>
      </c>
      <c r="B291" s="20">
        <v>1.54</v>
      </c>
      <c r="D291" s="20"/>
      <c r="E291" s="19">
        <v>44496</v>
      </c>
      <c r="F291" s="20">
        <v>0.06</v>
      </c>
      <c r="G291" s="20"/>
      <c r="H291" s="20"/>
      <c r="I291" s="20"/>
    </row>
    <row r="292" spans="1:9" ht="24" x14ac:dyDescent="0.3">
      <c r="A292" s="19">
        <v>43770</v>
      </c>
      <c r="B292" s="20">
        <v>1.52</v>
      </c>
      <c r="D292" s="20"/>
      <c r="E292" s="19">
        <v>44497</v>
      </c>
      <c r="F292" s="20">
        <v>0.06</v>
      </c>
      <c r="G292" s="20"/>
      <c r="H292" s="20"/>
      <c r="I292" s="20"/>
    </row>
    <row r="293" spans="1:9" ht="24" x14ac:dyDescent="0.3">
      <c r="A293" s="19">
        <v>43773</v>
      </c>
      <c r="B293" s="20">
        <v>1.53</v>
      </c>
      <c r="D293" s="20"/>
      <c r="E293" s="19">
        <v>44498</v>
      </c>
      <c r="F293" s="20">
        <v>0.05</v>
      </c>
      <c r="G293" s="20"/>
      <c r="H293" s="20"/>
      <c r="I293" s="20"/>
    </row>
    <row r="294" spans="1:9" ht="24" x14ac:dyDescent="0.3">
      <c r="A294" s="19">
        <v>43774</v>
      </c>
      <c r="B294" s="20">
        <v>1.56</v>
      </c>
      <c r="D294" s="20"/>
      <c r="E294" s="19">
        <v>44501</v>
      </c>
      <c r="F294" s="20">
        <v>0.05</v>
      </c>
      <c r="G294" s="20"/>
      <c r="H294" s="20"/>
      <c r="I294" s="20"/>
    </row>
    <row r="295" spans="1:9" ht="24" x14ac:dyDescent="0.3">
      <c r="A295" s="19">
        <v>43775</v>
      </c>
      <c r="B295" s="20">
        <v>1.56</v>
      </c>
      <c r="D295" s="20"/>
      <c r="E295" s="19">
        <v>44502</v>
      </c>
      <c r="F295" s="20">
        <v>0.05</v>
      </c>
      <c r="G295" s="20"/>
      <c r="H295" s="20"/>
      <c r="I295" s="20"/>
    </row>
    <row r="296" spans="1:9" ht="24" x14ac:dyDescent="0.3">
      <c r="A296" s="19">
        <v>43776</v>
      </c>
      <c r="B296" s="20">
        <v>1.56</v>
      </c>
      <c r="D296" s="20"/>
      <c r="E296" s="19">
        <v>44503</v>
      </c>
      <c r="F296" s="20">
        <v>0.05</v>
      </c>
      <c r="G296" s="20"/>
      <c r="H296" s="20"/>
      <c r="I296" s="20"/>
    </row>
    <row r="297" spans="1:9" ht="24" x14ac:dyDescent="0.3">
      <c r="A297" s="19">
        <v>43777</v>
      </c>
      <c r="B297" s="20">
        <v>1.55</v>
      </c>
      <c r="D297" s="20"/>
      <c r="E297" s="19">
        <v>44504</v>
      </c>
      <c r="F297" s="20">
        <v>0.04</v>
      </c>
      <c r="G297" s="20"/>
      <c r="H297" s="20"/>
      <c r="I297" s="20"/>
    </row>
    <row r="298" spans="1:9" ht="24" x14ac:dyDescent="0.3">
      <c r="A298" s="19">
        <v>43781</v>
      </c>
      <c r="B298" s="20">
        <v>1.59</v>
      </c>
      <c r="D298" s="20"/>
      <c r="E298" s="19">
        <v>44505</v>
      </c>
      <c r="F298" s="20">
        <v>0.05</v>
      </c>
      <c r="G298" s="20"/>
      <c r="H298" s="20"/>
      <c r="I298" s="20"/>
    </row>
    <row r="299" spans="1:9" ht="24" x14ac:dyDescent="0.3">
      <c r="A299" s="19">
        <v>43782</v>
      </c>
      <c r="B299" s="20">
        <v>1.57</v>
      </c>
      <c r="D299" s="20"/>
      <c r="E299" s="19">
        <v>44508</v>
      </c>
      <c r="F299" s="20">
        <v>0.06</v>
      </c>
      <c r="G299" s="20"/>
      <c r="H299" s="20"/>
      <c r="I299" s="20"/>
    </row>
    <row r="300" spans="1:9" ht="24" x14ac:dyDescent="0.3">
      <c r="A300" s="19">
        <v>43783</v>
      </c>
      <c r="B300" s="20">
        <v>1.57</v>
      </c>
      <c r="D300" s="20"/>
      <c r="E300" s="19">
        <v>44509</v>
      </c>
      <c r="F300" s="20">
        <v>0.04</v>
      </c>
      <c r="G300" s="20"/>
      <c r="H300" s="20"/>
      <c r="I300" s="20"/>
    </row>
    <row r="301" spans="1:9" ht="24" x14ac:dyDescent="0.3">
      <c r="A301" s="19">
        <v>43784</v>
      </c>
      <c r="B301" s="20">
        <v>1.57</v>
      </c>
      <c r="D301" s="20"/>
      <c r="E301" s="19">
        <v>44510</v>
      </c>
      <c r="F301" s="20">
        <v>0.05</v>
      </c>
      <c r="G301" s="20"/>
      <c r="H301" s="20"/>
      <c r="I301" s="20"/>
    </row>
    <row r="302" spans="1:9" ht="24" x14ac:dyDescent="0.3">
      <c r="A302" s="19">
        <v>43787</v>
      </c>
      <c r="B302" s="20">
        <v>1.57</v>
      </c>
      <c r="D302" s="20"/>
      <c r="E302" s="19">
        <v>44512</v>
      </c>
      <c r="F302" s="20">
        <v>0.05</v>
      </c>
      <c r="G302" s="20"/>
      <c r="H302" s="20"/>
      <c r="I302" s="20"/>
    </row>
    <row r="303" spans="1:9" ht="24" x14ac:dyDescent="0.3">
      <c r="A303" s="19">
        <v>43788</v>
      </c>
      <c r="B303" s="20">
        <v>1.57</v>
      </c>
      <c r="D303" s="20"/>
      <c r="E303" s="19">
        <v>44515</v>
      </c>
      <c r="F303" s="20">
        <v>0.05</v>
      </c>
      <c r="G303" s="20"/>
      <c r="H303" s="20"/>
      <c r="I303" s="20"/>
    </row>
    <row r="304" spans="1:9" ht="24" x14ac:dyDescent="0.3">
      <c r="A304" s="19">
        <v>43789</v>
      </c>
      <c r="B304" s="20">
        <v>1.57</v>
      </c>
      <c r="D304" s="20"/>
      <c r="E304" s="19">
        <v>44516</v>
      </c>
      <c r="F304" s="20">
        <v>0.05</v>
      </c>
      <c r="G304" s="20"/>
      <c r="H304" s="20"/>
      <c r="I304" s="20"/>
    </row>
    <row r="305" spans="1:9" ht="24" x14ac:dyDescent="0.3">
      <c r="A305" s="19">
        <v>43790</v>
      </c>
      <c r="B305" s="20">
        <v>1.58</v>
      </c>
      <c r="D305" s="20"/>
      <c r="E305" s="19">
        <v>44517</v>
      </c>
      <c r="F305" s="20">
        <v>0.05</v>
      </c>
      <c r="G305" s="20"/>
      <c r="H305" s="20"/>
      <c r="I305" s="20"/>
    </row>
    <row r="306" spans="1:9" ht="24" x14ac:dyDescent="0.3">
      <c r="A306" s="19">
        <v>43791</v>
      </c>
      <c r="B306" s="20">
        <v>1.58</v>
      </c>
      <c r="D306" s="20"/>
      <c r="E306" s="19">
        <v>44518</v>
      </c>
      <c r="F306" s="20">
        <v>0.05</v>
      </c>
      <c r="G306" s="20"/>
      <c r="H306" s="20"/>
      <c r="I306" s="20"/>
    </row>
    <row r="307" spans="1:9" ht="24" x14ac:dyDescent="0.3">
      <c r="A307" s="19">
        <v>43794</v>
      </c>
      <c r="B307" s="20">
        <v>1.61</v>
      </c>
      <c r="D307" s="20"/>
      <c r="E307" s="19">
        <v>44519</v>
      </c>
      <c r="F307" s="20">
        <v>0.05</v>
      </c>
      <c r="G307" s="20"/>
      <c r="H307" s="20"/>
      <c r="I307" s="20"/>
    </row>
    <row r="308" spans="1:9" ht="24" x14ac:dyDescent="0.3">
      <c r="A308" s="19">
        <v>43795</v>
      </c>
      <c r="B308" s="20">
        <v>1.6</v>
      </c>
      <c r="D308" s="20"/>
      <c r="E308" s="19">
        <v>44522</v>
      </c>
      <c r="F308" s="20">
        <v>0.05</v>
      </c>
      <c r="G308" s="20"/>
      <c r="H308" s="20"/>
      <c r="I308" s="20"/>
    </row>
    <row r="309" spans="1:9" ht="24" x14ac:dyDescent="0.3">
      <c r="A309" s="19">
        <v>43796</v>
      </c>
      <c r="B309" s="20">
        <v>1.62</v>
      </c>
      <c r="D309" s="20"/>
      <c r="E309" s="19">
        <v>44523</v>
      </c>
      <c r="F309" s="20">
        <v>0.06</v>
      </c>
      <c r="G309" s="20"/>
      <c r="H309" s="20"/>
      <c r="I309" s="20"/>
    </row>
    <row r="310" spans="1:9" ht="24" x14ac:dyDescent="0.3">
      <c r="A310" s="19">
        <v>43798</v>
      </c>
      <c r="B310" s="20">
        <v>1.59</v>
      </c>
      <c r="D310" s="20"/>
      <c r="E310" s="19">
        <v>44524</v>
      </c>
      <c r="F310" s="20">
        <v>0.06</v>
      </c>
      <c r="G310" s="20"/>
      <c r="H310" s="20"/>
      <c r="I310" s="20"/>
    </row>
    <row r="311" spans="1:9" ht="24" x14ac:dyDescent="0.3">
      <c r="A311" s="19">
        <v>43801</v>
      </c>
      <c r="B311" s="20">
        <v>1.6</v>
      </c>
      <c r="D311" s="20"/>
      <c r="E311" s="19">
        <v>44526</v>
      </c>
      <c r="F311" s="20">
        <v>0.06</v>
      </c>
      <c r="G311" s="20"/>
      <c r="H311" s="20"/>
      <c r="I311" s="20"/>
    </row>
    <row r="312" spans="1:9" ht="24" x14ac:dyDescent="0.3">
      <c r="A312" s="19">
        <v>43802</v>
      </c>
      <c r="B312" s="20">
        <v>1.57</v>
      </c>
      <c r="D312" s="20"/>
      <c r="E312" s="19">
        <v>44529</v>
      </c>
      <c r="F312" s="20">
        <v>0.06</v>
      </c>
      <c r="G312" s="20"/>
      <c r="H312" s="20"/>
      <c r="I312" s="20"/>
    </row>
    <row r="313" spans="1:9" ht="24" x14ac:dyDescent="0.3">
      <c r="A313" s="19">
        <v>43803</v>
      </c>
      <c r="B313" s="20">
        <v>1.55</v>
      </c>
      <c r="D313" s="20"/>
      <c r="E313" s="19">
        <v>44530</v>
      </c>
      <c r="F313" s="20">
        <v>0.05</v>
      </c>
      <c r="G313" s="20"/>
      <c r="H313" s="20"/>
      <c r="I313" s="20"/>
    </row>
    <row r="314" spans="1:9" ht="24" x14ac:dyDescent="0.3">
      <c r="A314" s="19">
        <v>43804</v>
      </c>
      <c r="B314" s="20">
        <v>1.54</v>
      </c>
      <c r="D314" s="20"/>
      <c r="E314" s="19">
        <v>44531</v>
      </c>
      <c r="F314" s="20">
        <v>0.06</v>
      </c>
      <c r="G314" s="20"/>
      <c r="H314" s="20"/>
      <c r="I314" s="20"/>
    </row>
    <row r="315" spans="1:9" ht="24" x14ac:dyDescent="0.3">
      <c r="A315" s="19">
        <v>43805</v>
      </c>
      <c r="B315" s="20">
        <v>1.53</v>
      </c>
      <c r="D315" s="20"/>
      <c r="E315" s="19">
        <v>44532</v>
      </c>
      <c r="F315" s="20">
        <v>0.05</v>
      </c>
      <c r="G315" s="20"/>
      <c r="H315" s="20"/>
      <c r="I315" s="20"/>
    </row>
    <row r="316" spans="1:9" ht="24" x14ac:dyDescent="0.3">
      <c r="A316" s="19">
        <v>43808</v>
      </c>
      <c r="B316" s="20">
        <v>1.54</v>
      </c>
      <c r="D316" s="20"/>
      <c r="E316" s="19">
        <v>44533</v>
      </c>
      <c r="F316" s="20">
        <v>0.06</v>
      </c>
      <c r="G316" s="20"/>
      <c r="H316" s="20"/>
      <c r="I316" s="20"/>
    </row>
    <row r="317" spans="1:9" ht="24" x14ac:dyDescent="0.3">
      <c r="A317" s="19">
        <v>43809</v>
      </c>
      <c r="B317" s="20">
        <v>1.56</v>
      </c>
      <c r="D317" s="20"/>
      <c r="E317" s="19">
        <v>44536</v>
      </c>
      <c r="F317" s="20">
        <v>0.06</v>
      </c>
      <c r="G317" s="20"/>
      <c r="H317" s="20"/>
      <c r="I317" s="20"/>
    </row>
    <row r="318" spans="1:9" ht="24" x14ac:dyDescent="0.3">
      <c r="A318" s="19">
        <v>43810</v>
      </c>
      <c r="B318" s="20">
        <v>1.57</v>
      </c>
      <c r="D318" s="20"/>
      <c r="E318" s="19">
        <v>44537</v>
      </c>
      <c r="F318" s="20">
        <v>0.06</v>
      </c>
      <c r="G318" s="20"/>
      <c r="H318" s="20"/>
      <c r="I318" s="20"/>
    </row>
    <row r="319" spans="1:9" ht="24" x14ac:dyDescent="0.3">
      <c r="A319" s="19">
        <v>43811</v>
      </c>
      <c r="B319" s="20">
        <v>1.56</v>
      </c>
      <c r="D319" s="20"/>
      <c r="E319" s="19">
        <v>44538</v>
      </c>
      <c r="F319" s="20">
        <v>7.0000000000000007E-2</v>
      </c>
      <c r="G319" s="20"/>
      <c r="H319" s="20"/>
      <c r="I319" s="20"/>
    </row>
    <row r="320" spans="1:9" ht="24" x14ac:dyDescent="0.3">
      <c r="A320" s="19">
        <v>43812</v>
      </c>
      <c r="B320" s="20">
        <v>1.57</v>
      </c>
      <c r="D320" s="20"/>
      <c r="E320" s="19">
        <v>44539</v>
      </c>
      <c r="F320" s="20">
        <v>0.06</v>
      </c>
      <c r="G320" s="20"/>
      <c r="H320" s="20"/>
      <c r="I320" s="20"/>
    </row>
    <row r="321" spans="1:9" ht="24" x14ac:dyDescent="0.3">
      <c r="A321" s="19">
        <v>43815</v>
      </c>
      <c r="B321" s="20">
        <v>1.57</v>
      </c>
      <c r="D321" s="20"/>
      <c r="E321" s="19">
        <v>44540</v>
      </c>
      <c r="F321" s="20">
        <v>0.06</v>
      </c>
      <c r="G321" s="20"/>
      <c r="H321" s="20"/>
      <c r="I321" s="20"/>
    </row>
    <row r="322" spans="1:9" ht="24" x14ac:dyDescent="0.3">
      <c r="A322" s="19">
        <v>43816</v>
      </c>
      <c r="B322" s="20">
        <v>1.56</v>
      </c>
      <c r="D322" s="20"/>
      <c r="E322" s="19">
        <v>44543</v>
      </c>
      <c r="F322" s="20">
        <v>0.05</v>
      </c>
      <c r="G322" s="20"/>
      <c r="H322" s="20"/>
      <c r="I322" s="20"/>
    </row>
    <row r="323" spans="1:9" ht="24" x14ac:dyDescent="0.3">
      <c r="A323" s="19">
        <v>43817</v>
      </c>
      <c r="B323" s="20">
        <v>1.56</v>
      </c>
      <c r="D323" s="20"/>
      <c r="E323" s="19">
        <v>44544</v>
      </c>
      <c r="F323" s="20">
        <v>0.05</v>
      </c>
      <c r="G323" s="20"/>
      <c r="H323" s="20"/>
      <c r="I323" s="20"/>
    </row>
    <row r="324" spans="1:9" ht="24" x14ac:dyDescent="0.3">
      <c r="A324" s="19">
        <v>43818</v>
      </c>
      <c r="B324" s="20">
        <v>1.57</v>
      </c>
      <c r="D324" s="20"/>
      <c r="E324" s="19">
        <v>44545</v>
      </c>
      <c r="F324" s="20">
        <v>0.06</v>
      </c>
      <c r="G324" s="20"/>
      <c r="H324" s="20"/>
      <c r="I324" s="20"/>
    </row>
    <row r="325" spans="1:9" ht="24" x14ac:dyDescent="0.3">
      <c r="A325" s="19">
        <v>43819</v>
      </c>
      <c r="B325" s="20">
        <v>1.58</v>
      </c>
      <c r="D325" s="20"/>
      <c r="E325" s="19">
        <v>44546</v>
      </c>
      <c r="F325" s="20">
        <v>0.05</v>
      </c>
      <c r="G325" s="20"/>
      <c r="H325" s="20"/>
      <c r="I325" s="20"/>
    </row>
    <row r="326" spans="1:9" ht="24" x14ac:dyDescent="0.3">
      <c r="A326" s="19">
        <v>43822</v>
      </c>
      <c r="B326" s="20">
        <v>1.59</v>
      </c>
      <c r="D326" s="20"/>
      <c r="E326" s="19">
        <v>44547</v>
      </c>
      <c r="F326" s="20">
        <v>0.05</v>
      </c>
      <c r="G326" s="20"/>
      <c r="H326" s="20"/>
      <c r="I326" s="20"/>
    </row>
    <row r="327" spans="1:9" ht="24" x14ac:dyDescent="0.3">
      <c r="A327" s="19">
        <v>43823</v>
      </c>
      <c r="B327" s="20">
        <v>1.58</v>
      </c>
      <c r="D327" s="20"/>
      <c r="E327" s="19">
        <v>44550</v>
      </c>
      <c r="F327" s="20">
        <v>7.0000000000000007E-2</v>
      </c>
      <c r="G327" s="20"/>
      <c r="H327" s="20"/>
      <c r="I327" s="20"/>
    </row>
    <row r="328" spans="1:9" ht="24" x14ac:dyDescent="0.3">
      <c r="A328" s="19">
        <v>43825</v>
      </c>
      <c r="B328" s="20">
        <v>1.58</v>
      </c>
      <c r="D328" s="20"/>
      <c r="E328" s="19">
        <v>44551</v>
      </c>
      <c r="F328" s="20">
        <v>7.0000000000000007E-2</v>
      </c>
      <c r="G328" s="20"/>
      <c r="H328" s="20"/>
      <c r="I328" s="20"/>
    </row>
    <row r="329" spans="1:9" ht="24" x14ac:dyDescent="0.3">
      <c r="A329" s="19">
        <v>43826</v>
      </c>
      <c r="B329" s="20">
        <v>1.57</v>
      </c>
      <c r="D329" s="20"/>
      <c r="E329" s="19">
        <v>44552</v>
      </c>
      <c r="F329" s="20">
        <v>0.08</v>
      </c>
      <c r="G329" s="20"/>
      <c r="H329" s="20"/>
      <c r="I329" s="20"/>
    </row>
    <row r="330" spans="1:9" ht="24" x14ac:dyDescent="0.3">
      <c r="A330" s="19">
        <v>43829</v>
      </c>
      <c r="B330" s="20">
        <v>1.57</v>
      </c>
      <c r="D330" s="20"/>
      <c r="E330" s="19">
        <v>44553</v>
      </c>
      <c r="F330" s="20">
        <v>0.08</v>
      </c>
      <c r="G330" s="20"/>
      <c r="H330" s="20"/>
      <c r="I330" s="20"/>
    </row>
    <row r="331" spans="1:9" ht="24" x14ac:dyDescent="0.3">
      <c r="A331" s="19">
        <v>43830</v>
      </c>
      <c r="B331" s="20">
        <v>1.55</v>
      </c>
      <c r="D331" s="20"/>
      <c r="E331" s="19">
        <v>44557</v>
      </c>
      <c r="F331" s="20">
        <v>0.06</v>
      </c>
      <c r="G331" s="20"/>
      <c r="H331" s="20"/>
      <c r="I331" s="20"/>
    </row>
    <row r="332" spans="1:9" ht="24" x14ac:dyDescent="0.3">
      <c r="A332" s="19">
        <v>43832</v>
      </c>
      <c r="B332" s="20">
        <v>1.54</v>
      </c>
      <c r="D332" s="20"/>
      <c r="E332" s="19">
        <v>44558</v>
      </c>
      <c r="F332" s="20">
        <v>0.06</v>
      </c>
      <c r="G332" s="20"/>
      <c r="H332" s="20"/>
      <c r="I332" s="20"/>
    </row>
    <row r="333" spans="1:9" ht="24" x14ac:dyDescent="0.3">
      <c r="A333" s="19">
        <v>43833</v>
      </c>
      <c r="B333" s="20">
        <v>1.52</v>
      </c>
      <c r="D333" s="20"/>
      <c r="E333" s="19">
        <v>44559</v>
      </c>
      <c r="F333" s="20">
        <v>0.05</v>
      </c>
      <c r="G333" s="20"/>
      <c r="H333" s="20"/>
      <c r="I333" s="20"/>
    </row>
    <row r="334" spans="1:9" ht="24" x14ac:dyDescent="0.3">
      <c r="A334" s="19">
        <v>43836</v>
      </c>
      <c r="B334" s="20">
        <v>1.56</v>
      </c>
      <c r="D334" s="20"/>
      <c r="E334" s="19">
        <v>44560</v>
      </c>
      <c r="F334" s="20">
        <v>0.05</v>
      </c>
      <c r="G334" s="20"/>
      <c r="H334" s="20"/>
      <c r="I334" s="20"/>
    </row>
    <row r="335" spans="1:9" ht="24" x14ac:dyDescent="0.3">
      <c r="A335" s="19">
        <v>43837</v>
      </c>
      <c r="B335" s="20">
        <v>1.54</v>
      </c>
      <c r="D335" s="20"/>
      <c r="E335" s="19">
        <v>44561</v>
      </c>
      <c r="F335" s="20">
        <v>0.06</v>
      </c>
      <c r="G335" s="20"/>
      <c r="H335" s="20"/>
      <c r="I335" s="20"/>
    </row>
    <row r="336" spans="1:9" ht="24" x14ac:dyDescent="0.3">
      <c r="A336" s="19">
        <v>43838</v>
      </c>
      <c r="B336" s="20">
        <v>1.54</v>
      </c>
      <c r="D336" s="20"/>
      <c r="E336" s="19">
        <v>44564</v>
      </c>
      <c r="F336" s="20">
        <v>0.09</v>
      </c>
      <c r="G336" s="20"/>
      <c r="H336" s="20"/>
      <c r="I336" s="20"/>
    </row>
    <row r="337" spans="1:9" ht="24" x14ac:dyDescent="0.3">
      <c r="A337" s="19">
        <v>43839</v>
      </c>
      <c r="B337" s="20">
        <v>1.54</v>
      </c>
      <c r="D337" s="20"/>
      <c r="E337" s="19">
        <v>44565</v>
      </c>
      <c r="F337" s="20">
        <v>0.08</v>
      </c>
      <c r="G337" s="20"/>
      <c r="H337" s="20"/>
      <c r="I337" s="20"/>
    </row>
    <row r="338" spans="1:9" ht="24" x14ac:dyDescent="0.3">
      <c r="A338" s="19">
        <v>43840</v>
      </c>
      <c r="B338" s="20">
        <v>1.54</v>
      </c>
      <c r="D338" s="20"/>
      <c r="E338" s="19">
        <v>44566</v>
      </c>
      <c r="F338" s="20">
        <v>0.09</v>
      </c>
      <c r="G338" s="20"/>
      <c r="H338" s="20"/>
      <c r="I338" s="20"/>
    </row>
    <row r="339" spans="1:9" ht="24" x14ac:dyDescent="0.3">
      <c r="A339" s="19">
        <v>43843</v>
      </c>
      <c r="B339" s="20">
        <v>1.57</v>
      </c>
      <c r="D339" s="20"/>
      <c r="E339" s="19">
        <v>44567</v>
      </c>
      <c r="F339" s="20">
        <v>0.1</v>
      </c>
      <c r="G339" s="20"/>
      <c r="H339" s="20"/>
      <c r="I339" s="20"/>
    </row>
    <row r="340" spans="1:9" ht="24" x14ac:dyDescent="0.3">
      <c r="A340" s="19">
        <v>43844</v>
      </c>
      <c r="B340" s="20">
        <v>1.57</v>
      </c>
      <c r="D340" s="20"/>
      <c r="E340" s="19">
        <v>44568</v>
      </c>
      <c r="F340" s="20">
        <v>0.1</v>
      </c>
      <c r="G340" s="20"/>
      <c r="H340" s="20"/>
      <c r="I340" s="20"/>
    </row>
    <row r="341" spans="1:9" ht="24" x14ac:dyDescent="0.3">
      <c r="A341" s="19">
        <v>43845</v>
      </c>
      <c r="B341" s="20">
        <v>1.57</v>
      </c>
      <c r="D341" s="20"/>
      <c r="E341" s="19">
        <v>44571</v>
      </c>
      <c r="F341" s="20">
        <v>0.13</v>
      </c>
      <c r="G341" s="20"/>
      <c r="H341" s="20"/>
      <c r="I341" s="20"/>
    </row>
    <row r="342" spans="1:9" ht="24" x14ac:dyDescent="0.3">
      <c r="A342" s="19">
        <v>43846</v>
      </c>
      <c r="B342" s="20">
        <v>1.55</v>
      </c>
      <c r="D342" s="20"/>
      <c r="E342" s="19">
        <v>44572</v>
      </c>
      <c r="F342" s="20">
        <v>0.12</v>
      </c>
      <c r="G342" s="20"/>
      <c r="H342" s="20"/>
      <c r="I342" s="20"/>
    </row>
    <row r="343" spans="1:9" ht="24" x14ac:dyDescent="0.3">
      <c r="A343" s="19">
        <v>43847</v>
      </c>
      <c r="B343" s="20">
        <v>1.56</v>
      </c>
      <c r="D343" s="20"/>
      <c r="E343" s="19">
        <v>44573</v>
      </c>
      <c r="F343" s="20">
        <v>0.12</v>
      </c>
      <c r="G343" s="20"/>
      <c r="H343" s="20"/>
      <c r="I343" s="20"/>
    </row>
    <row r="344" spans="1:9" ht="24" x14ac:dyDescent="0.3">
      <c r="A344" s="19">
        <v>43851</v>
      </c>
      <c r="B344" s="20">
        <v>1.56</v>
      </c>
      <c r="D344" s="20"/>
      <c r="E344" s="19">
        <v>44574</v>
      </c>
      <c r="F344" s="20">
        <v>0.12</v>
      </c>
      <c r="G344" s="20"/>
      <c r="H344" s="20"/>
      <c r="I344" s="20"/>
    </row>
    <row r="345" spans="1:9" ht="24" x14ac:dyDescent="0.3">
      <c r="A345" s="19">
        <v>43852</v>
      </c>
      <c r="B345" s="20">
        <v>1.55</v>
      </c>
      <c r="D345" s="20"/>
      <c r="E345" s="19">
        <v>44575</v>
      </c>
      <c r="F345" s="20">
        <v>0.13</v>
      </c>
      <c r="G345" s="20"/>
      <c r="H345" s="20"/>
      <c r="I345" s="20"/>
    </row>
    <row r="346" spans="1:9" ht="24" x14ac:dyDescent="0.3">
      <c r="A346" s="19">
        <v>43853</v>
      </c>
      <c r="B346" s="20">
        <v>1.55</v>
      </c>
      <c r="D346" s="20"/>
      <c r="E346" s="19">
        <v>44579</v>
      </c>
      <c r="F346" s="20">
        <v>0.17</v>
      </c>
      <c r="G346" s="20"/>
      <c r="H346" s="20"/>
      <c r="I346" s="20"/>
    </row>
    <row r="347" spans="1:9" ht="24" x14ac:dyDescent="0.3">
      <c r="A347" s="19">
        <v>43854</v>
      </c>
      <c r="B347" s="20">
        <v>1.54</v>
      </c>
      <c r="D347" s="20"/>
      <c r="E347" s="19">
        <v>44580</v>
      </c>
      <c r="F347" s="20">
        <v>0.17</v>
      </c>
      <c r="G347" s="20"/>
      <c r="H347" s="20"/>
      <c r="I347" s="20"/>
    </row>
    <row r="348" spans="1:9" ht="24" x14ac:dyDescent="0.3">
      <c r="A348" s="19">
        <v>43857</v>
      </c>
      <c r="B348" s="20">
        <v>1.55</v>
      </c>
      <c r="D348" s="20"/>
      <c r="E348" s="19">
        <v>44581</v>
      </c>
      <c r="F348" s="20">
        <v>0.18</v>
      </c>
      <c r="G348" s="20"/>
      <c r="H348" s="20"/>
      <c r="I348" s="20"/>
    </row>
    <row r="349" spans="1:9" ht="24" x14ac:dyDescent="0.3">
      <c r="A349" s="19">
        <v>43858</v>
      </c>
      <c r="B349" s="20">
        <v>1.57</v>
      </c>
      <c r="D349" s="20"/>
      <c r="E349" s="19">
        <v>44582</v>
      </c>
      <c r="F349" s="20">
        <v>0.17</v>
      </c>
      <c r="G349" s="20"/>
      <c r="H349" s="20"/>
      <c r="I349" s="20"/>
    </row>
    <row r="350" spans="1:9" ht="24" x14ac:dyDescent="0.3">
      <c r="A350" s="19">
        <v>43859</v>
      </c>
      <c r="B350" s="20">
        <v>1.56</v>
      </c>
      <c r="D350" s="20"/>
      <c r="E350" s="19">
        <v>44585</v>
      </c>
      <c r="F350" s="20">
        <v>0.2</v>
      </c>
      <c r="G350" s="20"/>
      <c r="H350" s="20"/>
      <c r="I350" s="20"/>
    </row>
    <row r="351" spans="1:9" ht="24" x14ac:dyDescent="0.3">
      <c r="A351" s="19">
        <v>43860</v>
      </c>
      <c r="B351" s="20">
        <v>1.57</v>
      </c>
      <c r="D351" s="20"/>
      <c r="E351" s="19">
        <v>44586</v>
      </c>
      <c r="F351" s="20">
        <v>0.2</v>
      </c>
      <c r="G351" s="20"/>
      <c r="H351" s="20"/>
      <c r="I351" s="20"/>
    </row>
    <row r="352" spans="1:9" ht="24" x14ac:dyDescent="0.3">
      <c r="A352" s="19">
        <v>43861</v>
      </c>
      <c r="B352" s="20">
        <v>1.55</v>
      </c>
      <c r="D352" s="20"/>
      <c r="E352" s="19">
        <v>44587</v>
      </c>
      <c r="F352" s="20">
        <v>0.19</v>
      </c>
      <c r="G352" s="20"/>
      <c r="H352" s="20"/>
      <c r="I352" s="20"/>
    </row>
    <row r="353" spans="1:9" ht="24" x14ac:dyDescent="0.3">
      <c r="A353" s="19">
        <v>43864</v>
      </c>
      <c r="B353" s="20">
        <v>1.57</v>
      </c>
      <c r="D353" s="20"/>
      <c r="E353" s="19">
        <v>44588</v>
      </c>
      <c r="F353" s="20">
        <v>0.2</v>
      </c>
      <c r="G353" s="20"/>
      <c r="H353" s="20"/>
      <c r="I353" s="20"/>
    </row>
    <row r="354" spans="1:9" ht="24" x14ac:dyDescent="0.3">
      <c r="A354" s="19">
        <v>43865</v>
      </c>
      <c r="B354" s="20">
        <v>1.57</v>
      </c>
      <c r="D354" s="20"/>
      <c r="E354" s="19">
        <v>44589</v>
      </c>
      <c r="F354" s="20">
        <v>0.19</v>
      </c>
      <c r="G354" s="20"/>
      <c r="H354" s="20"/>
      <c r="I354" s="20"/>
    </row>
    <row r="355" spans="1:9" ht="24" x14ac:dyDescent="0.3">
      <c r="A355" s="19">
        <v>43866</v>
      </c>
      <c r="B355" s="20">
        <v>1.57</v>
      </c>
      <c r="D355" s="20"/>
      <c r="E355" s="19">
        <v>44592</v>
      </c>
      <c r="F355" s="20">
        <v>0.24</v>
      </c>
      <c r="G355" s="20"/>
      <c r="H355" s="20"/>
      <c r="I355" s="20"/>
    </row>
    <row r="356" spans="1:9" ht="24" x14ac:dyDescent="0.3">
      <c r="A356" s="19">
        <v>43867</v>
      </c>
      <c r="B356" s="20">
        <v>1.57</v>
      </c>
      <c r="D356" s="20"/>
      <c r="E356" s="19">
        <v>44593</v>
      </c>
      <c r="F356" s="20">
        <v>0.2</v>
      </c>
      <c r="G356" s="20"/>
      <c r="H356" s="20"/>
      <c r="I356" s="20"/>
    </row>
    <row r="357" spans="1:9" ht="24" x14ac:dyDescent="0.3">
      <c r="A357" s="19">
        <v>43868</v>
      </c>
      <c r="B357" s="20">
        <v>1.56</v>
      </c>
      <c r="D357" s="20"/>
      <c r="E357" s="19">
        <v>44594</v>
      </c>
      <c r="F357" s="20">
        <v>0.2</v>
      </c>
      <c r="G357" s="20"/>
      <c r="H357" s="20"/>
      <c r="I357" s="20"/>
    </row>
    <row r="358" spans="1:9" ht="24" x14ac:dyDescent="0.3">
      <c r="A358" s="19">
        <v>43871</v>
      </c>
      <c r="B358" s="20">
        <v>1.58</v>
      </c>
      <c r="D358" s="20"/>
      <c r="E358" s="19">
        <v>44595</v>
      </c>
      <c r="F358" s="20">
        <v>0.21</v>
      </c>
      <c r="G358" s="20"/>
      <c r="H358" s="20"/>
      <c r="I358" s="20"/>
    </row>
    <row r="359" spans="1:9" ht="24" x14ac:dyDescent="0.3">
      <c r="A359" s="19">
        <v>43872</v>
      </c>
      <c r="B359" s="20">
        <v>1.57</v>
      </c>
      <c r="D359" s="20"/>
      <c r="E359" s="19">
        <v>44596</v>
      </c>
      <c r="F359" s="20">
        <v>0.23</v>
      </c>
      <c r="G359" s="20"/>
      <c r="H359" s="20"/>
      <c r="I359" s="20"/>
    </row>
    <row r="360" spans="1:9" ht="24" x14ac:dyDescent="0.3">
      <c r="A360" s="19">
        <v>43873</v>
      </c>
      <c r="B360" s="20">
        <v>1.58</v>
      </c>
      <c r="D360" s="20"/>
      <c r="E360" s="19">
        <v>44599</v>
      </c>
      <c r="F360" s="20">
        <v>0.28000000000000003</v>
      </c>
      <c r="G360" s="20"/>
      <c r="H360" s="20"/>
      <c r="I360" s="20"/>
    </row>
    <row r="361" spans="1:9" ht="24" x14ac:dyDescent="0.3">
      <c r="A361" s="19">
        <v>43874</v>
      </c>
      <c r="B361" s="20">
        <v>1.59</v>
      </c>
      <c r="D361" s="20"/>
      <c r="E361" s="19">
        <v>44600</v>
      </c>
      <c r="F361" s="20">
        <v>0.27</v>
      </c>
      <c r="G361" s="20"/>
      <c r="H361" s="20"/>
      <c r="I361" s="20"/>
    </row>
    <row r="362" spans="1:9" ht="24" x14ac:dyDescent="0.3">
      <c r="A362" s="19">
        <v>43875</v>
      </c>
      <c r="B362" s="20">
        <v>1.58</v>
      </c>
      <c r="D362" s="20"/>
      <c r="E362" s="19">
        <v>44601</v>
      </c>
      <c r="F362" s="20">
        <v>0.27</v>
      </c>
      <c r="G362" s="20"/>
      <c r="H362" s="20"/>
      <c r="I362" s="20"/>
    </row>
    <row r="363" spans="1:9" ht="24" x14ac:dyDescent="0.3">
      <c r="A363" s="19">
        <v>43879</v>
      </c>
      <c r="B363" s="20">
        <v>1.58</v>
      </c>
      <c r="D363" s="20"/>
      <c r="E363" s="19">
        <v>44602</v>
      </c>
      <c r="F363" s="20">
        <v>0.42</v>
      </c>
      <c r="G363" s="20"/>
      <c r="H363" s="20"/>
      <c r="I363" s="20"/>
    </row>
    <row r="364" spans="1:9" ht="24" x14ac:dyDescent="0.3">
      <c r="A364" s="19">
        <v>43880</v>
      </c>
      <c r="B364" s="20">
        <v>1.58</v>
      </c>
      <c r="D364" s="20"/>
      <c r="E364" s="19">
        <v>44603</v>
      </c>
      <c r="F364" s="20">
        <v>0.38</v>
      </c>
      <c r="G364" s="20"/>
      <c r="H364" s="20"/>
      <c r="I364" s="20"/>
    </row>
    <row r="365" spans="1:9" ht="24" x14ac:dyDescent="0.3">
      <c r="A365" s="19">
        <v>43881</v>
      </c>
      <c r="B365" s="20">
        <v>1.58</v>
      </c>
      <c r="D365" s="20"/>
      <c r="E365" s="19">
        <v>44606</v>
      </c>
      <c r="F365" s="20">
        <v>0.46</v>
      </c>
      <c r="G365" s="20"/>
      <c r="H365" s="20"/>
      <c r="I365" s="20"/>
    </row>
    <row r="366" spans="1:9" ht="24" x14ac:dyDescent="0.3">
      <c r="A366" s="19">
        <v>43882</v>
      </c>
      <c r="B366" s="20">
        <v>1.56</v>
      </c>
      <c r="D366" s="20"/>
      <c r="E366" s="19">
        <v>44607</v>
      </c>
      <c r="F366" s="20">
        <v>0.42</v>
      </c>
      <c r="G366" s="20"/>
      <c r="H366" s="20"/>
      <c r="I366" s="20"/>
    </row>
    <row r="367" spans="1:9" ht="24" x14ac:dyDescent="0.3">
      <c r="A367" s="19">
        <v>43885</v>
      </c>
      <c r="B367" s="20">
        <v>1.53</v>
      </c>
      <c r="D367" s="20"/>
      <c r="E367" s="19">
        <v>44608</v>
      </c>
      <c r="F367" s="20">
        <v>0.4</v>
      </c>
      <c r="G367" s="20"/>
      <c r="H367" s="20"/>
      <c r="I367" s="20"/>
    </row>
    <row r="368" spans="1:9" ht="24" x14ac:dyDescent="0.3">
      <c r="A368" s="19">
        <v>43886</v>
      </c>
      <c r="B368" s="20">
        <v>1.53</v>
      </c>
      <c r="D368" s="20"/>
      <c r="E368" s="19">
        <v>44609</v>
      </c>
      <c r="F368" s="20">
        <v>0.38</v>
      </c>
      <c r="G368" s="20"/>
      <c r="H368" s="20"/>
      <c r="I368" s="20"/>
    </row>
    <row r="369" spans="1:9" ht="24" x14ac:dyDescent="0.3">
      <c r="A369" s="19">
        <v>43887</v>
      </c>
      <c r="B369" s="20">
        <v>1.53</v>
      </c>
      <c r="D369" s="20"/>
      <c r="E369" s="19">
        <v>44610</v>
      </c>
      <c r="F369" s="20">
        <v>0.36</v>
      </c>
      <c r="G369" s="20"/>
      <c r="H369" s="20"/>
      <c r="I369" s="20"/>
    </row>
    <row r="370" spans="1:9" ht="24" x14ac:dyDescent="0.3">
      <c r="A370" s="19">
        <v>43888</v>
      </c>
      <c r="B370" s="20">
        <v>1.45</v>
      </c>
      <c r="D370" s="20"/>
      <c r="E370" s="19">
        <v>44614</v>
      </c>
      <c r="F370" s="20">
        <v>0.4</v>
      </c>
      <c r="G370" s="20"/>
      <c r="H370" s="20"/>
      <c r="I370" s="20"/>
    </row>
    <row r="371" spans="1:9" ht="24" x14ac:dyDescent="0.3">
      <c r="A371" s="19">
        <v>43889</v>
      </c>
      <c r="B371" s="20">
        <v>1.27</v>
      </c>
      <c r="D371" s="20"/>
      <c r="E371" s="19">
        <v>44615</v>
      </c>
      <c r="F371" s="20">
        <v>0.37</v>
      </c>
      <c r="G371" s="20"/>
      <c r="H371" s="20"/>
      <c r="I371" s="20"/>
    </row>
    <row r="372" spans="1:9" ht="24" x14ac:dyDescent="0.3">
      <c r="A372" s="19">
        <v>43892</v>
      </c>
      <c r="B372" s="20">
        <v>1.1200000000000001</v>
      </c>
      <c r="D372" s="20"/>
      <c r="E372" s="19">
        <v>44616</v>
      </c>
      <c r="F372" s="20">
        <v>0.33</v>
      </c>
      <c r="G372" s="20"/>
      <c r="H372" s="20"/>
      <c r="I372" s="20"/>
    </row>
    <row r="373" spans="1:9" ht="24" x14ac:dyDescent="0.3">
      <c r="A373" s="19">
        <v>43893</v>
      </c>
      <c r="B373" s="20">
        <v>0.95</v>
      </c>
      <c r="D373" s="20"/>
      <c r="E373" s="19">
        <v>44617</v>
      </c>
      <c r="F373" s="20">
        <v>0.33</v>
      </c>
      <c r="G373" s="20"/>
      <c r="H373" s="20"/>
      <c r="I373" s="20"/>
    </row>
    <row r="374" spans="1:9" ht="24" x14ac:dyDescent="0.3">
      <c r="A374" s="19">
        <v>43894</v>
      </c>
      <c r="B374" s="20">
        <v>0.72</v>
      </c>
      <c r="D374" s="20"/>
      <c r="E374" s="19">
        <v>44620</v>
      </c>
      <c r="F374" s="20">
        <v>0.38</v>
      </c>
      <c r="G374" s="20"/>
      <c r="H374" s="20"/>
      <c r="I374" s="20"/>
    </row>
    <row r="375" spans="1:9" ht="24" x14ac:dyDescent="0.3">
      <c r="A375" s="19">
        <v>43895</v>
      </c>
      <c r="B375" s="20">
        <v>0.62</v>
      </c>
      <c r="D375" s="20"/>
      <c r="E375" s="19">
        <v>44621</v>
      </c>
      <c r="F375" s="20">
        <v>0.32</v>
      </c>
      <c r="G375" s="20"/>
      <c r="H375" s="20"/>
      <c r="I375" s="20"/>
    </row>
    <row r="376" spans="1:9" ht="24" x14ac:dyDescent="0.3">
      <c r="A376" s="19">
        <v>43896</v>
      </c>
      <c r="B376" s="20">
        <v>0.46</v>
      </c>
      <c r="D376" s="20"/>
      <c r="E376" s="19">
        <v>44622</v>
      </c>
      <c r="F376" s="20">
        <v>0.33</v>
      </c>
      <c r="G376" s="20"/>
      <c r="H376" s="20"/>
      <c r="I376" s="20"/>
    </row>
    <row r="377" spans="1:9" ht="24" x14ac:dyDescent="0.3">
      <c r="A377" s="19">
        <v>43899</v>
      </c>
      <c r="B377" s="20">
        <v>0.32</v>
      </c>
      <c r="D377" s="20"/>
      <c r="E377" s="19">
        <v>44623</v>
      </c>
      <c r="F377" s="20">
        <v>0.38</v>
      </c>
      <c r="G377" s="20"/>
      <c r="H377" s="20"/>
      <c r="I377" s="20"/>
    </row>
    <row r="378" spans="1:9" ht="24" x14ac:dyDescent="0.3">
      <c r="A378" s="19">
        <v>43900</v>
      </c>
      <c r="B378" s="20">
        <v>0.44</v>
      </c>
      <c r="D378" s="20"/>
      <c r="E378" s="19">
        <v>44624</v>
      </c>
      <c r="F378" s="20">
        <v>0.33</v>
      </c>
      <c r="G378" s="20"/>
      <c r="H378" s="20"/>
      <c r="I378" s="20"/>
    </row>
    <row r="379" spans="1:9" ht="24" x14ac:dyDescent="0.3">
      <c r="A379" s="19">
        <v>43901</v>
      </c>
      <c r="B379" s="20">
        <v>0.42</v>
      </c>
      <c r="D379" s="20"/>
      <c r="E379" s="19">
        <v>44627</v>
      </c>
      <c r="F379" s="20">
        <v>0.39</v>
      </c>
      <c r="G379" s="20"/>
      <c r="H379" s="20"/>
      <c r="I379" s="20"/>
    </row>
    <row r="380" spans="1:9" ht="24" x14ac:dyDescent="0.3">
      <c r="A380" s="19">
        <v>43902</v>
      </c>
      <c r="B380" s="20">
        <v>0.33</v>
      </c>
      <c r="D380" s="20"/>
      <c r="E380" s="19">
        <v>44628</v>
      </c>
      <c r="F380" s="20">
        <v>0.37</v>
      </c>
      <c r="G380" s="20"/>
      <c r="H380" s="20"/>
      <c r="I380" s="20"/>
    </row>
    <row r="381" spans="1:9" ht="24" x14ac:dyDescent="0.3">
      <c r="A381" s="19">
        <v>43903</v>
      </c>
      <c r="B381" s="20">
        <v>0.27</v>
      </c>
      <c r="D381" s="20"/>
      <c r="E381" s="19">
        <v>44629</v>
      </c>
      <c r="F381" s="20">
        <v>0.39</v>
      </c>
      <c r="G381" s="20"/>
      <c r="H381" s="20"/>
      <c r="I381" s="20"/>
    </row>
    <row r="382" spans="1:9" ht="24" x14ac:dyDescent="0.3">
      <c r="A382" s="19">
        <v>43906</v>
      </c>
      <c r="B382" s="20">
        <v>0.24</v>
      </c>
      <c r="D382" s="20"/>
      <c r="E382" s="19">
        <v>44630</v>
      </c>
      <c r="F382" s="20">
        <v>0.39</v>
      </c>
      <c r="G382" s="20"/>
      <c r="H382" s="20"/>
      <c r="I382" s="20"/>
    </row>
    <row r="383" spans="1:9" ht="24" x14ac:dyDescent="0.3">
      <c r="A383" s="19">
        <v>43907</v>
      </c>
      <c r="B383" s="20">
        <v>0.19</v>
      </c>
      <c r="D383" s="20"/>
      <c r="E383" s="19">
        <v>44631</v>
      </c>
      <c r="F383" s="20">
        <v>0.4</v>
      </c>
      <c r="G383" s="20"/>
      <c r="H383" s="20"/>
      <c r="I383" s="20"/>
    </row>
    <row r="384" spans="1:9" ht="24" x14ac:dyDescent="0.3">
      <c r="A384" s="19">
        <v>43908</v>
      </c>
      <c r="B384" s="20">
        <v>0.02</v>
      </c>
      <c r="D384" s="20"/>
      <c r="E384" s="19">
        <v>44634</v>
      </c>
      <c r="F384" s="20">
        <v>0.46</v>
      </c>
      <c r="G384" s="20"/>
      <c r="H384" s="20"/>
      <c r="I384" s="20"/>
    </row>
    <row r="385" spans="1:9" ht="24" x14ac:dyDescent="0.3">
      <c r="A385" s="19">
        <v>43909</v>
      </c>
      <c r="B385" s="20">
        <v>0.04</v>
      </c>
      <c r="D385" s="20"/>
      <c r="E385" s="19">
        <v>44635</v>
      </c>
      <c r="F385" s="20">
        <v>0.47</v>
      </c>
      <c r="G385" s="20"/>
      <c r="H385" s="20"/>
      <c r="I385" s="20"/>
    </row>
    <row r="386" spans="1:9" ht="24" x14ac:dyDescent="0.3">
      <c r="A386" s="19">
        <v>43910</v>
      </c>
      <c r="B386" s="20">
        <v>0.05</v>
      </c>
      <c r="D386" s="20"/>
      <c r="E386" s="19">
        <v>44636</v>
      </c>
      <c r="F386" s="20">
        <v>0.44</v>
      </c>
      <c r="G386" s="20"/>
      <c r="H386" s="20"/>
      <c r="I386" s="20"/>
    </row>
    <row r="387" spans="1:9" ht="24" x14ac:dyDescent="0.3">
      <c r="A387" s="19">
        <v>43913</v>
      </c>
      <c r="B387" s="20">
        <v>0.02</v>
      </c>
      <c r="D387" s="20"/>
      <c r="E387" s="19">
        <v>44637</v>
      </c>
      <c r="F387" s="20">
        <v>0.41</v>
      </c>
      <c r="G387" s="20"/>
      <c r="H387" s="20"/>
      <c r="I387" s="20"/>
    </row>
    <row r="388" spans="1:9" ht="24" x14ac:dyDescent="0.3">
      <c r="A388" s="19">
        <v>43914</v>
      </c>
      <c r="B388" s="20">
        <v>0.01</v>
      </c>
      <c r="D388" s="20"/>
      <c r="E388" s="19">
        <v>44638</v>
      </c>
      <c r="F388" s="20">
        <v>0.42</v>
      </c>
      <c r="G388" s="20"/>
      <c r="H388" s="20"/>
      <c r="I388" s="20"/>
    </row>
    <row r="389" spans="1:9" ht="24" x14ac:dyDescent="0.3">
      <c r="A389" s="19">
        <v>43915</v>
      </c>
      <c r="B389" s="20">
        <v>-0.04</v>
      </c>
      <c r="D389" s="20"/>
      <c r="E389" s="19">
        <v>44641</v>
      </c>
      <c r="F389" s="20">
        <v>0.56000000000000005</v>
      </c>
      <c r="G389" s="20"/>
      <c r="H389" s="20"/>
      <c r="I389" s="20"/>
    </row>
    <row r="390" spans="1:9" ht="24" x14ac:dyDescent="0.3">
      <c r="A390" s="19">
        <v>43916</v>
      </c>
      <c r="B390" s="20">
        <v>-0.05</v>
      </c>
      <c r="D390" s="20"/>
      <c r="E390" s="19">
        <v>44642</v>
      </c>
      <c r="F390" s="20">
        <v>0.52</v>
      </c>
      <c r="G390" s="20"/>
      <c r="H390" s="20"/>
      <c r="I390" s="20"/>
    </row>
    <row r="391" spans="1:9" ht="24" x14ac:dyDescent="0.3">
      <c r="A391" s="19">
        <v>43917</v>
      </c>
      <c r="B391" s="20">
        <v>0.03</v>
      </c>
      <c r="D391" s="20"/>
      <c r="E391" s="19">
        <v>44643</v>
      </c>
      <c r="F391" s="20">
        <v>0.51</v>
      </c>
      <c r="G391" s="20"/>
      <c r="H391" s="20"/>
      <c r="I391" s="20"/>
    </row>
    <row r="392" spans="1:9" ht="24" x14ac:dyDescent="0.3">
      <c r="A392" s="19">
        <v>43920</v>
      </c>
      <c r="B392" s="20">
        <v>0.12</v>
      </c>
      <c r="D392" s="20"/>
      <c r="E392" s="19">
        <v>44644</v>
      </c>
      <c r="F392" s="20">
        <v>0.51</v>
      </c>
      <c r="G392" s="20"/>
      <c r="H392" s="20"/>
      <c r="I392" s="20"/>
    </row>
    <row r="393" spans="1:9" ht="24" x14ac:dyDescent="0.3">
      <c r="A393" s="19">
        <v>43921</v>
      </c>
      <c r="B393" s="20">
        <v>0.11</v>
      </c>
      <c r="D393" s="20"/>
      <c r="E393" s="19">
        <v>44645</v>
      </c>
      <c r="F393" s="20">
        <v>0.54</v>
      </c>
      <c r="G393" s="20"/>
      <c r="H393" s="20"/>
      <c r="I393" s="20"/>
    </row>
    <row r="394" spans="1:9" ht="24" x14ac:dyDescent="0.3">
      <c r="A394" s="19">
        <v>43922</v>
      </c>
      <c r="B394" s="20">
        <v>0.09</v>
      </c>
      <c r="D394" s="20"/>
      <c r="E394" s="19">
        <v>44648</v>
      </c>
      <c r="F394" s="20">
        <v>0.61</v>
      </c>
      <c r="G394" s="20"/>
      <c r="H394" s="20"/>
      <c r="I394" s="20"/>
    </row>
    <row r="395" spans="1:9" ht="24" x14ac:dyDescent="0.3">
      <c r="A395" s="19">
        <v>43923</v>
      </c>
      <c r="B395" s="20">
        <v>0.09</v>
      </c>
      <c r="D395" s="20"/>
      <c r="E395" s="19">
        <v>44649</v>
      </c>
      <c r="F395" s="20">
        <v>0.56999999999999995</v>
      </c>
      <c r="G395" s="20"/>
      <c r="H395" s="20"/>
      <c r="I395" s="20"/>
    </row>
    <row r="396" spans="1:9" ht="24" x14ac:dyDescent="0.3">
      <c r="A396" s="19">
        <v>43924</v>
      </c>
      <c r="B396" s="20">
        <v>0.1</v>
      </c>
      <c r="D396" s="20"/>
      <c r="E396" s="19">
        <v>44650</v>
      </c>
      <c r="F396" s="20">
        <v>0.56000000000000005</v>
      </c>
      <c r="G396" s="20"/>
      <c r="H396" s="20"/>
      <c r="I396" s="20"/>
    </row>
    <row r="397" spans="1:9" ht="24" x14ac:dyDescent="0.3">
      <c r="A397" s="19">
        <v>43927</v>
      </c>
      <c r="B397" s="20">
        <v>0.15</v>
      </c>
      <c r="D397" s="20"/>
      <c r="E397" s="19">
        <v>44651</v>
      </c>
      <c r="F397" s="20">
        <v>0.52</v>
      </c>
      <c r="G397" s="20"/>
      <c r="H397" s="20"/>
      <c r="I397" s="20"/>
    </row>
    <row r="398" spans="1:9" ht="24" x14ac:dyDescent="0.3">
      <c r="A398" s="19">
        <v>43928</v>
      </c>
      <c r="B398" s="20">
        <v>0.14000000000000001</v>
      </c>
      <c r="D398" s="20"/>
      <c r="E398" s="19">
        <v>44652</v>
      </c>
      <c r="F398" s="20">
        <v>0.53</v>
      </c>
      <c r="G398" s="20"/>
      <c r="H398" s="20"/>
      <c r="I398" s="20"/>
    </row>
    <row r="399" spans="1:9" ht="24" x14ac:dyDescent="0.3">
      <c r="A399" s="19">
        <v>43929</v>
      </c>
      <c r="B399" s="20">
        <v>0.22</v>
      </c>
      <c r="D399" s="20"/>
      <c r="E399" s="19">
        <v>44655</v>
      </c>
      <c r="F399" s="20">
        <v>0.68</v>
      </c>
      <c r="G399" s="20"/>
      <c r="H399" s="20"/>
      <c r="I399" s="20"/>
    </row>
    <row r="400" spans="1:9" ht="24" x14ac:dyDescent="0.3">
      <c r="A400" s="19">
        <v>43930</v>
      </c>
      <c r="B400" s="20">
        <v>0.25</v>
      </c>
      <c r="D400" s="20"/>
      <c r="E400" s="19">
        <v>44656</v>
      </c>
      <c r="F400" s="20">
        <v>0.66</v>
      </c>
      <c r="G400" s="20"/>
      <c r="H400" s="20"/>
      <c r="I400" s="20"/>
    </row>
    <row r="401" spans="1:9" ht="24" x14ac:dyDescent="0.3">
      <c r="A401" s="19">
        <v>43934</v>
      </c>
      <c r="B401" s="20">
        <v>0.26</v>
      </c>
      <c r="D401" s="20"/>
      <c r="E401" s="19">
        <v>44657</v>
      </c>
      <c r="F401" s="20">
        <v>0.68</v>
      </c>
      <c r="G401" s="20"/>
      <c r="H401" s="20"/>
      <c r="I401" s="20"/>
    </row>
    <row r="402" spans="1:9" ht="24" x14ac:dyDescent="0.3">
      <c r="A402" s="19">
        <v>43935</v>
      </c>
      <c r="B402" s="20">
        <v>0.2</v>
      </c>
      <c r="D402" s="20"/>
      <c r="E402" s="19">
        <v>44658</v>
      </c>
      <c r="F402" s="20">
        <v>0.69</v>
      </c>
      <c r="G402" s="20"/>
      <c r="H402" s="20"/>
      <c r="I402" s="20"/>
    </row>
    <row r="403" spans="1:9" ht="24" x14ac:dyDescent="0.3">
      <c r="A403" s="19">
        <v>43936</v>
      </c>
      <c r="B403" s="20">
        <v>0.14000000000000001</v>
      </c>
      <c r="D403" s="20"/>
      <c r="E403" s="19">
        <v>44659</v>
      </c>
      <c r="F403" s="20">
        <v>0.7</v>
      </c>
      <c r="G403" s="20"/>
      <c r="H403" s="20"/>
      <c r="I403" s="20"/>
    </row>
    <row r="404" spans="1:9" ht="24" x14ac:dyDescent="0.3">
      <c r="A404" s="19">
        <v>43937</v>
      </c>
      <c r="B404" s="20">
        <v>0.14000000000000001</v>
      </c>
      <c r="D404" s="20"/>
      <c r="E404" s="19">
        <v>44662</v>
      </c>
      <c r="F404" s="20">
        <v>0.79</v>
      </c>
      <c r="G404" s="20"/>
      <c r="H404" s="20"/>
      <c r="I404" s="20"/>
    </row>
    <row r="405" spans="1:9" ht="24" x14ac:dyDescent="0.3">
      <c r="A405" s="19">
        <v>43938</v>
      </c>
      <c r="B405" s="20">
        <v>0.12</v>
      </c>
      <c r="D405" s="20"/>
      <c r="E405" s="19">
        <v>44663</v>
      </c>
      <c r="F405" s="20">
        <v>0.75</v>
      </c>
      <c r="G405" s="20"/>
      <c r="H405" s="20"/>
      <c r="I405" s="20"/>
    </row>
    <row r="406" spans="1:9" ht="24" x14ac:dyDescent="0.3">
      <c r="A406" s="19">
        <v>43941</v>
      </c>
      <c r="B406" s="20">
        <v>0.12</v>
      </c>
      <c r="D406" s="20"/>
      <c r="E406" s="19">
        <v>44664</v>
      </c>
      <c r="F406" s="20">
        <v>0.76</v>
      </c>
      <c r="G406" s="20"/>
      <c r="H406" s="20"/>
      <c r="I406" s="20"/>
    </row>
    <row r="407" spans="1:9" ht="24" x14ac:dyDescent="0.3">
      <c r="A407" s="19">
        <v>43942</v>
      </c>
      <c r="B407" s="20">
        <v>0.11</v>
      </c>
      <c r="D407" s="20"/>
      <c r="E407" s="19">
        <v>44665</v>
      </c>
      <c r="F407" s="20">
        <v>0.79</v>
      </c>
      <c r="G407" s="20"/>
      <c r="H407" s="20"/>
      <c r="I407" s="20"/>
    </row>
    <row r="408" spans="1:9" ht="24" x14ac:dyDescent="0.3">
      <c r="A408" s="19">
        <v>43943</v>
      </c>
      <c r="B408" s="20">
        <v>0.12</v>
      </c>
      <c r="D408" s="20"/>
      <c r="E408" s="19">
        <v>44669</v>
      </c>
      <c r="F408" s="20">
        <v>0.83</v>
      </c>
      <c r="G408" s="20"/>
      <c r="H408" s="20"/>
      <c r="I408" s="20"/>
    </row>
    <row r="409" spans="1:9" ht="24" x14ac:dyDescent="0.3">
      <c r="A409" s="19">
        <v>43944</v>
      </c>
      <c r="B409" s="20">
        <v>0.11</v>
      </c>
      <c r="D409" s="20"/>
      <c r="E409" s="19">
        <v>44670</v>
      </c>
      <c r="F409" s="20">
        <v>0.83</v>
      </c>
      <c r="G409" s="20"/>
      <c r="H409" s="20"/>
      <c r="I409" s="20"/>
    </row>
    <row r="410" spans="1:9" ht="24" x14ac:dyDescent="0.3">
      <c r="A410" s="19">
        <v>43945</v>
      </c>
      <c r="B410" s="20">
        <v>0.12</v>
      </c>
      <c r="D410" s="20"/>
      <c r="E410" s="19">
        <v>44671</v>
      </c>
      <c r="F410" s="20">
        <v>0.83</v>
      </c>
      <c r="G410" s="20"/>
      <c r="H410" s="20"/>
      <c r="I410" s="20"/>
    </row>
    <row r="411" spans="1:9" ht="24" x14ac:dyDescent="0.3">
      <c r="A411" s="19">
        <v>43948</v>
      </c>
      <c r="B411" s="20">
        <v>0.12</v>
      </c>
      <c r="D411" s="20"/>
      <c r="E411" s="19">
        <v>44672</v>
      </c>
      <c r="F411" s="20">
        <v>0.83</v>
      </c>
      <c r="G411" s="20"/>
      <c r="H411" s="20"/>
      <c r="I411" s="20"/>
    </row>
    <row r="412" spans="1:9" ht="24" x14ac:dyDescent="0.3">
      <c r="A412" s="19">
        <v>43949</v>
      </c>
      <c r="B412" s="20">
        <v>0.11</v>
      </c>
      <c r="D412" s="20"/>
      <c r="E412" s="19">
        <v>44673</v>
      </c>
      <c r="F412" s="20">
        <v>0.83</v>
      </c>
      <c r="G412" s="20"/>
      <c r="H412" s="20"/>
      <c r="I412" s="20"/>
    </row>
    <row r="413" spans="1:9" ht="24" x14ac:dyDescent="0.3">
      <c r="A413" s="19">
        <v>43950</v>
      </c>
      <c r="B413" s="20">
        <v>0.1</v>
      </c>
      <c r="D413" s="20"/>
      <c r="E413" s="19">
        <v>44676</v>
      </c>
      <c r="F413" s="20">
        <v>0.95</v>
      </c>
      <c r="G413" s="20"/>
      <c r="H413" s="20"/>
      <c r="I413" s="20"/>
    </row>
    <row r="414" spans="1:9" ht="24" x14ac:dyDescent="0.3">
      <c r="A414" s="19">
        <v>43951</v>
      </c>
      <c r="B414" s="20">
        <v>0.09</v>
      </c>
      <c r="D414" s="20"/>
      <c r="E414" s="19">
        <v>44677</v>
      </c>
      <c r="F414" s="20">
        <v>0.85</v>
      </c>
      <c r="G414" s="20"/>
      <c r="H414" s="20"/>
      <c r="I414" s="20"/>
    </row>
    <row r="415" spans="1:9" ht="24" x14ac:dyDescent="0.3">
      <c r="A415" s="19">
        <v>43952</v>
      </c>
      <c r="B415" s="20">
        <v>0.12</v>
      </c>
      <c r="D415" s="20"/>
      <c r="E415" s="19">
        <v>44678</v>
      </c>
      <c r="F415" s="20">
        <v>0.83</v>
      </c>
      <c r="G415" s="20"/>
      <c r="H415" s="20"/>
      <c r="I415" s="20"/>
    </row>
    <row r="416" spans="1:9" ht="24" x14ac:dyDescent="0.3">
      <c r="A416" s="19">
        <v>43955</v>
      </c>
      <c r="B416" s="20">
        <v>0.13</v>
      </c>
      <c r="D416" s="20"/>
      <c r="E416" s="19">
        <v>44679</v>
      </c>
      <c r="F416" s="20">
        <v>0.82</v>
      </c>
      <c r="G416" s="20"/>
      <c r="H416" s="20"/>
      <c r="I416" s="20"/>
    </row>
    <row r="417" spans="1:9" ht="24" x14ac:dyDescent="0.3">
      <c r="A417" s="19">
        <v>43956</v>
      </c>
      <c r="B417" s="20">
        <v>0.13</v>
      </c>
      <c r="D417" s="20"/>
      <c r="E417" s="19">
        <v>44680</v>
      </c>
      <c r="F417" s="20">
        <v>0.84</v>
      </c>
      <c r="G417" s="20"/>
      <c r="H417" s="20"/>
      <c r="I417" s="20"/>
    </row>
    <row r="418" spans="1:9" ht="24" x14ac:dyDescent="0.3">
      <c r="A418" s="19">
        <v>43957</v>
      </c>
      <c r="B418" s="20">
        <v>0.12</v>
      </c>
      <c r="D418" s="20"/>
      <c r="E418" s="19">
        <v>44683</v>
      </c>
      <c r="F418" s="20">
        <v>0.91</v>
      </c>
      <c r="G418" s="20"/>
      <c r="H418" s="20"/>
      <c r="I418" s="20"/>
    </row>
    <row r="419" spans="1:9" ht="24" x14ac:dyDescent="0.3">
      <c r="A419" s="19">
        <v>43958</v>
      </c>
      <c r="B419" s="20">
        <v>0.11</v>
      </c>
      <c r="D419" s="20"/>
      <c r="E419" s="19">
        <v>44684</v>
      </c>
      <c r="F419" s="20">
        <v>0.91</v>
      </c>
      <c r="G419" s="20"/>
      <c r="H419" s="20"/>
      <c r="I419" s="20"/>
    </row>
    <row r="420" spans="1:9" ht="24" x14ac:dyDescent="0.3">
      <c r="A420" s="19">
        <v>43959</v>
      </c>
      <c r="B420" s="20">
        <v>0.12</v>
      </c>
      <c r="D420" s="20"/>
      <c r="E420" s="19">
        <v>44685</v>
      </c>
      <c r="F420" s="20">
        <v>0.89</v>
      </c>
      <c r="G420" s="20"/>
      <c r="H420" s="20"/>
      <c r="I420" s="20"/>
    </row>
    <row r="421" spans="1:9" ht="24" x14ac:dyDescent="0.3">
      <c r="A421" s="19">
        <v>43962</v>
      </c>
      <c r="B421" s="20">
        <v>0.12</v>
      </c>
      <c r="D421" s="20"/>
      <c r="E421" s="19">
        <v>44686</v>
      </c>
      <c r="F421" s="20">
        <v>0.85</v>
      </c>
      <c r="G421" s="20"/>
      <c r="H421" s="20"/>
      <c r="I421" s="20"/>
    </row>
    <row r="422" spans="1:9" ht="24" x14ac:dyDescent="0.3">
      <c r="A422" s="19">
        <v>43963</v>
      </c>
      <c r="B422" s="20">
        <v>0.13</v>
      </c>
      <c r="D422" s="20"/>
      <c r="E422" s="19">
        <v>44687</v>
      </c>
      <c r="F422" s="20">
        <v>0.85</v>
      </c>
      <c r="G422" s="20"/>
      <c r="H422" s="20"/>
      <c r="I422" s="20"/>
    </row>
    <row r="423" spans="1:9" ht="24" x14ac:dyDescent="0.3">
      <c r="A423" s="19">
        <v>43964</v>
      </c>
      <c r="B423" s="20">
        <v>0.13</v>
      </c>
      <c r="D423" s="20"/>
      <c r="E423" s="19">
        <v>44690</v>
      </c>
      <c r="F423" s="20">
        <v>0.93</v>
      </c>
      <c r="G423" s="20"/>
      <c r="H423" s="20"/>
      <c r="I423" s="20"/>
    </row>
    <row r="424" spans="1:9" ht="24" x14ac:dyDescent="0.3">
      <c r="A424" s="19">
        <v>43965</v>
      </c>
      <c r="B424" s="20">
        <v>0.12</v>
      </c>
      <c r="D424" s="20"/>
      <c r="E424" s="19">
        <v>44691</v>
      </c>
      <c r="F424" s="20">
        <v>0.9</v>
      </c>
      <c r="G424" s="20"/>
      <c r="H424" s="20"/>
      <c r="I424" s="20"/>
    </row>
    <row r="425" spans="1:9" ht="24" x14ac:dyDescent="0.3">
      <c r="A425" s="19">
        <v>43966</v>
      </c>
      <c r="B425" s="20">
        <v>0.12</v>
      </c>
      <c r="D425" s="20"/>
      <c r="E425" s="19">
        <v>44692</v>
      </c>
      <c r="F425" s="20">
        <v>0.91</v>
      </c>
      <c r="G425" s="20"/>
      <c r="H425" s="20"/>
      <c r="I425" s="20"/>
    </row>
    <row r="426" spans="1:9" ht="24" x14ac:dyDescent="0.3">
      <c r="A426" s="19">
        <v>43969</v>
      </c>
      <c r="B426" s="20">
        <v>0.13</v>
      </c>
      <c r="D426" s="20"/>
      <c r="E426" s="19">
        <v>44693</v>
      </c>
      <c r="F426" s="20">
        <v>0.97</v>
      </c>
      <c r="G426" s="20"/>
      <c r="H426" s="20"/>
      <c r="I426" s="20"/>
    </row>
    <row r="427" spans="1:9" ht="24" x14ac:dyDescent="0.3">
      <c r="A427" s="19">
        <v>43970</v>
      </c>
      <c r="B427" s="20">
        <v>0.13</v>
      </c>
      <c r="D427" s="20"/>
      <c r="E427" s="19">
        <v>44694</v>
      </c>
      <c r="F427" s="20">
        <v>1.03</v>
      </c>
      <c r="G427" s="20"/>
      <c r="H427" s="20"/>
      <c r="I427" s="20"/>
    </row>
    <row r="428" spans="1:9" ht="24" x14ac:dyDescent="0.3">
      <c r="A428" s="19">
        <v>43971</v>
      </c>
      <c r="B428" s="20">
        <v>0.12</v>
      </c>
      <c r="D428" s="20"/>
      <c r="E428" s="19">
        <v>44697</v>
      </c>
      <c r="F428" s="20">
        <v>1.0900000000000001</v>
      </c>
      <c r="G428" s="20"/>
      <c r="H428" s="20"/>
      <c r="I428" s="20"/>
    </row>
    <row r="429" spans="1:9" ht="24" x14ac:dyDescent="0.3">
      <c r="A429" s="19">
        <v>43972</v>
      </c>
      <c r="B429" s="20">
        <v>0.12</v>
      </c>
      <c r="D429" s="20"/>
      <c r="E429" s="19">
        <v>44698</v>
      </c>
      <c r="F429" s="20">
        <v>1.08</v>
      </c>
      <c r="G429" s="20"/>
      <c r="H429" s="20"/>
      <c r="I429" s="20"/>
    </row>
    <row r="430" spans="1:9" ht="24" x14ac:dyDescent="0.3">
      <c r="A430" s="19">
        <v>43973</v>
      </c>
      <c r="B430" s="20">
        <v>0.12</v>
      </c>
      <c r="D430" s="20"/>
      <c r="E430" s="19">
        <v>44699</v>
      </c>
      <c r="F430" s="20">
        <v>1.04</v>
      </c>
      <c r="G430" s="20"/>
      <c r="H430" s="20"/>
      <c r="I430" s="20"/>
    </row>
    <row r="431" spans="1:9" ht="24" x14ac:dyDescent="0.3">
      <c r="A431" s="19">
        <v>43977</v>
      </c>
      <c r="B431" s="20">
        <v>0.14000000000000001</v>
      </c>
      <c r="D431" s="20"/>
      <c r="E431" s="19">
        <v>44700</v>
      </c>
      <c r="F431" s="20">
        <v>1.06</v>
      </c>
      <c r="G431" s="20"/>
      <c r="H431" s="20"/>
      <c r="I431" s="20"/>
    </row>
    <row r="432" spans="1:9" ht="24" x14ac:dyDescent="0.3">
      <c r="A432" s="19">
        <v>43978</v>
      </c>
      <c r="B432" s="20">
        <v>0.15</v>
      </c>
      <c r="D432" s="20"/>
      <c r="E432" s="19">
        <v>44701</v>
      </c>
      <c r="F432" s="20">
        <v>1.03</v>
      </c>
      <c r="G432" s="20"/>
      <c r="H432" s="20"/>
      <c r="I432" s="20"/>
    </row>
    <row r="433" spans="1:9" ht="24" x14ac:dyDescent="0.3">
      <c r="A433" s="19">
        <v>43979</v>
      </c>
      <c r="B433" s="20">
        <v>0.15</v>
      </c>
      <c r="D433" s="20"/>
      <c r="E433" s="19">
        <v>44704</v>
      </c>
      <c r="F433" s="20">
        <v>1.0900000000000001</v>
      </c>
      <c r="G433" s="20"/>
      <c r="H433" s="20"/>
      <c r="I433" s="20"/>
    </row>
    <row r="434" spans="1:9" ht="24" x14ac:dyDescent="0.3">
      <c r="A434" s="19">
        <v>43980</v>
      </c>
      <c r="B434" s="20">
        <v>0.14000000000000001</v>
      </c>
      <c r="D434" s="20"/>
      <c r="E434" s="19">
        <v>44705</v>
      </c>
      <c r="F434" s="20">
        <v>1.07</v>
      </c>
      <c r="G434" s="20"/>
      <c r="H434" s="20"/>
      <c r="I434" s="20"/>
    </row>
    <row r="435" spans="1:9" ht="24" x14ac:dyDescent="0.3">
      <c r="A435" s="19">
        <v>43983</v>
      </c>
      <c r="B435" s="20">
        <v>0.14000000000000001</v>
      </c>
      <c r="D435" s="20"/>
      <c r="E435" s="19">
        <v>44706</v>
      </c>
      <c r="F435" s="20">
        <v>1.07</v>
      </c>
      <c r="G435" s="20"/>
      <c r="H435" s="20"/>
      <c r="I435" s="20"/>
    </row>
    <row r="436" spans="1:9" ht="24" x14ac:dyDescent="0.3">
      <c r="A436" s="19">
        <v>43984</v>
      </c>
      <c r="B436" s="20">
        <v>0.15</v>
      </c>
      <c r="D436" s="20"/>
      <c r="E436" s="19">
        <v>44707</v>
      </c>
      <c r="F436" s="20">
        <v>1.08</v>
      </c>
      <c r="G436" s="20"/>
      <c r="H436" s="20"/>
      <c r="I436" s="20"/>
    </row>
    <row r="437" spans="1:9" ht="24" x14ac:dyDescent="0.3">
      <c r="A437" s="19">
        <v>43985</v>
      </c>
      <c r="B437" s="20">
        <v>0.16</v>
      </c>
      <c r="D437" s="20"/>
      <c r="E437" s="19">
        <v>44708</v>
      </c>
      <c r="F437" s="20">
        <v>1.08</v>
      </c>
      <c r="G437" s="20"/>
      <c r="H437" s="20"/>
      <c r="I437" s="20"/>
    </row>
    <row r="438" spans="1:9" ht="24" x14ac:dyDescent="0.3">
      <c r="A438" s="19">
        <v>43986</v>
      </c>
      <c r="B438" s="20">
        <v>0.15</v>
      </c>
      <c r="D438" s="20"/>
      <c r="E438" s="19">
        <v>44712</v>
      </c>
      <c r="F438" s="20">
        <v>1.1499999999999999</v>
      </c>
      <c r="G438" s="20"/>
      <c r="H438" s="20"/>
      <c r="I438" s="20"/>
    </row>
    <row r="439" spans="1:9" ht="24" x14ac:dyDescent="0.3">
      <c r="A439" s="19">
        <v>43987</v>
      </c>
      <c r="B439" s="20">
        <v>0.15</v>
      </c>
      <c r="D439" s="20"/>
      <c r="E439" s="19">
        <v>44713</v>
      </c>
      <c r="F439" s="20">
        <v>1.1399999999999999</v>
      </c>
      <c r="G439" s="20"/>
      <c r="H439" s="20"/>
      <c r="I439" s="20"/>
    </row>
    <row r="440" spans="1:9" ht="24" x14ac:dyDescent="0.3">
      <c r="A440" s="19">
        <v>43990</v>
      </c>
      <c r="B440" s="20">
        <v>0.17</v>
      </c>
      <c r="D440" s="20"/>
      <c r="E440" s="19">
        <v>44714</v>
      </c>
      <c r="F440" s="20">
        <v>1.1499999999999999</v>
      </c>
      <c r="G440" s="20"/>
      <c r="H440" s="20"/>
      <c r="I440" s="20"/>
    </row>
    <row r="441" spans="1:9" ht="24" x14ac:dyDescent="0.3">
      <c r="A441" s="19">
        <v>43991</v>
      </c>
      <c r="B441" s="20">
        <v>0.19</v>
      </c>
      <c r="D441" s="20"/>
      <c r="E441" s="19">
        <v>44715</v>
      </c>
      <c r="F441" s="20">
        <v>1.19</v>
      </c>
      <c r="G441" s="20"/>
      <c r="H441" s="20"/>
      <c r="I441" s="20"/>
    </row>
    <row r="442" spans="1:9" ht="24" x14ac:dyDescent="0.3">
      <c r="A442" s="19">
        <v>43992</v>
      </c>
      <c r="B442" s="20">
        <v>0.17</v>
      </c>
      <c r="D442" s="20"/>
      <c r="E442" s="19">
        <v>44718</v>
      </c>
      <c r="F442" s="20">
        <v>1.25</v>
      </c>
      <c r="G442" s="20"/>
      <c r="H442" s="20"/>
      <c r="I442" s="20"/>
    </row>
    <row r="443" spans="1:9" ht="24" x14ac:dyDescent="0.3">
      <c r="A443" s="19">
        <v>43993</v>
      </c>
      <c r="B443" s="20">
        <v>0.17</v>
      </c>
      <c r="D443" s="20"/>
      <c r="E443" s="19">
        <v>44719</v>
      </c>
      <c r="F443" s="20">
        <v>1.26</v>
      </c>
      <c r="G443" s="20"/>
      <c r="H443" s="20"/>
      <c r="I443" s="20"/>
    </row>
    <row r="444" spans="1:9" ht="24" x14ac:dyDescent="0.3">
      <c r="A444" s="19">
        <v>43994</v>
      </c>
      <c r="B444" s="20">
        <v>0.16</v>
      </c>
      <c r="D444" s="20"/>
      <c r="E444" s="19">
        <v>44720</v>
      </c>
      <c r="F444" s="20">
        <v>1.27</v>
      </c>
      <c r="G444" s="20"/>
      <c r="H444" s="20"/>
      <c r="I444" s="20"/>
    </row>
    <row r="445" spans="1:9" ht="24" x14ac:dyDescent="0.3">
      <c r="A445" s="19">
        <v>43997</v>
      </c>
      <c r="B445" s="20">
        <v>0.18</v>
      </c>
      <c r="D445" s="20"/>
      <c r="E445" s="19">
        <v>44721</v>
      </c>
      <c r="F445" s="20">
        <v>1.28</v>
      </c>
      <c r="G445" s="20"/>
      <c r="H445" s="20"/>
      <c r="I445" s="20"/>
    </row>
    <row r="446" spans="1:9" ht="24" x14ac:dyDescent="0.3">
      <c r="A446" s="19">
        <v>43998</v>
      </c>
      <c r="B446" s="20">
        <v>0.17</v>
      </c>
      <c r="D446" s="20"/>
      <c r="E446" s="19">
        <v>44722</v>
      </c>
      <c r="F446" s="20">
        <v>1.36</v>
      </c>
      <c r="G446" s="20"/>
      <c r="H446" s="20"/>
      <c r="I446" s="20"/>
    </row>
    <row r="447" spans="1:9" ht="24" x14ac:dyDescent="0.3">
      <c r="A447" s="19">
        <v>43999</v>
      </c>
      <c r="B447" s="20">
        <v>0.17</v>
      </c>
      <c r="D447" s="20"/>
      <c r="E447" s="19">
        <v>44725</v>
      </c>
      <c r="F447" s="20">
        <v>1.72</v>
      </c>
      <c r="G447" s="20"/>
      <c r="H447" s="20"/>
      <c r="I447" s="20"/>
    </row>
    <row r="448" spans="1:9" ht="24" x14ac:dyDescent="0.3">
      <c r="A448" s="19">
        <v>44000</v>
      </c>
      <c r="B448" s="20">
        <v>0.16</v>
      </c>
      <c r="D448" s="20"/>
      <c r="E448" s="19">
        <v>44726</v>
      </c>
      <c r="F448" s="20">
        <v>1.81</v>
      </c>
      <c r="G448" s="20"/>
      <c r="H448" s="20"/>
      <c r="I448" s="20"/>
    </row>
    <row r="449" spans="1:9" ht="24" x14ac:dyDescent="0.3">
      <c r="A449" s="19">
        <v>44001</v>
      </c>
      <c r="B449" s="20">
        <v>0.15</v>
      </c>
      <c r="D449" s="20"/>
      <c r="E449" s="19">
        <v>44727</v>
      </c>
      <c r="F449" s="20">
        <v>1.72</v>
      </c>
      <c r="G449" s="20"/>
      <c r="H449" s="20"/>
      <c r="I449" s="20"/>
    </row>
    <row r="450" spans="1:9" ht="24" x14ac:dyDescent="0.3">
      <c r="A450" s="19">
        <v>44004</v>
      </c>
      <c r="B450" s="20">
        <v>0.16</v>
      </c>
      <c r="D450" s="20"/>
      <c r="E450" s="19">
        <v>44728</v>
      </c>
      <c r="F450" s="20">
        <v>1.57</v>
      </c>
      <c r="G450" s="20"/>
      <c r="H450" s="20"/>
      <c r="I450" s="20"/>
    </row>
    <row r="451" spans="1:9" ht="24" x14ac:dyDescent="0.3">
      <c r="A451" s="19">
        <v>44005</v>
      </c>
      <c r="B451" s="20">
        <v>0.16</v>
      </c>
      <c r="D451" s="20"/>
      <c r="E451" s="19">
        <v>44729</v>
      </c>
      <c r="F451" s="20">
        <v>1.61</v>
      </c>
      <c r="G451" s="20"/>
      <c r="H451" s="20"/>
      <c r="I451" s="20"/>
    </row>
    <row r="452" spans="1:9" ht="24" x14ac:dyDescent="0.3">
      <c r="A452" s="19">
        <v>44006</v>
      </c>
      <c r="B452" s="20">
        <v>0.15</v>
      </c>
      <c r="D452" s="20"/>
      <c r="E452" s="19">
        <v>44733</v>
      </c>
      <c r="F452" s="20">
        <v>1.69</v>
      </c>
      <c r="G452" s="20"/>
      <c r="H452" s="20"/>
      <c r="I452" s="20"/>
    </row>
    <row r="453" spans="1:9" ht="24" x14ac:dyDescent="0.3">
      <c r="A453" s="19">
        <v>44007</v>
      </c>
      <c r="B453" s="20">
        <v>0.16</v>
      </c>
      <c r="D453" s="20"/>
      <c r="E453" s="19">
        <v>44734</v>
      </c>
      <c r="F453" s="20">
        <v>1.6</v>
      </c>
      <c r="G453" s="20"/>
      <c r="H453" s="20"/>
      <c r="I453" s="20"/>
    </row>
    <row r="454" spans="1:9" ht="24" x14ac:dyDescent="0.3">
      <c r="A454" s="19">
        <v>44008</v>
      </c>
      <c r="B454" s="20">
        <v>0.14000000000000001</v>
      </c>
      <c r="D454" s="20"/>
      <c r="E454" s="19">
        <v>44735</v>
      </c>
      <c r="F454" s="20">
        <v>1.62</v>
      </c>
      <c r="G454" s="20"/>
      <c r="H454" s="20"/>
      <c r="I454" s="20"/>
    </row>
    <row r="455" spans="1:9" ht="24" x14ac:dyDescent="0.3">
      <c r="A455" s="19">
        <v>44011</v>
      </c>
      <c r="B455" s="20">
        <v>0.14000000000000001</v>
      </c>
      <c r="D455" s="20"/>
      <c r="E455" s="19">
        <v>44736</v>
      </c>
      <c r="F455" s="20">
        <v>1.69</v>
      </c>
      <c r="G455" s="20"/>
      <c r="H455" s="20"/>
      <c r="I455" s="20"/>
    </row>
    <row r="456" spans="1:9" ht="24" x14ac:dyDescent="0.3">
      <c r="A456" s="19">
        <v>44012</v>
      </c>
      <c r="B456" s="20">
        <v>0.16</v>
      </c>
      <c r="D456" s="20"/>
      <c r="E456" s="19">
        <v>44739</v>
      </c>
      <c r="F456" s="20">
        <v>1.78</v>
      </c>
      <c r="G456" s="20"/>
      <c r="H456" s="20"/>
      <c r="I456" s="20"/>
    </row>
    <row r="457" spans="1:9" ht="24" x14ac:dyDescent="0.3">
      <c r="A457" s="19">
        <v>44013</v>
      </c>
      <c r="B457" s="20">
        <v>0.14000000000000001</v>
      </c>
      <c r="D457" s="20"/>
      <c r="E457" s="19">
        <v>44740</v>
      </c>
      <c r="F457" s="20">
        <v>1.78</v>
      </c>
      <c r="G457" s="20"/>
      <c r="H457" s="20"/>
      <c r="I457" s="20"/>
    </row>
    <row r="458" spans="1:9" ht="24" x14ac:dyDescent="0.3">
      <c r="A458" s="19">
        <v>44014</v>
      </c>
      <c r="B458" s="20">
        <v>0.14000000000000001</v>
      </c>
      <c r="D458" s="20"/>
      <c r="E458" s="19">
        <v>44741</v>
      </c>
      <c r="F458" s="20">
        <v>1.76</v>
      </c>
      <c r="G458" s="20"/>
      <c r="H458" s="20"/>
      <c r="I458" s="20"/>
    </row>
    <row r="459" spans="1:9" ht="24" x14ac:dyDescent="0.3">
      <c r="A459" s="19">
        <v>44018</v>
      </c>
      <c r="B459" s="20">
        <v>0.15</v>
      </c>
      <c r="D459" s="20"/>
      <c r="E459" s="19">
        <v>44742</v>
      </c>
      <c r="F459" s="20">
        <v>1.69</v>
      </c>
      <c r="G459" s="20"/>
      <c r="H459" s="20"/>
      <c r="I459" s="20"/>
    </row>
    <row r="460" spans="1:9" ht="24" x14ac:dyDescent="0.3">
      <c r="A460" s="19">
        <v>44019</v>
      </c>
      <c r="B460" s="20">
        <v>0.15</v>
      </c>
      <c r="D460" s="20"/>
      <c r="E460" s="19">
        <v>44743</v>
      </c>
      <c r="F460" s="20">
        <v>1.69</v>
      </c>
      <c r="G460" s="20"/>
      <c r="H460" s="20"/>
      <c r="I460" s="20"/>
    </row>
    <row r="461" spans="1:9" ht="24" x14ac:dyDescent="0.3">
      <c r="A461" s="19">
        <v>44020</v>
      </c>
      <c r="B461" s="20">
        <v>0.15</v>
      </c>
      <c r="D461" s="20"/>
      <c r="E461" s="19">
        <v>44747</v>
      </c>
      <c r="F461" s="20">
        <v>1.89</v>
      </c>
      <c r="G461" s="20"/>
      <c r="H461" s="20"/>
      <c r="I461" s="20"/>
    </row>
    <row r="462" spans="1:9" ht="24" x14ac:dyDescent="0.3">
      <c r="A462" s="19">
        <v>44021</v>
      </c>
      <c r="B462" s="20">
        <v>0.13</v>
      </c>
      <c r="D462" s="20"/>
      <c r="E462" s="19">
        <v>44748</v>
      </c>
      <c r="F462" s="20">
        <v>1.88</v>
      </c>
      <c r="G462" s="20"/>
      <c r="H462" s="20"/>
      <c r="I462" s="20"/>
    </row>
    <row r="463" spans="1:9" ht="24" x14ac:dyDescent="0.3">
      <c r="A463" s="19">
        <v>44022</v>
      </c>
      <c r="B463" s="20">
        <v>0.13</v>
      </c>
      <c r="D463" s="20"/>
      <c r="E463" s="19">
        <v>44749</v>
      </c>
      <c r="F463" s="20">
        <v>1.93</v>
      </c>
      <c r="G463" s="20"/>
      <c r="H463" s="20"/>
      <c r="I463" s="20"/>
    </row>
    <row r="464" spans="1:9" ht="24" x14ac:dyDescent="0.3">
      <c r="A464" s="19">
        <v>44025</v>
      </c>
      <c r="B464" s="20">
        <v>0.14000000000000001</v>
      </c>
      <c r="D464" s="20"/>
      <c r="E464" s="19">
        <v>44750</v>
      </c>
      <c r="F464" s="20">
        <v>1.95</v>
      </c>
      <c r="G464" s="20"/>
      <c r="H464" s="20"/>
      <c r="I464" s="20"/>
    </row>
    <row r="465" spans="1:9" ht="24" x14ac:dyDescent="0.3">
      <c r="A465" s="19">
        <v>44026</v>
      </c>
      <c r="B465" s="20">
        <v>0.15</v>
      </c>
      <c r="D465" s="20"/>
      <c r="E465" s="19">
        <v>44753</v>
      </c>
      <c r="F465" s="20">
        <v>2.17</v>
      </c>
      <c r="G465" s="20"/>
      <c r="H465" s="20"/>
      <c r="I465" s="20"/>
    </row>
    <row r="466" spans="1:9" ht="24" x14ac:dyDescent="0.3">
      <c r="A466" s="19">
        <v>44027</v>
      </c>
      <c r="B466" s="20">
        <v>0.16</v>
      </c>
      <c r="D466" s="20"/>
      <c r="E466" s="19">
        <v>44754</v>
      </c>
      <c r="F466" s="20">
        <v>2.2000000000000002</v>
      </c>
      <c r="G466" s="20"/>
      <c r="H466" s="20"/>
      <c r="I466" s="20"/>
    </row>
    <row r="467" spans="1:9" ht="24" x14ac:dyDescent="0.3">
      <c r="A467" s="19">
        <v>44028</v>
      </c>
      <c r="B467" s="20">
        <v>0.11</v>
      </c>
      <c r="D467" s="20"/>
      <c r="E467" s="19">
        <v>44755</v>
      </c>
      <c r="F467" s="20">
        <v>2.38</v>
      </c>
      <c r="G467" s="20"/>
      <c r="H467" s="20"/>
      <c r="I467" s="20"/>
    </row>
    <row r="468" spans="1:9" ht="24" x14ac:dyDescent="0.3">
      <c r="A468" s="19">
        <v>44029</v>
      </c>
      <c r="B468" s="20">
        <v>0.11</v>
      </c>
      <c r="D468" s="20"/>
      <c r="E468" s="19">
        <v>44756</v>
      </c>
      <c r="F468" s="20">
        <v>2.38</v>
      </c>
      <c r="G468" s="20"/>
      <c r="H468" s="20"/>
      <c r="I468" s="20"/>
    </row>
    <row r="469" spans="1:9" ht="24" x14ac:dyDescent="0.3">
      <c r="A469" s="19">
        <v>44032</v>
      </c>
      <c r="B469" s="20">
        <v>0.13</v>
      </c>
      <c r="D469" s="20"/>
      <c r="E469" s="19">
        <v>44757</v>
      </c>
      <c r="F469" s="20">
        <v>2.33</v>
      </c>
      <c r="G469" s="20"/>
      <c r="H469" s="20"/>
      <c r="I469" s="20"/>
    </row>
    <row r="470" spans="1:9" ht="24" x14ac:dyDescent="0.3">
      <c r="A470" s="19">
        <v>44033</v>
      </c>
      <c r="B470" s="20">
        <v>0.13</v>
      </c>
      <c r="D470" s="20"/>
      <c r="E470" s="19">
        <v>44760</v>
      </c>
      <c r="F470" s="20">
        <v>2.4900000000000002</v>
      </c>
      <c r="G470" s="20"/>
      <c r="H470" s="20"/>
      <c r="I470" s="20"/>
    </row>
    <row r="471" spans="1:9" ht="24" x14ac:dyDescent="0.3">
      <c r="A471" s="19">
        <v>44034</v>
      </c>
      <c r="B471" s="20">
        <v>0.13</v>
      </c>
      <c r="D471" s="20"/>
      <c r="E471" s="19">
        <v>44761</v>
      </c>
      <c r="F471" s="20">
        <v>2.5099999999999998</v>
      </c>
      <c r="G471" s="20"/>
      <c r="H471" s="20"/>
      <c r="I471" s="20"/>
    </row>
    <row r="472" spans="1:9" ht="24" x14ac:dyDescent="0.3">
      <c r="A472" s="19">
        <v>44035</v>
      </c>
      <c r="B472" s="20">
        <v>0.12</v>
      </c>
      <c r="D472" s="20"/>
      <c r="E472" s="19">
        <v>44762</v>
      </c>
      <c r="F472" s="20">
        <v>2.4900000000000002</v>
      </c>
      <c r="G472" s="20"/>
      <c r="H472" s="20"/>
      <c r="I472" s="20"/>
    </row>
    <row r="473" spans="1:9" ht="24" x14ac:dyDescent="0.3">
      <c r="A473" s="19">
        <v>44036</v>
      </c>
      <c r="B473" s="20">
        <v>0.11</v>
      </c>
      <c r="D473" s="20"/>
      <c r="E473" s="19">
        <v>44763</v>
      </c>
      <c r="F473" s="20">
        <v>2.4500000000000002</v>
      </c>
      <c r="G473" s="20"/>
      <c r="H473" s="20"/>
      <c r="I473" s="20"/>
    </row>
    <row r="474" spans="1:9" ht="24" x14ac:dyDescent="0.3">
      <c r="A474" s="19">
        <v>44039</v>
      </c>
      <c r="B474" s="20">
        <v>0.11</v>
      </c>
      <c r="D474" s="20"/>
      <c r="E474" s="19">
        <v>44764</v>
      </c>
      <c r="F474" s="20">
        <v>2.46</v>
      </c>
      <c r="G474" s="20"/>
      <c r="H474" s="20"/>
      <c r="I474" s="20"/>
    </row>
    <row r="475" spans="1:9" ht="24" x14ac:dyDescent="0.3">
      <c r="A475" s="19">
        <v>44040</v>
      </c>
      <c r="B475" s="20">
        <v>0.11</v>
      </c>
      <c r="D475" s="20"/>
      <c r="E475" s="19">
        <v>44767</v>
      </c>
      <c r="F475" s="20">
        <v>2.6</v>
      </c>
      <c r="G475" s="20"/>
      <c r="H475" s="20"/>
      <c r="I475" s="20"/>
    </row>
    <row r="476" spans="1:9" ht="24" x14ac:dyDescent="0.3">
      <c r="A476" s="19">
        <v>44041</v>
      </c>
      <c r="B476" s="20">
        <v>0.11</v>
      </c>
      <c r="D476" s="20"/>
      <c r="E476" s="19">
        <v>44768</v>
      </c>
      <c r="F476" s="20">
        <v>2.5299999999999998</v>
      </c>
      <c r="G476" s="20"/>
      <c r="H476" s="20"/>
      <c r="I476" s="20"/>
    </row>
    <row r="477" spans="1:9" ht="24" x14ac:dyDescent="0.3">
      <c r="A477" s="19">
        <v>44042</v>
      </c>
      <c r="B477" s="20">
        <v>0.09</v>
      </c>
      <c r="D477" s="20"/>
      <c r="E477" s="19">
        <v>44769</v>
      </c>
      <c r="F477" s="20">
        <v>2.42</v>
      </c>
      <c r="G477" s="20"/>
      <c r="H477" s="20"/>
      <c r="I477" s="20"/>
    </row>
    <row r="478" spans="1:9" ht="24" x14ac:dyDescent="0.3">
      <c r="A478" s="19">
        <v>44043</v>
      </c>
      <c r="B478" s="20">
        <v>0.09</v>
      </c>
      <c r="D478" s="20"/>
      <c r="E478" s="19">
        <v>44770</v>
      </c>
      <c r="F478" s="20">
        <v>2.4</v>
      </c>
      <c r="G478" s="20"/>
      <c r="H478" s="20"/>
      <c r="I478" s="20"/>
    </row>
    <row r="479" spans="1:9" ht="24" x14ac:dyDescent="0.3">
      <c r="A479" s="19">
        <v>44046</v>
      </c>
      <c r="B479" s="20">
        <v>0.1</v>
      </c>
      <c r="D479" s="20"/>
      <c r="E479" s="19">
        <v>44771</v>
      </c>
      <c r="F479" s="20">
        <v>2.39</v>
      </c>
      <c r="G479" s="20"/>
      <c r="H479" s="20"/>
      <c r="I479" s="20"/>
    </row>
    <row r="480" spans="1:9" ht="24" x14ac:dyDescent="0.3">
      <c r="A480" s="19">
        <v>44047</v>
      </c>
      <c r="B480" s="20">
        <v>0.09</v>
      </c>
      <c r="D480" s="20"/>
      <c r="E480" s="19">
        <v>44774</v>
      </c>
      <c r="F480" s="20">
        <v>2.5299999999999998</v>
      </c>
      <c r="G480" s="20"/>
      <c r="H480" s="20"/>
      <c r="I480" s="20"/>
    </row>
    <row r="481" spans="1:9" ht="24" x14ac:dyDescent="0.3">
      <c r="A481" s="19">
        <v>44048</v>
      </c>
      <c r="B481" s="20">
        <v>0.1</v>
      </c>
      <c r="D481" s="20"/>
      <c r="E481" s="19">
        <v>44775</v>
      </c>
      <c r="F481" s="20">
        <v>2.5299999999999998</v>
      </c>
      <c r="G481" s="20"/>
      <c r="H481" s="20"/>
      <c r="I481" s="20"/>
    </row>
    <row r="482" spans="1:9" ht="24" x14ac:dyDescent="0.3">
      <c r="A482" s="19">
        <v>44049</v>
      </c>
      <c r="B482" s="20">
        <v>0.1</v>
      </c>
      <c r="D482" s="20"/>
      <c r="E482" s="19">
        <v>44776</v>
      </c>
      <c r="F482" s="20">
        <v>2.4900000000000002</v>
      </c>
      <c r="G482" s="20"/>
      <c r="H482" s="20"/>
      <c r="I482" s="20"/>
    </row>
    <row r="483" spans="1:9" ht="24" x14ac:dyDescent="0.3">
      <c r="A483" s="19">
        <v>44050</v>
      </c>
      <c r="B483" s="20">
        <v>0.1</v>
      </c>
      <c r="D483" s="20"/>
      <c r="E483" s="19">
        <v>44777</v>
      </c>
      <c r="F483" s="20">
        <v>2.46</v>
      </c>
      <c r="G483" s="20"/>
      <c r="H483" s="20"/>
      <c r="I483" s="20"/>
    </row>
    <row r="484" spans="1:9" ht="24" x14ac:dyDescent="0.3">
      <c r="A484" s="19">
        <v>44053</v>
      </c>
      <c r="B484" s="20">
        <v>0.11</v>
      </c>
      <c r="D484" s="20"/>
      <c r="E484" s="19">
        <v>44778</v>
      </c>
      <c r="F484" s="20">
        <v>2.5299999999999998</v>
      </c>
      <c r="G484" s="20"/>
      <c r="H484" s="20"/>
      <c r="I484" s="20"/>
    </row>
    <row r="485" spans="1:9" ht="24" x14ac:dyDescent="0.3">
      <c r="A485" s="19">
        <v>44054</v>
      </c>
      <c r="B485" s="20">
        <v>0.11</v>
      </c>
      <c r="D485" s="20"/>
      <c r="E485" s="19">
        <v>44781</v>
      </c>
      <c r="F485" s="20">
        <v>2.62</v>
      </c>
      <c r="G485" s="20"/>
      <c r="H485" s="20"/>
      <c r="I485" s="20"/>
    </row>
    <row r="486" spans="1:9" ht="24" x14ac:dyDescent="0.3">
      <c r="A486" s="19">
        <v>44055</v>
      </c>
      <c r="B486" s="20">
        <v>0.11</v>
      </c>
      <c r="D486" s="20"/>
      <c r="E486" s="19">
        <v>44782</v>
      </c>
      <c r="F486" s="20">
        <v>2.63</v>
      </c>
      <c r="G486" s="20"/>
      <c r="H486" s="20"/>
      <c r="I486" s="20"/>
    </row>
    <row r="487" spans="1:9" ht="24" x14ac:dyDescent="0.3">
      <c r="A487" s="19">
        <v>44056</v>
      </c>
      <c r="B487" s="20">
        <v>0.1</v>
      </c>
      <c r="D487" s="20"/>
      <c r="E487" s="19">
        <v>44783</v>
      </c>
      <c r="F487" s="20">
        <v>2.61</v>
      </c>
      <c r="G487" s="20"/>
      <c r="H487" s="20"/>
      <c r="I487" s="20"/>
    </row>
    <row r="488" spans="1:9" ht="24" x14ac:dyDescent="0.3">
      <c r="A488" s="19">
        <v>44057</v>
      </c>
      <c r="B488" s="20">
        <v>0.1</v>
      </c>
      <c r="D488" s="20"/>
      <c r="E488" s="19">
        <v>44784</v>
      </c>
      <c r="F488" s="20">
        <v>2.57</v>
      </c>
      <c r="G488" s="20"/>
      <c r="H488" s="20"/>
      <c r="I488" s="20"/>
    </row>
    <row r="489" spans="1:9" ht="24" x14ac:dyDescent="0.3">
      <c r="A489" s="19">
        <v>44060</v>
      </c>
      <c r="B489" s="20">
        <v>0.1</v>
      </c>
      <c r="D489" s="20"/>
      <c r="E489" s="19">
        <v>44785</v>
      </c>
      <c r="F489" s="20">
        <v>2.58</v>
      </c>
      <c r="G489" s="20"/>
      <c r="H489" s="20"/>
      <c r="I489" s="20"/>
    </row>
    <row r="490" spans="1:9" ht="24" x14ac:dyDescent="0.3">
      <c r="A490" s="19">
        <v>44061</v>
      </c>
      <c r="B490" s="20">
        <v>0.09</v>
      </c>
      <c r="D490" s="20"/>
      <c r="E490" s="19">
        <v>44788</v>
      </c>
      <c r="F490" s="20">
        <v>2.68</v>
      </c>
      <c r="G490" s="20"/>
      <c r="H490" s="20"/>
      <c r="I490" s="20"/>
    </row>
    <row r="491" spans="1:9" ht="24" x14ac:dyDescent="0.3">
      <c r="A491" s="19">
        <v>44062</v>
      </c>
      <c r="B491" s="20">
        <v>0.11</v>
      </c>
      <c r="D491" s="20"/>
      <c r="E491" s="19">
        <v>44789</v>
      </c>
      <c r="F491" s="20">
        <v>2.66</v>
      </c>
      <c r="G491" s="20"/>
      <c r="H491" s="20"/>
      <c r="I491" s="20"/>
    </row>
    <row r="492" spans="1:9" ht="24" x14ac:dyDescent="0.3">
      <c r="A492" s="19">
        <v>44063</v>
      </c>
      <c r="B492" s="20">
        <v>0.11</v>
      </c>
      <c r="D492" s="20"/>
      <c r="E492" s="19">
        <v>44790</v>
      </c>
      <c r="F492" s="20">
        <v>2.64</v>
      </c>
      <c r="G492" s="20"/>
      <c r="H492" s="20"/>
      <c r="I492" s="20"/>
    </row>
    <row r="493" spans="1:9" ht="24" x14ac:dyDescent="0.3">
      <c r="A493" s="19">
        <v>44064</v>
      </c>
      <c r="B493" s="20">
        <v>0.1</v>
      </c>
      <c r="D493" s="20"/>
      <c r="E493" s="19">
        <v>44791</v>
      </c>
      <c r="F493" s="20">
        <v>2.66</v>
      </c>
      <c r="G493" s="20"/>
      <c r="H493" s="20"/>
      <c r="I493" s="20"/>
    </row>
    <row r="494" spans="1:9" ht="24" x14ac:dyDescent="0.3">
      <c r="A494" s="19">
        <v>44067</v>
      </c>
      <c r="B494" s="20">
        <v>0.12</v>
      </c>
      <c r="D494" s="20"/>
      <c r="E494" s="19">
        <v>44792</v>
      </c>
      <c r="F494" s="20">
        <v>2.69</v>
      </c>
      <c r="G494" s="20"/>
      <c r="H494" s="20"/>
      <c r="I494" s="20"/>
    </row>
    <row r="495" spans="1:9" ht="24" x14ac:dyDescent="0.3">
      <c r="A495" s="19">
        <v>44068</v>
      </c>
      <c r="B495" s="20">
        <v>0.11</v>
      </c>
      <c r="D495" s="20"/>
      <c r="E495" s="19">
        <v>44795</v>
      </c>
      <c r="F495" s="20">
        <v>2.8</v>
      </c>
      <c r="G495" s="20"/>
      <c r="H495" s="20"/>
      <c r="I495" s="20"/>
    </row>
    <row r="496" spans="1:9" ht="24" x14ac:dyDescent="0.3">
      <c r="A496" s="19">
        <v>44069</v>
      </c>
      <c r="B496" s="20">
        <v>0.11</v>
      </c>
      <c r="D496" s="20"/>
      <c r="E496" s="19">
        <v>44796</v>
      </c>
      <c r="F496" s="20">
        <v>2.77</v>
      </c>
      <c r="G496" s="20"/>
      <c r="H496" s="20"/>
      <c r="I496" s="20"/>
    </row>
    <row r="497" spans="1:9" ht="24" x14ac:dyDescent="0.3">
      <c r="A497" s="19">
        <v>44070</v>
      </c>
      <c r="B497" s="20">
        <v>0.11</v>
      </c>
      <c r="D497" s="20"/>
      <c r="E497" s="19">
        <v>44797</v>
      </c>
      <c r="F497" s="20">
        <v>2.79</v>
      </c>
      <c r="G497" s="20"/>
      <c r="H497" s="20"/>
      <c r="I497" s="20"/>
    </row>
    <row r="498" spans="1:9" ht="24" x14ac:dyDescent="0.3">
      <c r="A498" s="19">
        <v>44071</v>
      </c>
      <c r="B498" s="20">
        <v>0.1</v>
      </c>
      <c r="D498" s="20"/>
      <c r="E498" s="19">
        <v>44798</v>
      </c>
      <c r="F498" s="20">
        <v>2.84</v>
      </c>
      <c r="G498" s="20"/>
      <c r="H498" s="20"/>
      <c r="I498" s="20"/>
    </row>
    <row r="499" spans="1:9" ht="24" x14ac:dyDescent="0.3">
      <c r="A499" s="19">
        <v>44074</v>
      </c>
      <c r="B499" s="20">
        <v>0.11</v>
      </c>
      <c r="D499" s="20"/>
      <c r="E499" s="19">
        <v>44799</v>
      </c>
      <c r="F499" s="20">
        <v>2.84</v>
      </c>
      <c r="G499" s="20"/>
      <c r="H499" s="20"/>
      <c r="I499" s="20"/>
    </row>
    <row r="500" spans="1:9" ht="24" x14ac:dyDescent="0.3">
      <c r="D500" s="20"/>
      <c r="E500" s="19">
        <v>44802</v>
      </c>
      <c r="F500" s="20">
        <v>2.95</v>
      </c>
      <c r="G500" s="20"/>
      <c r="H500" s="20"/>
      <c r="I500" s="20"/>
    </row>
    <row r="501" spans="1:9" ht="24" x14ac:dyDescent="0.3">
      <c r="D501" s="20"/>
      <c r="E501" s="19">
        <v>44803</v>
      </c>
      <c r="F501" s="20">
        <v>2.94</v>
      </c>
      <c r="G501" s="20"/>
      <c r="H501" s="20"/>
      <c r="I501" s="20"/>
    </row>
    <row r="502" spans="1:9" ht="24" x14ac:dyDescent="0.3">
      <c r="D502" s="20"/>
      <c r="E502" s="19">
        <v>44804</v>
      </c>
      <c r="F502" s="20">
        <v>2.93</v>
      </c>
      <c r="G502" s="20"/>
      <c r="H502" s="20"/>
      <c r="I502" s="20"/>
    </row>
    <row r="503" spans="1:9" ht="24" x14ac:dyDescent="0.3">
      <c r="D503" s="20"/>
      <c r="E503" s="19">
        <v>44805</v>
      </c>
      <c r="F503" s="20">
        <v>2.94</v>
      </c>
      <c r="G503" s="20"/>
      <c r="H503" s="20"/>
      <c r="I503" s="20"/>
    </row>
    <row r="504" spans="1:9" ht="24" x14ac:dyDescent="0.3">
      <c r="D504" s="20"/>
      <c r="E504" s="19">
        <v>44806</v>
      </c>
      <c r="F504" s="20">
        <v>2.91</v>
      </c>
      <c r="G504" s="20"/>
      <c r="H504" s="20"/>
      <c r="I504" s="20"/>
    </row>
    <row r="505" spans="1:9" ht="24" x14ac:dyDescent="0.3">
      <c r="D505" s="20"/>
      <c r="E505" s="19">
        <v>44810</v>
      </c>
      <c r="F505" s="20">
        <v>3.02</v>
      </c>
      <c r="G505" s="20"/>
      <c r="H505" s="20"/>
      <c r="I505" s="20"/>
    </row>
    <row r="506" spans="1:9" ht="24" x14ac:dyDescent="0.3">
      <c r="D506" s="20"/>
      <c r="E506" s="19">
        <v>44811</v>
      </c>
      <c r="F506" s="20">
        <v>3.04</v>
      </c>
      <c r="G506" s="20"/>
      <c r="H506" s="20"/>
      <c r="I506" s="20"/>
    </row>
    <row r="507" spans="1:9" ht="24" x14ac:dyDescent="0.3">
      <c r="D507" s="20"/>
      <c r="E507" s="19">
        <v>44812</v>
      </c>
      <c r="F507" s="20">
        <v>3.03</v>
      </c>
      <c r="G507" s="20"/>
      <c r="H507" s="20"/>
      <c r="I507" s="20"/>
    </row>
    <row r="508" spans="1:9" ht="24" x14ac:dyDescent="0.3">
      <c r="D508" s="20"/>
      <c r="E508" s="19">
        <v>44813</v>
      </c>
      <c r="F508" s="20">
        <v>3.04</v>
      </c>
      <c r="G508" s="20"/>
      <c r="H508" s="20"/>
      <c r="I508" s="20"/>
    </row>
    <row r="509" spans="1:9" ht="24" x14ac:dyDescent="0.3">
      <c r="D509" s="20"/>
      <c r="E509" s="19">
        <v>44816</v>
      </c>
      <c r="F509" s="20">
        <v>3.16</v>
      </c>
      <c r="G509" s="20"/>
      <c r="H509" s="20"/>
      <c r="I509" s="20"/>
    </row>
    <row r="510" spans="1:9" ht="24" x14ac:dyDescent="0.3">
      <c r="D510" s="20"/>
      <c r="E510" s="19">
        <v>44817</v>
      </c>
      <c r="F510" s="20">
        <v>3.26</v>
      </c>
      <c r="G510" s="20"/>
      <c r="H510" s="20"/>
      <c r="I510" s="20"/>
    </row>
    <row r="511" spans="1:9" ht="24" x14ac:dyDescent="0.3">
      <c r="D511" s="20"/>
      <c r="E511" s="19">
        <v>44818</v>
      </c>
      <c r="F511" s="20">
        <v>3.21</v>
      </c>
      <c r="G511" s="20"/>
      <c r="H511" s="20"/>
      <c r="I511" s="20"/>
    </row>
    <row r="512" spans="1:9" ht="24" x14ac:dyDescent="0.3">
      <c r="D512" s="20"/>
      <c r="E512" s="19">
        <v>44819</v>
      </c>
      <c r="F512" s="20">
        <v>3.19</v>
      </c>
      <c r="G512" s="20"/>
      <c r="H512" s="20"/>
      <c r="I512" s="20"/>
    </row>
    <row r="513" spans="4:9" ht="24" x14ac:dyDescent="0.3">
      <c r="D513" s="20"/>
      <c r="E513" s="19">
        <v>44820</v>
      </c>
      <c r="F513" s="20">
        <v>3.17</v>
      </c>
      <c r="G513" s="20"/>
      <c r="H513" s="20"/>
      <c r="I513" s="20"/>
    </row>
    <row r="514" spans="4:9" ht="24" x14ac:dyDescent="0.3">
      <c r="D514" s="20"/>
      <c r="E514" s="19">
        <v>44823</v>
      </c>
      <c r="F514" s="20">
        <v>3.36</v>
      </c>
      <c r="G514" s="20"/>
      <c r="H514" s="20"/>
      <c r="I514" s="20"/>
    </row>
    <row r="515" spans="4:9" ht="24" x14ac:dyDescent="0.3">
      <c r="D515" s="20"/>
      <c r="E515" s="19">
        <v>44824</v>
      </c>
      <c r="F515" s="20">
        <v>3.33</v>
      </c>
      <c r="G515" s="20"/>
      <c r="H515" s="20"/>
      <c r="I515" s="20"/>
    </row>
    <row r="516" spans="4:9" ht="24" x14ac:dyDescent="0.3">
      <c r="D516" s="20"/>
      <c r="E516" s="19">
        <v>44825</v>
      </c>
      <c r="F516" s="20">
        <v>3.28</v>
      </c>
      <c r="G516" s="20"/>
      <c r="H516" s="20"/>
      <c r="I516" s="20"/>
    </row>
    <row r="517" spans="4:9" ht="24" x14ac:dyDescent="0.3">
      <c r="D517" s="20"/>
      <c r="E517" s="19">
        <v>44826</v>
      </c>
      <c r="F517" s="20">
        <v>3.26</v>
      </c>
      <c r="G517" s="20"/>
      <c r="H517" s="20"/>
      <c r="I517" s="20"/>
    </row>
    <row r="518" spans="4:9" ht="24" x14ac:dyDescent="0.3">
      <c r="D518" s="20"/>
      <c r="E518" s="19">
        <v>44827</v>
      </c>
      <c r="F518" s="20">
        <v>3.19</v>
      </c>
      <c r="G518" s="20"/>
      <c r="H518" s="20"/>
      <c r="I518" s="20"/>
    </row>
    <row r="519" spans="4:9" ht="24" x14ac:dyDescent="0.3">
      <c r="D519" s="20"/>
      <c r="E519" s="19">
        <v>44830</v>
      </c>
      <c r="F519" s="20">
        <v>3.37</v>
      </c>
      <c r="G519" s="20"/>
      <c r="H519" s="20"/>
      <c r="I519" s="20"/>
    </row>
    <row r="520" spans="4:9" ht="24" x14ac:dyDescent="0.3">
      <c r="D520" s="20"/>
      <c r="E520" s="19">
        <v>44831</v>
      </c>
      <c r="F520" s="20">
        <v>3.33</v>
      </c>
      <c r="G520" s="20"/>
      <c r="H520" s="20"/>
      <c r="I520" s="20"/>
    </row>
    <row r="521" spans="4:9" ht="24" x14ac:dyDescent="0.3">
      <c r="D521" s="20"/>
      <c r="E521" s="19">
        <v>44832</v>
      </c>
      <c r="F521" s="20">
        <v>3.36</v>
      </c>
      <c r="G521" s="20"/>
      <c r="H521" s="20"/>
      <c r="I521" s="20"/>
    </row>
    <row r="522" spans="4:9" ht="24" x14ac:dyDescent="0.3">
      <c r="D522" s="20"/>
      <c r="E522" s="19">
        <v>44833</v>
      </c>
      <c r="F522" s="20">
        <v>3.33</v>
      </c>
      <c r="G522" s="20"/>
      <c r="H522" s="20"/>
      <c r="I522" s="20"/>
    </row>
    <row r="523" spans="4:9" ht="24" x14ac:dyDescent="0.3">
      <c r="D523" s="20"/>
      <c r="E523" s="19">
        <v>44834</v>
      </c>
      <c r="F523" s="20">
        <v>3.29</v>
      </c>
      <c r="G523" s="20"/>
      <c r="H523" s="20"/>
      <c r="I523" s="20"/>
    </row>
    <row r="524" spans="4:9" ht="24" x14ac:dyDescent="0.3">
      <c r="D524" s="20"/>
      <c r="E524" s="19">
        <v>44837</v>
      </c>
      <c r="F524" s="20">
        <v>3.42</v>
      </c>
      <c r="G524" s="20"/>
      <c r="H524" s="20"/>
      <c r="I524" s="20"/>
    </row>
    <row r="525" spans="4:9" ht="24" x14ac:dyDescent="0.3">
      <c r="D525" s="20"/>
      <c r="E525" s="19">
        <v>44838</v>
      </c>
      <c r="F525" s="20">
        <v>3.39</v>
      </c>
      <c r="G525" s="20"/>
      <c r="H525" s="20"/>
      <c r="I525" s="20"/>
    </row>
    <row r="526" spans="4:9" ht="24" x14ac:dyDescent="0.3">
      <c r="D526" s="20"/>
      <c r="E526" s="19">
        <v>44839</v>
      </c>
      <c r="F526" s="20">
        <v>3.4</v>
      </c>
      <c r="G526" s="20"/>
      <c r="H526" s="20"/>
      <c r="I526" s="20"/>
    </row>
    <row r="527" spans="4:9" ht="24" x14ac:dyDescent="0.3">
      <c r="D527" s="20"/>
      <c r="E527" s="19">
        <v>44840</v>
      </c>
      <c r="F527" s="20">
        <v>3.39</v>
      </c>
      <c r="G527" s="20"/>
      <c r="H527" s="20"/>
      <c r="I527" s="20"/>
    </row>
    <row r="528" spans="4:9" ht="24" x14ac:dyDescent="0.3">
      <c r="D528" s="20"/>
      <c r="E528" s="19">
        <v>44841</v>
      </c>
      <c r="F528" s="20">
        <v>3.38</v>
      </c>
      <c r="G528" s="20"/>
      <c r="H528" s="20"/>
      <c r="I528" s="20"/>
    </row>
    <row r="529" spans="4:9" ht="24" x14ac:dyDescent="0.3">
      <c r="D529" s="20"/>
      <c r="E529" s="19">
        <v>44845</v>
      </c>
      <c r="F529" s="20">
        <v>3.61</v>
      </c>
      <c r="G529" s="20"/>
      <c r="H529" s="20"/>
      <c r="I529" s="20"/>
    </row>
    <row r="530" spans="4:9" ht="24" x14ac:dyDescent="0.3">
      <c r="D530" s="20"/>
      <c r="E530" s="19">
        <v>44846</v>
      </c>
      <c r="F530" s="20">
        <v>3.64</v>
      </c>
      <c r="G530" s="20"/>
      <c r="H530" s="20"/>
      <c r="I530" s="20"/>
    </row>
    <row r="531" spans="4:9" ht="24" x14ac:dyDescent="0.3">
      <c r="D531" s="20"/>
      <c r="E531" s="19">
        <v>44847</v>
      </c>
      <c r="F531" s="20">
        <v>3.72</v>
      </c>
      <c r="G531" s="20"/>
      <c r="H531" s="20"/>
      <c r="I531" s="20"/>
    </row>
    <row r="532" spans="4:9" ht="24" x14ac:dyDescent="0.3">
      <c r="D532" s="20"/>
      <c r="E532" s="19">
        <v>44848</v>
      </c>
      <c r="F532" s="20">
        <v>3.73</v>
      </c>
      <c r="G532" s="20"/>
      <c r="H532" s="20"/>
      <c r="I532" s="20"/>
    </row>
    <row r="533" spans="4:9" ht="24" x14ac:dyDescent="0.3">
      <c r="D533" s="20"/>
      <c r="E533" s="19">
        <v>44851</v>
      </c>
      <c r="F533" s="20">
        <v>3.91</v>
      </c>
      <c r="G533" s="20"/>
      <c r="H533" s="20"/>
      <c r="I533" s="20"/>
    </row>
    <row r="534" spans="4:9" ht="24" x14ac:dyDescent="0.3">
      <c r="D534" s="20"/>
      <c r="E534" s="19">
        <v>44852</v>
      </c>
      <c r="F534" s="20">
        <v>3.98</v>
      </c>
      <c r="G534" s="20"/>
      <c r="H534" s="20"/>
      <c r="I534" s="20"/>
    </row>
    <row r="535" spans="4:9" ht="24" x14ac:dyDescent="0.3">
      <c r="D535" s="20"/>
      <c r="E535" s="19">
        <v>44853</v>
      </c>
      <c r="F535" s="20">
        <v>4</v>
      </c>
      <c r="G535" s="20"/>
      <c r="H535" s="20"/>
      <c r="I535" s="20"/>
    </row>
    <row r="536" spans="4:9" ht="24" x14ac:dyDescent="0.3">
      <c r="D536" s="20"/>
      <c r="E536" s="19">
        <v>44854</v>
      </c>
      <c r="F536" s="20">
        <v>4</v>
      </c>
      <c r="G536" s="20"/>
      <c r="H536" s="20"/>
      <c r="I536" s="20"/>
    </row>
    <row r="537" spans="4:9" ht="24" x14ac:dyDescent="0.3">
      <c r="D537" s="20"/>
      <c r="E537" s="19">
        <v>44855</v>
      </c>
      <c r="F537" s="20">
        <v>3.99</v>
      </c>
      <c r="G537" s="20"/>
      <c r="H537" s="20"/>
      <c r="I537" s="20"/>
    </row>
    <row r="538" spans="4:9" ht="24" x14ac:dyDescent="0.3">
      <c r="D538" s="20"/>
      <c r="E538" s="19">
        <v>44858</v>
      </c>
      <c r="F538" s="20">
        <v>4.0999999999999996</v>
      </c>
      <c r="G538" s="20"/>
      <c r="H538" s="20"/>
      <c r="I538" s="20"/>
    </row>
    <row r="539" spans="4:9" ht="24" x14ac:dyDescent="0.3">
      <c r="D539" s="20"/>
      <c r="E539" s="19">
        <v>44859</v>
      </c>
      <c r="F539" s="20">
        <v>4.07</v>
      </c>
      <c r="G539" s="20"/>
      <c r="H539" s="20"/>
      <c r="I539" s="20"/>
    </row>
    <row r="540" spans="4:9" ht="24" x14ac:dyDescent="0.3">
      <c r="D540" s="20"/>
      <c r="E540" s="19">
        <v>44860</v>
      </c>
      <c r="F540" s="20">
        <v>4.03</v>
      </c>
      <c r="G540" s="20"/>
      <c r="H540" s="20"/>
      <c r="I540" s="20"/>
    </row>
    <row r="541" spans="4:9" ht="24" x14ac:dyDescent="0.3">
      <c r="D541" s="20"/>
      <c r="E541" s="19">
        <v>44861</v>
      </c>
      <c r="F541" s="20">
        <v>4.04</v>
      </c>
      <c r="G541" s="20"/>
      <c r="H541" s="20"/>
      <c r="I541" s="20"/>
    </row>
    <row r="542" spans="4:9" ht="24" x14ac:dyDescent="0.3">
      <c r="D542" s="20"/>
      <c r="E542" s="19">
        <v>44862</v>
      </c>
      <c r="F542" s="20">
        <v>4.08</v>
      </c>
      <c r="G542" s="20"/>
      <c r="H542" s="20"/>
      <c r="I542" s="20"/>
    </row>
    <row r="543" spans="4:9" ht="24" x14ac:dyDescent="0.3">
      <c r="D543" s="20"/>
      <c r="E543" s="19">
        <v>44865</v>
      </c>
      <c r="F543" s="20">
        <v>4.16</v>
      </c>
      <c r="G543" s="20"/>
      <c r="H543" s="20"/>
      <c r="I543" s="20"/>
    </row>
    <row r="544" spans="4:9" ht="24" x14ac:dyDescent="0.3">
      <c r="D544" s="20"/>
      <c r="E544" s="19">
        <v>44866</v>
      </c>
      <c r="F544" s="20">
        <v>4.16</v>
      </c>
      <c r="G544" s="20"/>
      <c r="H544" s="20"/>
      <c r="I544" s="20"/>
    </row>
    <row r="545" spans="4:9" ht="24" x14ac:dyDescent="0.3">
      <c r="D545" s="20"/>
      <c r="E545" s="19">
        <v>44867</v>
      </c>
      <c r="F545" s="20">
        <v>4.1399999999999997</v>
      </c>
      <c r="G545" s="20"/>
      <c r="H545" s="20"/>
      <c r="I545" s="20"/>
    </row>
    <row r="546" spans="4:9" ht="24" x14ac:dyDescent="0.3">
      <c r="D546" s="20"/>
      <c r="E546" s="19">
        <v>44868</v>
      </c>
      <c r="F546" s="20">
        <v>4.16</v>
      </c>
      <c r="G546" s="20"/>
      <c r="H546" s="20"/>
      <c r="I546" s="20"/>
    </row>
    <row r="547" spans="4:9" ht="24" x14ac:dyDescent="0.3">
      <c r="D547" s="20"/>
      <c r="E547" s="19">
        <v>44869</v>
      </c>
      <c r="F547" s="20">
        <v>4.12</v>
      </c>
      <c r="G547" s="20"/>
      <c r="H547" s="20"/>
      <c r="I547" s="20"/>
    </row>
    <row r="548" spans="4:9" ht="24" x14ac:dyDescent="0.3">
      <c r="D548" s="20"/>
      <c r="E548" s="19">
        <v>44872</v>
      </c>
      <c r="F548" s="20">
        <v>4.22</v>
      </c>
      <c r="G548" s="20"/>
      <c r="H548" s="20"/>
      <c r="I548" s="20"/>
    </row>
    <row r="549" spans="4:9" ht="24" x14ac:dyDescent="0.3">
      <c r="D549" s="20"/>
      <c r="E549" s="19">
        <v>44873</v>
      </c>
      <c r="F549" s="20">
        <v>4.2</v>
      </c>
      <c r="G549" s="20"/>
      <c r="H549" s="20"/>
      <c r="I549" s="20"/>
    </row>
    <row r="550" spans="4:9" ht="24" x14ac:dyDescent="0.3">
      <c r="D550" s="20"/>
      <c r="E550" s="19">
        <v>44874</v>
      </c>
      <c r="F550" s="20">
        <v>4.21</v>
      </c>
      <c r="G550" s="20"/>
      <c r="H550" s="20"/>
      <c r="I550" s="20"/>
    </row>
    <row r="551" spans="4:9" ht="24" x14ac:dyDescent="0.3">
      <c r="D551" s="20"/>
      <c r="E551" s="19">
        <v>44875</v>
      </c>
      <c r="F551" s="20">
        <v>4.1900000000000004</v>
      </c>
      <c r="G551" s="20"/>
      <c r="H551" s="20"/>
      <c r="I551" s="20"/>
    </row>
    <row r="552" spans="4:9" ht="24" x14ac:dyDescent="0.3">
      <c r="D552" s="20"/>
      <c r="E552" s="19">
        <v>44879</v>
      </c>
      <c r="F552" s="20">
        <v>4.26</v>
      </c>
      <c r="G552" s="20"/>
      <c r="H552" s="20"/>
      <c r="I552" s="20"/>
    </row>
    <row r="553" spans="4:9" ht="24" x14ac:dyDescent="0.3">
      <c r="D553" s="20"/>
      <c r="E553" s="19">
        <v>44880</v>
      </c>
      <c r="F553" s="20">
        <v>4.24</v>
      </c>
      <c r="G553" s="20"/>
      <c r="H553" s="20"/>
      <c r="I553" s="20"/>
    </row>
    <row r="554" spans="4:9" ht="24" x14ac:dyDescent="0.3">
      <c r="D554" s="20"/>
      <c r="E554" s="19">
        <v>44881</v>
      </c>
      <c r="F554" s="20">
        <v>4.24</v>
      </c>
      <c r="G554" s="20"/>
      <c r="H554" s="20"/>
      <c r="I554" s="20"/>
    </row>
    <row r="555" spans="4:9" ht="24" x14ac:dyDescent="0.3">
      <c r="D555" s="20"/>
      <c r="E555" s="19">
        <v>44882</v>
      </c>
      <c r="F555" s="20">
        <v>4.2300000000000004</v>
      </c>
      <c r="G555" s="20"/>
      <c r="H555" s="20"/>
      <c r="I555" s="20"/>
    </row>
    <row r="556" spans="4:9" ht="24" x14ac:dyDescent="0.3">
      <c r="D556" s="20"/>
      <c r="E556" s="19">
        <v>44883</v>
      </c>
      <c r="F556" s="20">
        <v>4.25</v>
      </c>
      <c r="G556" s="20"/>
      <c r="H556" s="20"/>
      <c r="I556" s="20"/>
    </row>
    <row r="557" spans="4:9" ht="24" x14ac:dyDescent="0.3">
      <c r="D557" s="20"/>
      <c r="E557" s="19">
        <v>44886</v>
      </c>
      <c r="F557" s="20">
        <v>4.33</v>
      </c>
      <c r="G557" s="20"/>
      <c r="H557" s="20"/>
      <c r="I557" s="20"/>
    </row>
    <row r="558" spans="4:9" ht="24" x14ac:dyDescent="0.3">
      <c r="D558" s="20"/>
      <c r="E558" s="19">
        <v>44887</v>
      </c>
      <c r="F558" s="20">
        <v>4.3099999999999996</v>
      </c>
      <c r="G558" s="20"/>
      <c r="H558" s="20"/>
      <c r="I558" s="20"/>
    </row>
    <row r="559" spans="4:9" ht="24" x14ac:dyDescent="0.3">
      <c r="D559" s="20"/>
      <c r="E559" s="19">
        <v>44888</v>
      </c>
      <c r="F559" s="20">
        <v>4.3099999999999996</v>
      </c>
      <c r="G559" s="20"/>
      <c r="H559" s="20"/>
      <c r="I559" s="20"/>
    </row>
    <row r="560" spans="4:9" ht="24" x14ac:dyDescent="0.3">
      <c r="D560" s="20"/>
      <c r="E560" s="19">
        <v>44890</v>
      </c>
      <c r="F560" s="20">
        <v>4.32</v>
      </c>
      <c r="G560" s="20"/>
      <c r="H560" s="20"/>
      <c r="I560" s="20"/>
    </row>
    <row r="561" spans="4:9" ht="24" x14ac:dyDescent="0.3">
      <c r="D561" s="20"/>
      <c r="E561" s="19">
        <v>44893</v>
      </c>
      <c r="F561" s="20">
        <v>4.41</v>
      </c>
      <c r="G561" s="20"/>
      <c r="H561" s="20"/>
      <c r="I561" s="20"/>
    </row>
    <row r="562" spans="4:9" ht="24" x14ac:dyDescent="0.3">
      <c r="D562" s="20"/>
      <c r="E562" s="19">
        <v>44894</v>
      </c>
      <c r="F562" s="20">
        <v>4.38</v>
      </c>
      <c r="G562" s="20"/>
      <c r="H562" s="20"/>
      <c r="I562" s="20"/>
    </row>
    <row r="563" spans="4:9" ht="24" x14ac:dyDescent="0.3">
      <c r="D563" s="20"/>
      <c r="E563" s="19">
        <v>44895</v>
      </c>
      <c r="F563" s="20">
        <v>4.38</v>
      </c>
      <c r="G563" s="20"/>
      <c r="H563" s="20"/>
      <c r="I563" s="20"/>
    </row>
    <row r="564" spans="4:9" ht="24" x14ac:dyDescent="0.3">
      <c r="D564" s="20"/>
      <c r="E564" s="19">
        <v>44896</v>
      </c>
      <c r="F564" s="20">
        <v>4.32</v>
      </c>
      <c r="G564" s="20"/>
      <c r="H564" s="20"/>
      <c r="I564" s="20"/>
    </row>
    <row r="565" spans="4:9" ht="24" x14ac:dyDescent="0.3">
      <c r="D565" s="20"/>
      <c r="E565" s="19">
        <v>44897</v>
      </c>
      <c r="F565" s="20">
        <v>4.32</v>
      </c>
      <c r="G565" s="20"/>
      <c r="H565" s="20"/>
      <c r="I565" s="20"/>
    </row>
    <row r="566" spans="4:9" ht="24" x14ac:dyDescent="0.3">
      <c r="D566" s="20"/>
      <c r="E566" s="19">
        <v>44900</v>
      </c>
      <c r="F566" s="20">
        <v>4.38</v>
      </c>
      <c r="G566" s="20"/>
      <c r="H566" s="20"/>
      <c r="I566" s="20"/>
    </row>
    <row r="567" spans="4:9" ht="24" x14ac:dyDescent="0.3">
      <c r="D567" s="20"/>
      <c r="E567" s="19">
        <v>44901</v>
      </c>
      <c r="F567" s="20">
        <v>4.38</v>
      </c>
      <c r="G567" s="20"/>
      <c r="H567" s="20"/>
      <c r="I567" s="20"/>
    </row>
    <row r="568" spans="4:9" ht="24" x14ac:dyDescent="0.3">
      <c r="D568" s="20"/>
      <c r="E568" s="19">
        <v>44902</v>
      </c>
      <c r="F568" s="20">
        <v>4.3</v>
      </c>
      <c r="G568" s="20"/>
      <c r="H568" s="20"/>
      <c r="I568" s="20"/>
    </row>
    <row r="569" spans="4:9" ht="24" x14ac:dyDescent="0.3">
      <c r="D569" s="20"/>
      <c r="E569" s="19">
        <v>44903</v>
      </c>
      <c r="F569" s="20">
        <v>4.2699999999999996</v>
      </c>
      <c r="G569" s="20"/>
      <c r="H569" s="20"/>
      <c r="I569" s="20"/>
    </row>
    <row r="570" spans="4:9" ht="24" x14ac:dyDescent="0.3">
      <c r="D570" s="20"/>
      <c r="E570" s="19">
        <v>44904</v>
      </c>
      <c r="F570" s="20">
        <v>4.29</v>
      </c>
      <c r="G570" s="20"/>
      <c r="H570" s="20"/>
      <c r="I570" s="20"/>
    </row>
    <row r="571" spans="4:9" ht="24" x14ac:dyDescent="0.3">
      <c r="D571" s="20"/>
      <c r="E571" s="19">
        <v>44907</v>
      </c>
      <c r="F571" s="20">
        <v>4.4000000000000004</v>
      </c>
      <c r="G571" s="20"/>
      <c r="H571" s="20"/>
      <c r="I571" s="20"/>
    </row>
    <row r="572" spans="4:9" ht="24" x14ac:dyDescent="0.3">
      <c r="D572" s="20"/>
      <c r="E572" s="19">
        <v>44908</v>
      </c>
      <c r="F572" s="20">
        <v>4.37</v>
      </c>
      <c r="G572" s="20"/>
      <c r="H572" s="20"/>
      <c r="I572" s="20"/>
    </row>
    <row r="573" spans="4:9" ht="24" x14ac:dyDescent="0.3">
      <c r="D573" s="20"/>
      <c r="E573" s="19">
        <v>44909</v>
      </c>
      <c r="F573" s="20">
        <v>4.34</v>
      </c>
      <c r="G573" s="20"/>
      <c r="H573" s="20"/>
      <c r="I573" s="20"/>
    </row>
    <row r="574" spans="4:9" ht="24" x14ac:dyDescent="0.3">
      <c r="D574" s="20"/>
      <c r="E574" s="19">
        <v>44910</v>
      </c>
      <c r="F574" s="20">
        <v>4.32</v>
      </c>
      <c r="G574" s="20"/>
      <c r="H574" s="20"/>
      <c r="I574" s="20"/>
    </row>
    <row r="575" spans="4:9" ht="24" x14ac:dyDescent="0.3">
      <c r="D575" s="20"/>
      <c r="E575" s="19">
        <v>44911</v>
      </c>
      <c r="F575" s="20">
        <v>4.3</v>
      </c>
      <c r="G575" s="20"/>
      <c r="H575" s="20"/>
      <c r="I575" s="20"/>
    </row>
    <row r="576" spans="4:9" ht="24" x14ac:dyDescent="0.3">
      <c r="D576" s="20"/>
      <c r="E576" s="19">
        <v>44914</v>
      </c>
      <c r="F576" s="20">
        <v>4.3899999999999997</v>
      </c>
      <c r="G576" s="20"/>
      <c r="H576" s="20"/>
      <c r="I576" s="20"/>
    </row>
    <row r="577" spans="4:9" ht="24" x14ac:dyDescent="0.3">
      <c r="D577" s="20"/>
      <c r="E577" s="19">
        <v>44915</v>
      </c>
      <c r="F577" s="20">
        <v>4.3600000000000003</v>
      </c>
      <c r="G577" s="20"/>
      <c r="H577" s="20"/>
      <c r="I577" s="20"/>
    </row>
    <row r="578" spans="4:9" ht="24" x14ac:dyDescent="0.3">
      <c r="D578" s="20"/>
      <c r="E578" s="19">
        <v>44916</v>
      </c>
      <c r="F578" s="20">
        <v>4.32</v>
      </c>
      <c r="G578" s="20"/>
      <c r="H578" s="20"/>
      <c r="I578" s="20"/>
    </row>
    <row r="579" spans="4:9" ht="24" x14ac:dyDescent="0.3">
      <c r="D579" s="20"/>
      <c r="E579" s="19">
        <v>44917</v>
      </c>
      <c r="F579" s="20">
        <v>4.34</v>
      </c>
      <c r="G579" s="20"/>
      <c r="H579" s="20"/>
      <c r="I579" s="20"/>
    </row>
    <row r="580" spans="4:9" ht="24" x14ac:dyDescent="0.3">
      <c r="D580" s="20"/>
      <c r="E580" s="19">
        <v>44918</v>
      </c>
      <c r="F580" s="20">
        <v>4.33</v>
      </c>
      <c r="G580" s="20"/>
      <c r="H580" s="20"/>
      <c r="I580" s="20"/>
    </row>
    <row r="581" spans="4:9" ht="24" x14ac:dyDescent="0.3">
      <c r="D581" s="20"/>
      <c r="E581" s="19">
        <v>44922</v>
      </c>
      <c r="F581" s="20">
        <v>4.46</v>
      </c>
      <c r="G581" s="20"/>
      <c r="H581" s="20"/>
      <c r="I581" s="20"/>
    </row>
    <row r="582" spans="4:9" ht="24" x14ac:dyDescent="0.3">
      <c r="D582" s="20"/>
      <c r="E582" s="19">
        <v>44923</v>
      </c>
      <c r="F582" s="20">
        <v>4.46</v>
      </c>
      <c r="G582" s="20"/>
      <c r="H582" s="20"/>
      <c r="I582" s="20"/>
    </row>
    <row r="583" spans="4:9" ht="24" x14ac:dyDescent="0.3">
      <c r="D583" s="20"/>
      <c r="E583" s="19">
        <v>44924</v>
      </c>
      <c r="F583" s="20">
        <v>4.45</v>
      </c>
      <c r="G583" s="20"/>
      <c r="H583" s="20"/>
      <c r="I583" s="20"/>
    </row>
    <row r="584" spans="4:9" ht="24" x14ac:dyDescent="0.3">
      <c r="D584" s="20"/>
      <c r="E584" s="19">
        <v>44925</v>
      </c>
      <c r="F584" s="20">
        <v>4.4000000000000004</v>
      </c>
      <c r="G584" s="20"/>
      <c r="H584" s="20"/>
      <c r="I584" s="20"/>
    </row>
    <row r="585" spans="4:9" ht="24" x14ac:dyDescent="0.3">
      <c r="D585" s="20"/>
      <c r="E585" s="19">
        <v>44929</v>
      </c>
      <c r="F585" s="20">
        <v>4.51</v>
      </c>
      <c r="G585" s="20"/>
      <c r="H585" s="20"/>
      <c r="I585" s="20"/>
    </row>
    <row r="586" spans="4:9" ht="24" x14ac:dyDescent="0.3">
      <c r="D586" s="20"/>
      <c r="E586" s="19">
        <v>44930</v>
      </c>
      <c r="F586" s="20">
        <v>4.5199999999999996</v>
      </c>
      <c r="G586" s="20"/>
      <c r="H586" s="20"/>
      <c r="I586" s="20"/>
    </row>
    <row r="587" spans="4:9" ht="24" x14ac:dyDescent="0.3">
      <c r="D587" s="20"/>
      <c r="E587" s="19">
        <v>44931</v>
      </c>
      <c r="F587" s="20">
        <v>4.62</v>
      </c>
      <c r="G587" s="20"/>
      <c r="H587" s="20"/>
      <c r="I587" s="20"/>
    </row>
    <row r="588" spans="4:9" ht="24" x14ac:dyDescent="0.3">
      <c r="D588" s="20"/>
      <c r="E588" s="19">
        <v>44932</v>
      </c>
      <c r="F588" s="20">
        <v>4.62</v>
      </c>
      <c r="G588" s="20"/>
      <c r="H588" s="20"/>
      <c r="I588" s="20"/>
    </row>
    <row r="589" spans="4:9" ht="24" x14ac:dyDescent="0.3">
      <c r="D589" s="20"/>
      <c r="E589" s="19">
        <v>44935</v>
      </c>
      <c r="F589" s="20">
        <v>4.67</v>
      </c>
      <c r="G589" s="20"/>
      <c r="H589" s="20"/>
      <c r="I589" s="20"/>
    </row>
    <row r="590" spans="4:9" ht="24" x14ac:dyDescent="0.3">
      <c r="D590" s="20"/>
      <c r="E590" s="19">
        <v>44936</v>
      </c>
      <c r="F590" s="20">
        <v>4.6900000000000004</v>
      </c>
      <c r="G590" s="20"/>
      <c r="H590" s="20"/>
      <c r="I590" s="20"/>
    </row>
    <row r="591" spans="4:9" ht="24" x14ac:dyDescent="0.3">
      <c r="D591" s="20"/>
      <c r="E591" s="19">
        <v>44937</v>
      </c>
      <c r="F591" s="20">
        <v>4.6900000000000004</v>
      </c>
      <c r="G591" s="20"/>
      <c r="H591" s="20"/>
      <c r="I591" s="20"/>
    </row>
    <row r="592" spans="4:9" ht="24" x14ac:dyDescent="0.3">
      <c r="D592" s="20"/>
      <c r="E592" s="19">
        <v>44938</v>
      </c>
      <c r="F592" s="20">
        <v>4.6100000000000003</v>
      </c>
      <c r="G592" s="20"/>
      <c r="H592" s="20"/>
      <c r="I592" s="20"/>
    </row>
    <row r="593" spans="4:9" ht="24" x14ac:dyDescent="0.3">
      <c r="D593" s="20"/>
      <c r="E593" s="19">
        <v>44939</v>
      </c>
      <c r="F593" s="20">
        <v>4.62</v>
      </c>
      <c r="G593" s="20"/>
      <c r="H593" s="20"/>
      <c r="I593" s="20"/>
    </row>
    <row r="594" spans="4:9" ht="24" x14ac:dyDescent="0.3">
      <c r="D594" s="20"/>
      <c r="E594" s="19">
        <v>44943</v>
      </c>
      <c r="F594" s="20">
        <v>4.68</v>
      </c>
      <c r="G594" s="20"/>
      <c r="H594" s="20"/>
      <c r="I594" s="20"/>
    </row>
    <row r="595" spans="4:9" ht="24" x14ac:dyDescent="0.3">
      <c r="D595" s="20"/>
      <c r="E595" s="19">
        <v>44944</v>
      </c>
      <c r="F595" s="20">
        <v>4.66</v>
      </c>
      <c r="G595" s="20"/>
      <c r="H595" s="20"/>
      <c r="I595" s="20"/>
    </row>
    <row r="596" spans="4:9" ht="24" x14ac:dyDescent="0.3">
      <c r="D596" s="20"/>
      <c r="E596" s="19">
        <v>44945</v>
      </c>
      <c r="F596" s="20">
        <v>4.67</v>
      </c>
      <c r="G596" s="20"/>
      <c r="H596" s="20"/>
      <c r="I596" s="20"/>
    </row>
    <row r="597" spans="4:9" ht="24" x14ac:dyDescent="0.3">
      <c r="D597" s="20"/>
      <c r="E597" s="19">
        <v>44946</v>
      </c>
      <c r="F597" s="20">
        <v>4.6900000000000004</v>
      </c>
      <c r="G597" s="20"/>
      <c r="H597" s="20"/>
      <c r="I597" s="20"/>
    </row>
    <row r="598" spans="4:9" ht="24" x14ac:dyDescent="0.3">
      <c r="D598" s="20"/>
      <c r="E598" s="19">
        <v>44949</v>
      </c>
      <c r="F598" s="20">
        <v>4.7</v>
      </c>
      <c r="G598" s="20"/>
      <c r="H598" s="20"/>
      <c r="I598" s="20"/>
    </row>
    <row r="599" spans="4:9" ht="24" x14ac:dyDescent="0.3">
      <c r="D599" s="20"/>
      <c r="E599" s="19">
        <v>44950</v>
      </c>
      <c r="F599" s="20">
        <v>4.6900000000000004</v>
      </c>
      <c r="G599" s="20"/>
      <c r="H599" s="20"/>
      <c r="I599" s="20"/>
    </row>
    <row r="600" spans="4:9" ht="24" x14ac:dyDescent="0.3">
      <c r="D600" s="20"/>
      <c r="E600" s="19">
        <v>44951</v>
      </c>
      <c r="F600" s="20">
        <v>4.68</v>
      </c>
      <c r="G600" s="20"/>
      <c r="H600" s="20"/>
      <c r="I600" s="20"/>
    </row>
    <row r="601" spans="4:9" ht="24" x14ac:dyDescent="0.3">
      <c r="D601" s="20"/>
      <c r="E601" s="19">
        <v>44952</v>
      </c>
      <c r="F601" s="20">
        <v>4.67</v>
      </c>
      <c r="G601" s="20"/>
      <c r="H601" s="20"/>
      <c r="I601" s="20"/>
    </row>
    <row r="602" spans="4:9" ht="24" x14ac:dyDescent="0.3">
      <c r="D602" s="20"/>
      <c r="E602" s="19">
        <v>44953</v>
      </c>
      <c r="F602" s="20">
        <v>4.6900000000000004</v>
      </c>
      <c r="G602" s="20"/>
      <c r="H602" s="20"/>
      <c r="I602" s="20"/>
    </row>
    <row r="603" spans="4:9" ht="24" x14ac:dyDescent="0.3">
      <c r="D603" s="20"/>
      <c r="E603" s="19">
        <v>44956</v>
      </c>
      <c r="F603" s="20">
        <v>4.71</v>
      </c>
      <c r="G603" s="20"/>
      <c r="H603" s="20"/>
      <c r="I603" s="20"/>
    </row>
    <row r="604" spans="4:9" ht="24" x14ac:dyDescent="0.3">
      <c r="D604" s="20"/>
      <c r="E604" s="19">
        <v>44957</v>
      </c>
      <c r="F604" s="20">
        <v>4.7</v>
      </c>
      <c r="G604" s="20"/>
      <c r="H604" s="20"/>
      <c r="I604" s="20"/>
    </row>
    <row r="605" spans="4:9" ht="24" x14ac:dyDescent="0.3">
      <c r="D605" s="20"/>
      <c r="E605" s="19">
        <v>44958</v>
      </c>
      <c r="F605" s="20">
        <v>4.66</v>
      </c>
      <c r="G605" s="20"/>
      <c r="H605" s="20"/>
      <c r="I605" s="20"/>
    </row>
    <row r="606" spans="4:9" ht="24" x14ac:dyDescent="0.3">
      <c r="D606" s="20"/>
      <c r="E606" s="19">
        <v>44959</v>
      </c>
      <c r="F606" s="20">
        <v>4.6500000000000004</v>
      </c>
      <c r="G606" s="20"/>
      <c r="H606" s="20"/>
      <c r="I606" s="20"/>
    </row>
    <row r="607" spans="4:9" ht="24" x14ac:dyDescent="0.3">
      <c r="D607" s="20"/>
      <c r="E607" s="19">
        <v>44960</v>
      </c>
      <c r="F607" s="20">
        <v>4.6900000000000004</v>
      </c>
      <c r="G607" s="20"/>
      <c r="H607" s="20"/>
      <c r="I607" s="20"/>
    </row>
    <row r="608" spans="4:9" ht="24" x14ac:dyDescent="0.3">
      <c r="D608" s="20"/>
      <c r="E608" s="19">
        <v>44963</v>
      </c>
      <c r="F608" s="20">
        <v>4.71</v>
      </c>
      <c r="G608" s="20"/>
      <c r="H608" s="20"/>
      <c r="I608" s="20"/>
    </row>
    <row r="609" spans="4:9" ht="24" x14ac:dyDescent="0.3">
      <c r="D609" s="20"/>
      <c r="E609" s="19">
        <v>44964</v>
      </c>
      <c r="F609" s="20">
        <v>4.71</v>
      </c>
      <c r="G609" s="20"/>
      <c r="H609" s="20"/>
      <c r="I609" s="20"/>
    </row>
    <row r="610" spans="4:9" ht="24" x14ac:dyDescent="0.3">
      <c r="D610" s="20"/>
      <c r="E610" s="19">
        <v>44965</v>
      </c>
      <c r="F610" s="20">
        <v>4.71</v>
      </c>
      <c r="G610" s="20"/>
      <c r="H610" s="20"/>
      <c r="I610" s="20"/>
    </row>
    <row r="611" spans="4:9" ht="24" x14ac:dyDescent="0.3">
      <c r="D611" s="20"/>
      <c r="E611" s="19">
        <v>44966</v>
      </c>
      <c r="F611" s="20">
        <v>4.76</v>
      </c>
      <c r="G611" s="20"/>
      <c r="H611" s="20"/>
      <c r="I611" s="20"/>
    </row>
    <row r="612" spans="4:9" ht="24" x14ac:dyDescent="0.3">
      <c r="D612" s="20"/>
      <c r="E612" s="19">
        <v>44967</v>
      </c>
      <c r="F612" s="20">
        <v>4.78</v>
      </c>
      <c r="G612" s="20"/>
      <c r="H612" s="20"/>
      <c r="I612" s="20"/>
    </row>
    <row r="613" spans="4:9" ht="24" x14ac:dyDescent="0.3">
      <c r="D613" s="20"/>
      <c r="E613" s="19">
        <v>44970</v>
      </c>
      <c r="F613" s="20">
        <v>4.8</v>
      </c>
      <c r="G613" s="20"/>
      <c r="H613" s="20"/>
      <c r="I613" s="20"/>
    </row>
    <row r="614" spans="4:9" ht="24" x14ac:dyDescent="0.3">
      <c r="D614" s="20"/>
      <c r="E614" s="19">
        <v>44971</v>
      </c>
      <c r="F614" s="20">
        <v>4.79</v>
      </c>
      <c r="G614" s="20"/>
      <c r="H614" s="20"/>
      <c r="I614" s="20"/>
    </row>
    <row r="615" spans="4:9" ht="24" x14ac:dyDescent="0.3">
      <c r="D615" s="20"/>
      <c r="E615" s="19">
        <v>44972</v>
      </c>
      <c r="F615" s="20">
        <v>4.78</v>
      </c>
      <c r="G615" s="20"/>
      <c r="H615" s="20"/>
      <c r="I615" s="20"/>
    </row>
    <row r="616" spans="4:9" ht="24" x14ac:dyDescent="0.3">
      <c r="D616" s="20"/>
      <c r="E616" s="19">
        <v>44973</v>
      </c>
      <c r="F616" s="20">
        <v>4.82</v>
      </c>
      <c r="G616" s="20"/>
      <c r="H616" s="20"/>
      <c r="I616" s="20"/>
    </row>
    <row r="617" spans="4:9" ht="24" x14ac:dyDescent="0.3">
      <c r="D617" s="20"/>
      <c r="E617" s="19">
        <v>44974</v>
      </c>
      <c r="F617" s="20">
        <v>4.82</v>
      </c>
      <c r="G617" s="20"/>
      <c r="H617" s="20"/>
      <c r="I617" s="20"/>
    </row>
    <row r="618" spans="4:9" ht="24" x14ac:dyDescent="0.3">
      <c r="D618" s="20"/>
      <c r="E618" s="19">
        <v>44978</v>
      </c>
      <c r="F618" s="20">
        <v>4.84</v>
      </c>
      <c r="G618" s="20"/>
      <c r="H618" s="20"/>
      <c r="I618" s="20"/>
    </row>
    <row r="619" spans="4:9" ht="24" x14ac:dyDescent="0.3">
      <c r="D619" s="20"/>
      <c r="E619" s="19">
        <v>44979</v>
      </c>
      <c r="F619" s="20">
        <v>4.83</v>
      </c>
      <c r="G619" s="20"/>
      <c r="H619" s="20"/>
      <c r="I619" s="20"/>
    </row>
    <row r="620" spans="4:9" ht="24" x14ac:dyDescent="0.3">
      <c r="D620" s="20"/>
      <c r="E620" s="19">
        <v>44980</v>
      </c>
      <c r="F620" s="20">
        <v>4.83</v>
      </c>
      <c r="G620" s="20"/>
      <c r="H620" s="20"/>
      <c r="I620" s="20"/>
    </row>
    <row r="621" spans="4:9" ht="24" x14ac:dyDescent="0.3">
      <c r="D621" s="20"/>
      <c r="E621" s="19">
        <v>44981</v>
      </c>
      <c r="F621" s="20">
        <v>4.84</v>
      </c>
      <c r="G621" s="20"/>
      <c r="H621" s="20"/>
      <c r="I621" s="20"/>
    </row>
    <row r="622" spans="4:9" ht="24" x14ac:dyDescent="0.3">
      <c r="D622" s="20"/>
      <c r="E622" s="19">
        <v>44984</v>
      </c>
      <c r="F622" s="20">
        <v>4.88</v>
      </c>
      <c r="G622" s="20"/>
      <c r="H622" s="20"/>
      <c r="I622" s="20"/>
    </row>
    <row r="623" spans="4:9" ht="24" x14ac:dyDescent="0.3">
      <c r="D623" s="20"/>
      <c r="G623" s="20"/>
      <c r="H623" s="20"/>
      <c r="I623" s="20"/>
    </row>
    <row r="624" spans="4:9" ht="24" x14ac:dyDescent="0.3">
      <c r="D624" s="20"/>
      <c r="G624" s="20"/>
      <c r="H624" s="20"/>
      <c r="I624" s="20"/>
    </row>
    <row r="625" spans="4:9" ht="24" x14ac:dyDescent="0.3">
      <c r="D625" s="20"/>
      <c r="G625" s="20"/>
      <c r="H625" s="20"/>
      <c r="I625" s="20"/>
    </row>
    <row r="626" spans="4:9" ht="24" x14ac:dyDescent="0.3">
      <c r="D626" s="20"/>
      <c r="G626" s="20"/>
      <c r="H626" s="20"/>
      <c r="I626" s="20"/>
    </row>
    <row r="627" spans="4:9" ht="24" x14ac:dyDescent="0.3">
      <c r="D627" s="20"/>
      <c r="G627" s="20"/>
      <c r="H627" s="20"/>
      <c r="I627" s="20"/>
    </row>
    <row r="628" spans="4:9" ht="24" x14ac:dyDescent="0.3">
      <c r="D628" s="20"/>
      <c r="G628" s="20"/>
      <c r="H628" s="20"/>
      <c r="I628" s="20"/>
    </row>
    <row r="629" spans="4:9" ht="24" x14ac:dyDescent="0.3">
      <c r="D629" s="20"/>
      <c r="G629" s="20"/>
      <c r="H629" s="20"/>
      <c r="I629" s="20"/>
    </row>
    <row r="630" spans="4:9" ht="24" x14ac:dyDescent="0.3">
      <c r="D630" s="20"/>
      <c r="G630" s="20"/>
      <c r="H630" s="20"/>
      <c r="I630" s="20"/>
    </row>
    <row r="631" spans="4:9" ht="24" x14ac:dyDescent="0.3">
      <c r="D631" s="20"/>
      <c r="G631" s="20"/>
      <c r="H631" s="20"/>
      <c r="I631" s="20"/>
    </row>
    <row r="632" spans="4:9" ht="24" x14ac:dyDescent="0.3">
      <c r="D632" s="20"/>
      <c r="G632" s="20"/>
      <c r="H632" s="20"/>
      <c r="I632" s="20"/>
    </row>
    <row r="633" spans="4:9" ht="24" x14ac:dyDescent="0.3">
      <c r="D633" s="20"/>
      <c r="G633" s="20"/>
      <c r="H633" s="20"/>
      <c r="I633" s="20"/>
    </row>
    <row r="634" spans="4:9" ht="24" x14ac:dyDescent="0.3">
      <c r="D634" s="20"/>
      <c r="G634" s="20"/>
      <c r="H634" s="20"/>
      <c r="I634" s="20"/>
    </row>
    <row r="635" spans="4:9" ht="24" x14ac:dyDescent="0.3">
      <c r="D635" s="20"/>
      <c r="G635" s="20"/>
      <c r="H635" s="20"/>
      <c r="I635" s="20"/>
    </row>
    <row r="636" spans="4:9" ht="24" x14ac:dyDescent="0.3">
      <c r="D636" s="20"/>
      <c r="G636" s="20"/>
      <c r="H636" s="20"/>
      <c r="I636" s="20"/>
    </row>
    <row r="637" spans="4:9" ht="24" x14ac:dyDescent="0.3">
      <c r="D637" s="20"/>
      <c r="G637" s="20"/>
      <c r="H637" s="20"/>
      <c r="I637" s="20"/>
    </row>
    <row r="638" spans="4:9" ht="24" x14ac:dyDescent="0.3">
      <c r="D638" s="20"/>
      <c r="G638" s="20"/>
      <c r="H638" s="20"/>
      <c r="I638" s="20"/>
    </row>
    <row r="639" spans="4:9" ht="24" x14ac:dyDescent="0.3">
      <c r="D639" s="20"/>
      <c r="G639" s="20"/>
      <c r="H639" s="20"/>
      <c r="I639" s="20"/>
    </row>
    <row r="640" spans="4:9" ht="24" x14ac:dyDescent="0.3">
      <c r="D640" s="20"/>
      <c r="G640" s="20"/>
      <c r="H640" s="20"/>
      <c r="I640" s="20"/>
    </row>
    <row r="641" spans="4:9" ht="24" x14ac:dyDescent="0.3">
      <c r="D641" s="20"/>
      <c r="G641" s="20"/>
      <c r="H641" s="20"/>
      <c r="I641" s="20"/>
    </row>
    <row r="642" spans="4:9" ht="24" x14ac:dyDescent="0.3">
      <c r="D642" s="20"/>
      <c r="G642" s="20"/>
      <c r="H642" s="20"/>
      <c r="I642" s="20"/>
    </row>
    <row r="643" spans="4:9" ht="24" x14ac:dyDescent="0.3">
      <c r="D643" s="20"/>
      <c r="G643" s="20"/>
      <c r="H643" s="20"/>
      <c r="I643" s="20"/>
    </row>
    <row r="644" spans="4:9" ht="24" x14ac:dyDescent="0.3">
      <c r="D644" s="20"/>
      <c r="G644" s="20"/>
      <c r="H644" s="20"/>
      <c r="I644" s="20"/>
    </row>
    <row r="645" spans="4:9" ht="24" x14ac:dyDescent="0.3">
      <c r="D645" s="20"/>
      <c r="G645" s="20"/>
      <c r="H645" s="20"/>
      <c r="I645" s="20"/>
    </row>
    <row r="646" spans="4:9" ht="24" x14ac:dyDescent="0.3">
      <c r="D646" s="20"/>
      <c r="G646" s="20"/>
      <c r="H646" s="20"/>
      <c r="I646" s="20"/>
    </row>
    <row r="647" spans="4:9" ht="24" x14ac:dyDescent="0.3">
      <c r="D647" s="20"/>
      <c r="G647" s="20"/>
      <c r="H647" s="20"/>
      <c r="I647" s="20"/>
    </row>
    <row r="648" spans="4:9" ht="24" x14ac:dyDescent="0.3">
      <c r="D648" s="20"/>
      <c r="G648" s="20"/>
      <c r="H648" s="20"/>
      <c r="I648" s="20"/>
    </row>
    <row r="649" spans="4:9" ht="24" x14ac:dyDescent="0.3">
      <c r="D649" s="20"/>
      <c r="G649" s="20"/>
      <c r="H649" s="20"/>
      <c r="I649" s="20"/>
    </row>
    <row r="650" spans="4:9" ht="24" x14ac:dyDescent="0.3">
      <c r="D650" s="20"/>
      <c r="G650" s="20"/>
      <c r="H650" s="20"/>
      <c r="I650" s="20"/>
    </row>
    <row r="651" spans="4:9" ht="24" x14ac:dyDescent="0.3">
      <c r="D651" s="20"/>
      <c r="G651" s="20"/>
      <c r="H651" s="20"/>
      <c r="I651" s="20"/>
    </row>
    <row r="652" spans="4:9" ht="24" x14ac:dyDescent="0.3">
      <c r="D652" s="20"/>
      <c r="G652" s="20"/>
      <c r="H652" s="20"/>
      <c r="I652" s="20"/>
    </row>
    <row r="653" spans="4:9" ht="24" x14ac:dyDescent="0.3">
      <c r="D653" s="20"/>
      <c r="G653" s="20"/>
      <c r="H653" s="20"/>
      <c r="I653" s="20"/>
    </row>
    <row r="654" spans="4:9" ht="24" x14ac:dyDescent="0.3">
      <c r="D654" s="20"/>
      <c r="G654" s="20"/>
      <c r="H654" s="20"/>
      <c r="I654" s="20"/>
    </row>
    <row r="655" spans="4:9" ht="24" x14ac:dyDescent="0.3">
      <c r="D655" s="20"/>
      <c r="G655" s="20"/>
      <c r="H655" s="20"/>
      <c r="I655" s="20"/>
    </row>
    <row r="656" spans="4:9" ht="24" x14ac:dyDescent="0.3">
      <c r="D656" s="20"/>
      <c r="G656" s="20"/>
      <c r="H656" s="20"/>
      <c r="I656" s="20"/>
    </row>
    <row r="657" spans="4:9" ht="24" x14ac:dyDescent="0.3">
      <c r="D657" s="20"/>
      <c r="G657" s="20"/>
      <c r="H657" s="20"/>
      <c r="I657" s="20"/>
    </row>
    <row r="658" spans="4:9" ht="24" x14ac:dyDescent="0.3">
      <c r="D658" s="20"/>
      <c r="G658" s="20"/>
      <c r="H658" s="20"/>
      <c r="I658" s="20"/>
    </row>
    <row r="659" spans="4:9" ht="24" x14ac:dyDescent="0.3">
      <c r="D659" s="20"/>
      <c r="G659" s="20"/>
      <c r="H659" s="20"/>
      <c r="I659" s="20"/>
    </row>
    <row r="660" spans="4:9" ht="24" x14ac:dyDescent="0.3">
      <c r="D660" s="20"/>
      <c r="G660" s="20"/>
      <c r="H660" s="20"/>
      <c r="I660" s="20"/>
    </row>
    <row r="661" spans="4:9" ht="24" x14ac:dyDescent="0.3">
      <c r="D661" s="20"/>
      <c r="G661" s="20"/>
      <c r="H661" s="20"/>
      <c r="I661" s="20"/>
    </row>
    <row r="662" spans="4:9" ht="24" x14ac:dyDescent="0.3">
      <c r="D662" s="20"/>
      <c r="G662" s="20"/>
      <c r="H662" s="20"/>
      <c r="I662" s="20"/>
    </row>
    <row r="663" spans="4:9" ht="24" x14ac:dyDescent="0.3">
      <c r="D663" s="20"/>
      <c r="G663" s="20"/>
      <c r="H663" s="20"/>
      <c r="I663" s="20"/>
    </row>
    <row r="664" spans="4:9" ht="24" x14ac:dyDescent="0.3">
      <c r="D664" s="20"/>
      <c r="G664" s="20"/>
      <c r="H664" s="20"/>
      <c r="I664" s="20"/>
    </row>
    <row r="665" spans="4:9" ht="24" x14ac:dyDescent="0.3">
      <c r="D665" s="20"/>
      <c r="G665" s="20"/>
      <c r="H665" s="20"/>
      <c r="I665" s="20"/>
    </row>
    <row r="666" spans="4:9" ht="24" x14ac:dyDescent="0.3">
      <c r="D666" s="20"/>
      <c r="E666" s="20"/>
      <c r="F666" s="20"/>
      <c r="G666" s="20"/>
      <c r="H666" s="20"/>
      <c r="I666" s="20"/>
    </row>
    <row r="667" spans="4:9" ht="24" x14ac:dyDescent="0.3">
      <c r="D667" s="20"/>
      <c r="E667" s="20"/>
      <c r="F667" s="20"/>
      <c r="G667" s="20"/>
      <c r="H667" s="20"/>
      <c r="I667" s="20"/>
    </row>
    <row r="668" spans="4:9" ht="24" x14ac:dyDescent="0.3">
      <c r="D668" s="20"/>
      <c r="E668" s="20"/>
      <c r="F668" s="20"/>
      <c r="G668" s="20"/>
      <c r="H668" s="20"/>
      <c r="I668" s="20"/>
    </row>
    <row r="669" spans="4:9" ht="24" x14ac:dyDescent="0.3">
      <c r="D669" s="20"/>
      <c r="E669" s="20"/>
      <c r="F669" s="20"/>
      <c r="G669" s="20"/>
      <c r="H669" s="20"/>
      <c r="I669" s="20"/>
    </row>
    <row r="670" spans="4:9" ht="24" x14ac:dyDescent="0.3">
      <c r="D670" s="20"/>
      <c r="E670" s="20"/>
      <c r="F670" s="20"/>
      <c r="G670" s="20"/>
      <c r="H670" s="20"/>
      <c r="I670" s="20"/>
    </row>
    <row r="671" spans="4:9" ht="24" x14ac:dyDescent="0.3">
      <c r="D671" s="20"/>
      <c r="E671" s="20"/>
      <c r="F671" s="20"/>
      <c r="G671" s="20"/>
      <c r="H671" s="20"/>
      <c r="I671" s="20"/>
    </row>
    <row r="672" spans="4:9" ht="24" x14ac:dyDescent="0.3">
      <c r="D672" s="20"/>
      <c r="E672" s="20"/>
      <c r="F672" s="20"/>
      <c r="G672" s="20"/>
      <c r="H672" s="20"/>
      <c r="I672" s="20"/>
    </row>
    <row r="673" spans="4:9" ht="24" x14ac:dyDescent="0.3">
      <c r="D673" s="20"/>
      <c r="E673" s="20"/>
      <c r="F673" s="20"/>
      <c r="G673" s="20"/>
      <c r="H673" s="20"/>
      <c r="I673" s="20"/>
    </row>
    <row r="674" spans="4:9" ht="24" x14ac:dyDescent="0.3">
      <c r="D674" s="20"/>
      <c r="E674" s="20"/>
      <c r="F674" s="20"/>
      <c r="G674" s="20"/>
      <c r="H674" s="20"/>
      <c r="I674" s="20"/>
    </row>
    <row r="675" spans="4:9" ht="24" x14ac:dyDescent="0.3">
      <c r="D675" s="20"/>
      <c r="E675" s="20"/>
      <c r="F675" s="20"/>
      <c r="G675" s="20"/>
      <c r="H675" s="20"/>
      <c r="I675" s="20"/>
    </row>
    <row r="676" spans="4:9" ht="24" x14ac:dyDescent="0.3">
      <c r="D676" s="20"/>
      <c r="E676" s="20"/>
      <c r="F676" s="20"/>
      <c r="G676" s="20"/>
      <c r="H676" s="20"/>
      <c r="I676" s="20"/>
    </row>
    <row r="677" spans="4:9" ht="24" x14ac:dyDescent="0.3">
      <c r="D677" s="20"/>
      <c r="E677" s="20"/>
      <c r="F677" s="20"/>
      <c r="G677" s="20"/>
      <c r="H677" s="20"/>
      <c r="I677" s="20"/>
    </row>
    <row r="678" spans="4:9" ht="24" x14ac:dyDescent="0.3">
      <c r="D678" s="20"/>
      <c r="E678" s="20"/>
      <c r="F678" s="20"/>
      <c r="G678" s="20"/>
      <c r="H678" s="20"/>
      <c r="I678" s="20"/>
    </row>
    <row r="679" spans="4:9" ht="24" x14ac:dyDescent="0.3">
      <c r="D679" s="20"/>
      <c r="E679" s="20"/>
      <c r="F679" s="20"/>
      <c r="G679" s="20"/>
      <c r="H679" s="20"/>
      <c r="I679" s="20"/>
    </row>
    <row r="680" spans="4:9" ht="24" x14ac:dyDescent="0.3">
      <c r="D680" s="20"/>
      <c r="E680" s="20"/>
      <c r="F680" s="20"/>
      <c r="G680" s="20"/>
      <c r="H680" s="20"/>
      <c r="I680" s="20"/>
    </row>
    <row r="681" spans="4:9" ht="24" x14ac:dyDescent="0.3">
      <c r="D681" s="20"/>
      <c r="E681" s="20"/>
      <c r="F681" s="20"/>
      <c r="G681" s="20"/>
      <c r="H681" s="20"/>
      <c r="I681" s="20"/>
    </row>
    <row r="682" spans="4:9" ht="24" x14ac:dyDescent="0.3">
      <c r="D682" s="20"/>
      <c r="E682" s="20"/>
      <c r="F682" s="20"/>
      <c r="G682" s="20"/>
      <c r="H682" s="20"/>
      <c r="I682" s="20"/>
    </row>
    <row r="683" spans="4:9" ht="24" x14ac:dyDescent="0.3">
      <c r="D683" s="20"/>
      <c r="E683" s="20"/>
      <c r="F683" s="20"/>
      <c r="G683" s="20"/>
      <c r="H683" s="20"/>
      <c r="I683" s="20"/>
    </row>
    <row r="684" spans="4:9" ht="24" x14ac:dyDescent="0.3">
      <c r="D684" s="20"/>
      <c r="E684" s="20"/>
      <c r="F684" s="20"/>
      <c r="G684" s="20"/>
      <c r="H684" s="20"/>
      <c r="I684" s="20"/>
    </row>
    <row r="685" spans="4:9" ht="24" x14ac:dyDescent="0.3">
      <c r="D685" s="20"/>
      <c r="E685" s="20"/>
      <c r="F685" s="20"/>
      <c r="G685" s="20"/>
      <c r="H685" s="20"/>
      <c r="I685" s="20"/>
    </row>
    <row r="686" spans="4:9" ht="24" x14ac:dyDescent="0.3">
      <c r="D686" s="20"/>
      <c r="E686" s="20"/>
      <c r="F686" s="20"/>
      <c r="G686" s="20"/>
      <c r="H686" s="20"/>
      <c r="I686" s="20"/>
    </row>
    <row r="687" spans="4:9" ht="24" x14ac:dyDescent="0.3">
      <c r="D687" s="20"/>
      <c r="E687" s="20"/>
      <c r="F687" s="20"/>
      <c r="G687" s="20"/>
      <c r="H687" s="20"/>
      <c r="I687" s="20"/>
    </row>
    <row r="688" spans="4:9" ht="24" x14ac:dyDescent="0.3">
      <c r="D688" s="20"/>
      <c r="E688" s="20"/>
      <c r="F688" s="20"/>
      <c r="G688" s="20"/>
      <c r="H688" s="20"/>
      <c r="I688" s="20"/>
    </row>
    <row r="689" spans="4:9" ht="24" x14ac:dyDescent="0.3">
      <c r="D689" s="20"/>
      <c r="E689" s="20"/>
      <c r="F689" s="20"/>
      <c r="G689" s="20"/>
      <c r="H689" s="20"/>
      <c r="I689" s="20"/>
    </row>
    <row r="690" spans="4:9" ht="24" x14ac:dyDescent="0.3">
      <c r="D690" s="20"/>
      <c r="E690" s="20"/>
      <c r="F690" s="20"/>
      <c r="G690" s="20"/>
      <c r="H690" s="20"/>
      <c r="I690" s="20"/>
    </row>
    <row r="691" spans="4:9" ht="24" x14ac:dyDescent="0.3">
      <c r="D691" s="20"/>
      <c r="E691" s="20"/>
      <c r="F691" s="20"/>
      <c r="G691" s="20"/>
      <c r="H691" s="20"/>
      <c r="I691" s="20"/>
    </row>
    <row r="692" spans="4:9" ht="24" x14ac:dyDescent="0.3">
      <c r="D692" s="20"/>
      <c r="E692" s="20"/>
      <c r="F692" s="20"/>
      <c r="G692" s="20"/>
      <c r="H692" s="20"/>
      <c r="I692" s="20"/>
    </row>
    <row r="693" spans="4:9" ht="24" x14ac:dyDescent="0.3">
      <c r="D693" s="20"/>
      <c r="E693" s="20"/>
      <c r="F693" s="20"/>
      <c r="G693" s="20"/>
      <c r="H693" s="20"/>
      <c r="I693" s="20"/>
    </row>
    <row r="694" spans="4:9" ht="24" x14ac:dyDescent="0.3">
      <c r="D694" s="20"/>
      <c r="E694" s="20"/>
      <c r="F694" s="20"/>
      <c r="G694" s="20"/>
      <c r="H694" s="20"/>
      <c r="I694" s="20"/>
    </row>
    <row r="695" spans="4:9" ht="24" x14ac:dyDescent="0.3">
      <c r="D695" s="20"/>
      <c r="E695" s="20"/>
      <c r="F695" s="20"/>
      <c r="G695" s="20"/>
      <c r="H695" s="20"/>
      <c r="I695" s="20"/>
    </row>
    <row r="696" spans="4:9" ht="24" x14ac:dyDescent="0.3">
      <c r="D696" s="20"/>
      <c r="E696" s="20"/>
      <c r="F696" s="20"/>
      <c r="G696" s="20"/>
      <c r="H696" s="20"/>
      <c r="I696" s="20"/>
    </row>
    <row r="697" spans="4:9" ht="24" x14ac:dyDescent="0.3">
      <c r="D697" s="20"/>
      <c r="E697" s="20"/>
      <c r="F697" s="20"/>
      <c r="G697" s="20"/>
      <c r="H697" s="20"/>
      <c r="I697" s="20"/>
    </row>
    <row r="698" spans="4:9" ht="24" x14ac:dyDescent="0.3">
      <c r="D698" s="20"/>
      <c r="E698" s="20"/>
      <c r="F698" s="20"/>
      <c r="G698" s="20"/>
      <c r="H698" s="20"/>
      <c r="I698" s="20"/>
    </row>
    <row r="699" spans="4:9" ht="24" x14ac:dyDescent="0.3">
      <c r="D699" s="20"/>
      <c r="E699" s="20"/>
      <c r="F699" s="20"/>
      <c r="G699" s="20"/>
      <c r="H699" s="20"/>
      <c r="I699" s="20"/>
    </row>
    <row r="700" spans="4:9" ht="24" x14ac:dyDescent="0.3">
      <c r="D700" s="20"/>
      <c r="E700" s="20"/>
      <c r="F700" s="20"/>
      <c r="G700" s="20"/>
      <c r="H700" s="20"/>
      <c r="I700" s="20"/>
    </row>
    <row r="701" spans="4:9" ht="24" x14ac:dyDescent="0.3">
      <c r="D701" s="20"/>
      <c r="E701" s="20"/>
      <c r="F701" s="20"/>
      <c r="G701" s="20"/>
      <c r="H701" s="20"/>
      <c r="I701" s="20"/>
    </row>
    <row r="702" spans="4:9" ht="24" x14ac:dyDescent="0.3">
      <c r="D702" s="20"/>
      <c r="E702" s="20"/>
      <c r="F702" s="20"/>
      <c r="G702" s="20"/>
      <c r="H702" s="20"/>
      <c r="I702" s="20"/>
    </row>
    <row r="703" spans="4:9" ht="24" x14ac:dyDescent="0.3">
      <c r="D703" s="20"/>
      <c r="E703" s="20"/>
      <c r="F703" s="20"/>
      <c r="G703" s="20"/>
      <c r="H703" s="20"/>
      <c r="I703" s="20"/>
    </row>
    <row r="704" spans="4:9" ht="24" x14ac:dyDescent="0.3">
      <c r="D704" s="20"/>
      <c r="E704" s="20"/>
      <c r="F704" s="20"/>
      <c r="G704" s="20"/>
      <c r="H704" s="20"/>
      <c r="I704" s="20"/>
    </row>
    <row r="705" spans="4:9" ht="24" x14ac:dyDescent="0.3">
      <c r="D705" s="20"/>
      <c r="E705" s="20"/>
      <c r="F705" s="20"/>
      <c r="G705" s="20"/>
      <c r="H705" s="20"/>
      <c r="I705" s="20"/>
    </row>
    <row r="706" spans="4:9" ht="24" x14ac:dyDescent="0.3">
      <c r="D706" s="20"/>
      <c r="E706" s="20"/>
      <c r="F706" s="20"/>
      <c r="G706" s="20"/>
      <c r="H706" s="20"/>
      <c r="I706" s="20"/>
    </row>
    <row r="707" spans="4:9" ht="24" x14ac:dyDescent="0.3">
      <c r="D707" s="20"/>
      <c r="E707" s="20"/>
      <c r="F707" s="20"/>
      <c r="G707" s="20"/>
      <c r="H707" s="20"/>
      <c r="I707" s="20"/>
    </row>
    <row r="708" spans="4:9" ht="24" x14ac:dyDescent="0.3">
      <c r="D708" s="20"/>
      <c r="E708" s="20"/>
      <c r="F708" s="20"/>
      <c r="G708" s="20"/>
      <c r="H708" s="20"/>
      <c r="I708" s="20"/>
    </row>
    <row r="709" spans="4:9" ht="24" x14ac:dyDescent="0.3">
      <c r="D709" s="20"/>
      <c r="E709" s="20"/>
      <c r="F709" s="20"/>
      <c r="G709" s="20"/>
      <c r="H709" s="20"/>
      <c r="I709" s="20"/>
    </row>
    <row r="710" spans="4:9" ht="24" x14ac:dyDescent="0.3">
      <c r="D710" s="20"/>
      <c r="E710" s="20"/>
      <c r="F710" s="20"/>
      <c r="G710" s="20"/>
      <c r="H710" s="20"/>
      <c r="I710" s="20"/>
    </row>
    <row r="711" spans="4:9" ht="24" x14ac:dyDescent="0.3">
      <c r="D711" s="20"/>
      <c r="E711" s="20"/>
      <c r="F711" s="20"/>
      <c r="G711" s="20"/>
      <c r="H711" s="20"/>
      <c r="I711" s="20"/>
    </row>
    <row r="712" spans="4:9" ht="24" x14ac:dyDescent="0.3">
      <c r="D712" s="20"/>
      <c r="E712" s="20"/>
      <c r="F712" s="20"/>
      <c r="G712" s="20"/>
      <c r="H712" s="20"/>
      <c r="I712" s="20"/>
    </row>
    <row r="713" spans="4:9" ht="24" x14ac:dyDescent="0.3">
      <c r="D713" s="20"/>
      <c r="E713" s="20"/>
      <c r="F713" s="20"/>
      <c r="G713" s="20"/>
      <c r="H713" s="20"/>
      <c r="I713" s="20"/>
    </row>
    <row r="714" spans="4:9" ht="24" x14ac:dyDescent="0.3">
      <c r="D714" s="20"/>
      <c r="E714" s="20"/>
      <c r="F714" s="20"/>
      <c r="G714" s="20"/>
      <c r="H714" s="20"/>
      <c r="I714" s="20"/>
    </row>
    <row r="715" spans="4:9" ht="24" x14ac:dyDescent="0.3">
      <c r="D715" s="20"/>
      <c r="E715" s="20"/>
      <c r="F715" s="20"/>
      <c r="G715" s="20"/>
      <c r="H715" s="20"/>
      <c r="I715" s="20"/>
    </row>
    <row r="716" spans="4:9" ht="24" x14ac:dyDescent="0.3">
      <c r="D716" s="20"/>
      <c r="E716" s="20"/>
      <c r="F716" s="20"/>
      <c r="G716" s="20"/>
      <c r="H716" s="20"/>
      <c r="I716" s="20"/>
    </row>
    <row r="717" spans="4:9" ht="24" x14ac:dyDescent="0.3">
      <c r="D717" s="20"/>
      <c r="E717" s="20"/>
      <c r="F717" s="20"/>
      <c r="G717" s="20"/>
      <c r="H717" s="20"/>
      <c r="I717" s="20"/>
    </row>
    <row r="718" spans="4:9" ht="24" x14ac:dyDescent="0.3">
      <c r="D718" s="20"/>
      <c r="E718" s="20"/>
      <c r="F718" s="20"/>
      <c r="G718" s="20"/>
      <c r="H718" s="20"/>
      <c r="I718" s="20"/>
    </row>
    <row r="719" spans="4:9" ht="24" x14ac:dyDescent="0.3">
      <c r="D719" s="20"/>
      <c r="E719" s="20"/>
      <c r="F719" s="20"/>
      <c r="G719" s="20"/>
      <c r="H719" s="20"/>
      <c r="I719" s="20"/>
    </row>
    <row r="720" spans="4:9" ht="24" x14ac:dyDescent="0.3">
      <c r="D720" s="20"/>
      <c r="E720" s="20"/>
      <c r="F720" s="20"/>
      <c r="G720" s="20"/>
      <c r="H720" s="20"/>
      <c r="I720" s="20"/>
    </row>
    <row r="721" spans="4:9" ht="24" x14ac:dyDescent="0.3">
      <c r="D721" s="20"/>
      <c r="E721" s="20"/>
      <c r="F721" s="20"/>
      <c r="G721" s="20"/>
      <c r="H721" s="20"/>
      <c r="I721" s="20"/>
    </row>
    <row r="722" spans="4:9" ht="24" x14ac:dyDescent="0.3">
      <c r="D722" s="20"/>
      <c r="E722" s="20"/>
      <c r="F722" s="20"/>
      <c r="G722" s="20"/>
      <c r="H722" s="20"/>
      <c r="I722" s="20"/>
    </row>
    <row r="723" spans="4:9" ht="24" x14ac:dyDescent="0.3">
      <c r="D723" s="20"/>
      <c r="E723" s="20"/>
      <c r="F723" s="20"/>
      <c r="G723" s="20"/>
      <c r="H723" s="20"/>
      <c r="I723" s="20"/>
    </row>
    <row r="724" spans="4:9" ht="24" x14ac:dyDescent="0.3">
      <c r="D724" s="20"/>
      <c r="E724" s="20"/>
      <c r="F724" s="20"/>
      <c r="G724" s="20"/>
      <c r="H724" s="20"/>
      <c r="I724" s="20"/>
    </row>
    <row r="725" spans="4:9" ht="24" x14ac:dyDescent="0.3">
      <c r="D725" s="20"/>
      <c r="E725" s="20"/>
      <c r="F725" s="20"/>
      <c r="G725" s="20"/>
      <c r="H725" s="20"/>
      <c r="I725" s="20"/>
    </row>
    <row r="726" spans="4:9" ht="24" x14ac:dyDescent="0.3">
      <c r="D726" s="20"/>
      <c r="E726" s="20"/>
      <c r="F726" s="20"/>
      <c r="G726" s="20"/>
      <c r="H726" s="20"/>
      <c r="I726" s="20"/>
    </row>
    <row r="727" spans="4:9" ht="24" x14ac:dyDescent="0.3">
      <c r="D727" s="20"/>
      <c r="E727" s="20"/>
      <c r="F727" s="20"/>
      <c r="G727" s="20"/>
      <c r="H727" s="20"/>
      <c r="I727" s="20"/>
    </row>
    <row r="728" spans="4:9" ht="24" x14ac:dyDescent="0.3">
      <c r="D728" s="20"/>
      <c r="E728" s="20"/>
      <c r="F728" s="20"/>
      <c r="G728" s="20"/>
      <c r="H728" s="20"/>
      <c r="I728" s="20"/>
    </row>
    <row r="729" spans="4:9" ht="24" x14ac:dyDescent="0.3">
      <c r="D729" s="20"/>
      <c r="E729" s="20"/>
      <c r="F729" s="20"/>
      <c r="G729" s="20"/>
      <c r="H729" s="20"/>
      <c r="I729" s="20"/>
    </row>
    <row r="730" spans="4:9" ht="24" x14ac:dyDescent="0.3">
      <c r="D730" s="20"/>
      <c r="E730" s="20"/>
      <c r="F730" s="20"/>
      <c r="G730" s="20"/>
      <c r="H730" s="20"/>
      <c r="I730" s="20"/>
    </row>
    <row r="731" spans="4:9" ht="24" x14ac:dyDescent="0.3">
      <c r="D731" s="20"/>
      <c r="E731" s="20"/>
      <c r="F731" s="20"/>
      <c r="G731" s="20"/>
      <c r="H731" s="20"/>
      <c r="I731" s="20"/>
    </row>
    <row r="732" spans="4:9" ht="24" x14ac:dyDescent="0.3">
      <c r="D732" s="20"/>
      <c r="E732" s="20"/>
      <c r="F732" s="20"/>
      <c r="G732" s="20"/>
      <c r="H732" s="20"/>
      <c r="I732" s="20"/>
    </row>
    <row r="733" spans="4:9" ht="24" x14ac:dyDescent="0.3">
      <c r="D733" s="20"/>
      <c r="E733" s="20"/>
      <c r="F733" s="20"/>
      <c r="G733" s="20"/>
      <c r="H733" s="20"/>
      <c r="I733" s="20"/>
    </row>
    <row r="734" spans="4:9" ht="24" x14ac:dyDescent="0.3">
      <c r="D734" s="20"/>
      <c r="E734" s="20"/>
      <c r="F734" s="20"/>
      <c r="G734" s="20"/>
      <c r="H734" s="20"/>
      <c r="I734" s="20"/>
    </row>
    <row r="735" spans="4:9" ht="24" x14ac:dyDescent="0.3">
      <c r="D735" s="20"/>
      <c r="E735" s="20"/>
      <c r="F735" s="20"/>
      <c r="G735" s="20"/>
      <c r="H735" s="20"/>
      <c r="I735" s="20"/>
    </row>
    <row r="736" spans="4:9" ht="24" x14ac:dyDescent="0.3">
      <c r="D736" s="20"/>
      <c r="E736" s="20"/>
      <c r="F736" s="20"/>
      <c r="G736" s="20"/>
      <c r="H736" s="20"/>
      <c r="I736" s="20"/>
    </row>
    <row r="737" spans="4:9" ht="24" x14ac:dyDescent="0.3">
      <c r="D737" s="20"/>
      <c r="E737" s="20"/>
      <c r="F737" s="20"/>
      <c r="G737" s="20"/>
      <c r="H737" s="20"/>
      <c r="I737" s="20"/>
    </row>
    <row r="738" spans="4:9" ht="24" x14ac:dyDescent="0.3">
      <c r="D738" s="20"/>
      <c r="E738" s="20"/>
      <c r="F738" s="20"/>
      <c r="G738" s="20"/>
      <c r="H738" s="20"/>
      <c r="I738" s="20"/>
    </row>
    <row r="739" spans="4:9" ht="24" x14ac:dyDescent="0.3">
      <c r="D739" s="20"/>
      <c r="E739" s="20"/>
      <c r="F739" s="20"/>
      <c r="G739" s="20"/>
      <c r="H739" s="20"/>
      <c r="I739" s="20"/>
    </row>
    <row r="740" spans="4:9" ht="24" x14ac:dyDescent="0.3">
      <c r="D740" s="20"/>
      <c r="E740" s="20"/>
      <c r="F740" s="20"/>
      <c r="G740" s="20"/>
      <c r="H740" s="20"/>
      <c r="I740" s="20"/>
    </row>
    <row r="741" spans="4:9" ht="24" x14ac:dyDescent="0.3">
      <c r="D741" s="20"/>
      <c r="E741" s="20"/>
      <c r="F741" s="20"/>
      <c r="G741" s="20"/>
      <c r="H741" s="20"/>
      <c r="I741" s="20"/>
    </row>
    <row r="742" spans="4:9" ht="24" x14ac:dyDescent="0.3">
      <c r="D742" s="20"/>
      <c r="E742" s="20"/>
      <c r="F742" s="20"/>
      <c r="G742" s="20"/>
      <c r="H742" s="20"/>
      <c r="I742" s="20"/>
    </row>
    <row r="743" spans="4:9" ht="24" x14ac:dyDescent="0.3">
      <c r="D743" s="20"/>
      <c r="E743" s="20"/>
      <c r="F743" s="20"/>
      <c r="G743" s="20"/>
      <c r="H743" s="20"/>
      <c r="I743" s="20"/>
    </row>
    <row r="744" spans="4:9" ht="24" x14ac:dyDescent="0.3">
      <c r="D744" s="20"/>
      <c r="E744" s="20"/>
      <c r="F744" s="20"/>
      <c r="G744" s="20"/>
      <c r="H744" s="20"/>
      <c r="I744" s="20"/>
    </row>
    <row r="745" spans="4:9" ht="24" x14ac:dyDescent="0.3">
      <c r="D745" s="20"/>
      <c r="E745" s="20"/>
      <c r="F745" s="20"/>
      <c r="G745" s="20"/>
      <c r="H745" s="20"/>
      <c r="I745" s="20"/>
    </row>
    <row r="746" spans="4:9" ht="24" x14ac:dyDescent="0.3">
      <c r="D746" s="20"/>
      <c r="E746" s="20"/>
      <c r="F746" s="20"/>
      <c r="G746" s="20"/>
      <c r="H746" s="20"/>
      <c r="I746" s="20"/>
    </row>
    <row r="747" spans="4:9" ht="24" x14ac:dyDescent="0.3">
      <c r="D747" s="20"/>
      <c r="E747" s="20"/>
      <c r="F747" s="20"/>
      <c r="G747" s="20"/>
      <c r="H747" s="20"/>
      <c r="I747" s="20"/>
    </row>
    <row r="748" spans="4:9" ht="24" x14ac:dyDescent="0.3">
      <c r="D748" s="20"/>
      <c r="E748" s="20"/>
      <c r="F748" s="20"/>
      <c r="G748" s="20"/>
      <c r="H748" s="20"/>
      <c r="I748" s="20"/>
    </row>
    <row r="749" spans="4:9" ht="24" x14ac:dyDescent="0.3">
      <c r="D749" s="20"/>
      <c r="E749" s="20"/>
      <c r="F749" s="20"/>
      <c r="G749" s="20"/>
      <c r="H749" s="20"/>
      <c r="I749" s="20"/>
    </row>
    <row r="750" spans="4:9" ht="24" x14ac:dyDescent="0.3">
      <c r="D750" s="20"/>
      <c r="E750" s="20"/>
      <c r="F750" s="20"/>
      <c r="G750" s="20"/>
      <c r="H750" s="20"/>
      <c r="I750" s="20"/>
    </row>
    <row r="751" spans="4:9" ht="24" x14ac:dyDescent="0.3">
      <c r="D751" s="20"/>
      <c r="E751" s="20"/>
      <c r="F751" s="20"/>
      <c r="G751" s="20"/>
      <c r="H751" s="20"/>
      <c r="I751" s="20"/>
    </row>
    <row r="752" spans="4:9" ht="24" x14ac:dyDescent="0.3">
      <c r="D752" s="20"/>
      <c r="E752" s="20"/>
      <c r="F752" s="20"/>
      <c r="G752" s="20"/>
      <c r="H752" s="20"/>
      <c r="I752" s="20"/>
    </row>
    <row r="753" spans="4:9" ht="24" x14ac:dyDescent="0.3">
      <c r="D753" s="20"/>
      <c r="E753" s="20"/>
      <c r="F753" s="20"/>
      <c r="G753" s="20"/>
      <c r="H753" s="20"/>
      <c r="I753" s="20"/>
    </row>
    <row r="754" spans="4:9" ht="24" x14ac:dyDescent="0.3">
      <c r="D754" s="20"/>
      <c r="E754" s="20"/>
      <c r="F754" s="20"/>
      <c r="G754" s="20"/>
      <c r="H754" s="20"/>
      <c r="I754" s="20"/>
    </row>
    <row r="755" spans="4:9" ht="24" x14ac:dyDescent="0.3">
      <c r="D755" s="20"/>
      <c r="E755" s="20"/>
      <c r="F755" s="20"/>
      <c r="G755" s="20"/>
      <c r="H755" s="20"/>
      <c r="I755" s="20"/>
    </row>
    <row r="756" spans="4:9" ht="24" x14ac:dyDescent="0.3">
      <c r="D756" s="20"/>
      <c r="E756" s="20"/>
      <c r="F756" s="20"/>
      <c r="G756" s="20"/>
      <c r="H756" s="20"/>
      <c r="I756" s="20"/>
    </row>
    <row r="757" spans="4:9" ht="24" x14ac:dyDescent="0.3">
      <c r="D757" s="20"/>
      <c r="E757" s="20"/>
      <c r="F757" s="20"/>
      <c r="G757" s="20"/>
      <c r="H757" s="20"/>
      <c r="I757" s="20"/>
    </row>
    <row r="758" spans="4:9" ht="24" x14ac:dyDescent="0.3">
      <c r="D758" s="20"/>
      <c r="E758" s="20"/>
      <c r="F758" s="20"/>
      <c r="G758" s="20"/>
      <c r="H758" s="20"/>
      <c r="I758" s="20"/>
    </row>
    <row r="759" spans="4:9" ht="24" x14ac:dyDescent="0.3">
      <c r="D759" s="20"/>
      <c r="E759" s="20"/>
      <c r="F759" s="20"/>
      <c r="G759" s="20"/>
      <c r="H759" s="20"/>
      <c r="I759" s="20"/>
    </row>
    <row r="760" spans="4:9" ht="24" x14ac:dyDescent="0.3">
      <c r="D760" s="20"/>
      <c r="E760" s="20"/>
      <c r="F760" s="20"/>
      <c r="G760" s="20"/>
      <c r="H760" s="20"/>
      <c r="I760" s="20"/>
    </row>
    <row r="761" spans="4:9" ht="24" x14ac:dyDescent="0.3">
      <c r="D761" s="20"/>
      <c r="E761" s="20"/>
      <c r="F761" s="20"/>
      <c r="G761" s="20"/>
      <c r="H761" s="20"/>
      <c r="I761" s="20"/>
    </row>
    <row r="762" spans="4:9" ht="24" x14ac:dyDescent="0.3">
      <c r="D762" s="20"/>
      <c r="E762" s="20"/>
      <c r="F762" s="20"/>
      <c r="G762" s="20"/>
      <c r="H762" s="20"/>
      <c r="I762" s="20"/>
    </row>
    <row r="763" spans="4:9" ht="24" x14ac:dyDescent="0.3">
      <c r="D763" s="20"/>
      <c r="E763" s="20"/>
      <c r="F763" s="20"/>
      <c r="G763" s="20"/>
      <c r="H763" s="20"/>
      <c r="I763" s="20"/>
    </row>
    <row r="764" spans="4:9" ht="24" x14ac:dyDescent="0.3">
      <c r="D764" s="20"/>
      <c r="E764" s="20"/>
      <c r="F764" s="20"/>
      <c r="G764" s="20"/>
      <c r="H764" s="20"/>
      <c r="I764" s="20"/>
    </row>
    <row r="765" spans="4:9" ht="24" x14ac:dyDescent="0.3">
      <c r="D765" s="20"/>
      <c r="E765" s="20"/>
      <c r="F765" s="20"/>
      <c r="G765" s="20"/>
      <c r="H765" s="20"/>
      <c r="I765" s="20"/>
    </row>
    <row r="766" spans="4:9" ht="24" x14ac:dyDescent="0.3">
      <c r="D766" s="20"/>
      <c r="E766" s="20"/>
      <c r="F766" s="20"/>
      <c r="G766" s="20"/>
      <c r="H766" s="20"/>
      <c r="I766" s="20"/>
    </row>
    <row r="767" spans="4:9" ht="24" x14ac:dyDescent="0.3">
      <c r="D767" s="20"/>
      <c r="E767" s="20"/>
      <c r="F767" s="20"/>
      <c r="G767" s="20"/>
      <c r="H767" s="20"/>
      <c r="I767" s="20"/>
    </row>
    <row r="768" spans="4:9" ht="24" x14ac:dyDescent="0.3">
      <c r="D768" s="20"/>
      <c r="E768" s="20"/>
      <c r="F768" s="20"/>
      <c r="G768" s="20"/>
      <c r="H768" s="20"/>
      <c r="I768" s="20"/>
    </row>
    <row r="769" spans="4:9" ht="24" x14ac:dyDescent="0.3">
      <c r="D769" s="20"/>
      <c r="E769" s="20"/>
      <c r="F769" s="20"/>
      <c r="G769" s="20"/>
      <c r="H769" s="20"/>
      <c r="I769" s="20"/>
    </row>
    <row r="770" spans="4:9" ht="24" x14ac:dyDescent="0.3">
      <c r="D770" s="20"/>
      <c r="E770" s="20"/>
      <c r="F770" s="20"/>
      <c r="G770" s="20"/>
      <c r="H770" s="20"/>
      <c r="I770" s="20"/>
    </row>
    <row r="771" spans="4:9" ht="24" x14ac:dyDescent="0.3">
      <c r="D771" s="20"/>
      <c r="E771" s="20"/>
      <c r="F771" s="20"/>
      <c r="G771" s="20"/>
      <c r="H771" s="20"/>
      <c r="I771" s="20"/>
    </row>
    <row r="772" spans="4:9" ht="24" x14ac:dyDescent="0.3">
      <c r="D772" s="20"/>
      <c r="E772" s="20"/>
      <c r="F772" s="20"/>
      <c r="G772" s="20"/>
      <c r="H772" s="20"/>
      <c r="I772" s="20"/>
    </row>
    <row r="773" spans="4:9" ht="24" x14ac:dyDescent="0.3">
      <c r="D773" s="20"/>
      <c r="E773" s="20"/>
      <c r="F773" s="20"/>
      <c r="G773" s="20"/>
      <c r="H773" s="20"/>
      <c r="I773" s="20"/>
    </row>
    <row r="774" spans="4:9" ht="24" x14ac:dyDescent="0.3">
      <c r="D774" s="20"/>
      <c r="E774" s="20"/>
      <c r="F774" s="20"/>
      <c r="G774" s="20"/>
      <c r="H774" s="20"/>
      <c r="I774" s="20"/>
    </row>
    <row r="775" spans="4:9" ht="24" x14ac:dyDescent="0.3">
      <c r="D775" s="20"/>
      <c r="E775" s="20"/>
      <c r="F775" s="20"/>
      <c r="G775" s="20"/>
      <c r="H775" s="20"/>
      <c r="I775" s="20"/>
    </row>
    <row r="776" spans="4:9" ht="24" x14ac:dyDescent="0.3">
      <c r="D776" s="20"/>
      <c r="E776" s="20"/>
      <c r="F776" s="20"/>
      <c r="G776" s="20"/>
      <c r="H776" s="20"/>
      <c r="I776" s="20"/>
    </row>
    <row r="777" spans="4:9" ht="24" x14ac:dyDescent="0.3">
      <c r="D777" s="20"/>
      <c r="E777" s="20"/>
      <c r="F777" s="20"/>
      <c r="G777" s="20"/>
      <c r="H777" s="20"/>
      <c r="I777" s="20"/>
    </row>
    <row r="778" spans="4:9" ht="24" x14ac:dyDescent="0.3">
      <c r="D778" s="20"/>
      <c r="E778" s="20"/>
      <c r="F778" s="20"/>
      <c r="G778" s="20"/>
      <c r="H778" s="20"/>
      <c r="I778" s="20"/>
    </row>
    <row r="779" spans="4:9" ht="24" x14ac:dyDescent="0.3">
      <c r="D779" s="20"/>
      <c r="E779" s="20"/>
      <c r="F779" s="20"/>
      <c r="G779" s="20"/>
      <c r="H779" s="20"/>
      <c r="I779" s="20"/>
    </row>
    <row r="780" spans="4:9" ht="24" x14ac:dyDescent="0.3">
      <c r="D780" s="20"/>
      <c r="E780" s="20"/>
      <c r="F780" s="20"/>
      <c r="G780" s="20"/>
      <c r="H780" s="20"/>
      <c r="I780" s="20"/>
    </row>
    <row r="781" spans="4:9" ht="24" x14ac:dyDescent="0.3">
      <c r="D781" s="20"/>
      <c r="E781" s="20"/>
      <c r="F781" s="20"/>
      <c r="G781" s="20"/>
      <c r="H781" s="20"/>
      <c r="I781" s="20"/>
    </row>
    <row r="782" spans="4:9" ht="24" x14ac:dyDescent="0.3">
      <c r="D782" s="20"/>
      <c r="E782" s="20"/>
      <c r="F782" s="20"/>
      <c r="G782" s="20"/>
      <c r="H782" s="20"/>
      <c r="I782" s="20"/>
    </row>
    <row r="783" spans="4:9" ht="24" x14ac:dyDescent="0.3">
      <c r="D783" s="20"/>
      <c r="E783" s="20"/>
      <c r="F783" s="20"/>
      <c r="G783" s="20"/>
      <c r="H783" s="20"/>
      <c r="I783" s="20"/>
    </row>
    <row r="784" spans="4:9" ht="24" x14ac:dyDescent="0.3">
      <c r="D784" s="20"/>
      <c r="E784" s="20"/>
      <c r="F784" s="20"/>
      <c r="G784" s="20"/>
      <c r="H784" s="20"/>
      <c r="I784" s="20"/>
    </row>
    <row r="785" spans="4:9" ht="24" x14ac:dyDescent="0.3">
      <c r="D785" s="20"/>
      <c r="E785" s="20"/>
      <c r="F785" s="20"/>
      <c r="G785" s="20"/>
      <c r="H785" s="20"/>
      <c r="I785" s="20"/>
    </row>
    <row r="786" spans="4:9" ht="24" x14ac:dyDescent="0.3">
      <c r="D786" s="20"/>
      <c r="E786" s="20"/>
      <c r="F786" s="20"/>
      <c r="G786" s="20"/>
      <c r="H786" s="20"/>
      <c r="I786" s="20"/>
    </row>
    <row r="787" spans="4:9" ht="24" x14ac:dyDescent="0.3">
      <c r="D787" s="20"/>
      <c r="E787" s="20"/>
      <c r="F787" s="20"/>
      <c r="G787" s="20"/>
      <c r="H787" s="20"/>
      <c r="I787" s="20"/>
    </row>
    <row r="788" spans="4:9" ht="24" x14ac:dyDescent="0.3">
      <c r="D788" s="20"/>
      <c r="E788" s="20"/>
      <c r="F788" s="20"/>
      <c r="G788" s="20"/>
      <c r="H788" s="20"/>
      <c r="I788" s="20"/>
    </row>
    <row r="789" spans="4:9" ht="24" x14ac:dyDescent="0.3">
      <c r="D789" s="20"/>
      <c r="E789" s="20"/>
      <c r="F789" s="20"/>
      <c r="G789" s="20"/>
      <c r="H789" s="20"/>
      <c r="I789" s="20"/>
    </row>
    <row r="790" spans="4:9" ht="24" x14ac:dyDescent="0.3">
      <c r="D790" s="20"/>
      <c r="E790" s="20"/>
      <c r="F790" s="20"/>
      <c r="G790" s="20"/>
      <c r="H790" s="20"/>
      <c r="I790" s="20"/>
    </row>
    <row r="791" spans="4:9" ht="24" x14ac:dyDescent="0.3">
      <c r="D791" s="20"/>
      <c r="E791" s="20"/>
      <c r="F791" s="20"/>
      <c r="G791" s="20"/>
      <c r="H791" s="20"/>
      <c r="I791" s="20"/>
    </row>
    <row r="792" spans="4:9" ht="24" x14ac:dyDescent="0.3">
      <c r="D792" s="20"/>
      <c r="E792" s="20"/>
      <c r="F792" s="20"/>
      <c r="G792" s="20"/>
      <c r="H792" s="20"/>
      <c r="I792" s="20"/>
    </row>
    <row r="793" spans="4:9" ht="24" x14ac:dyDescent="0.3">
      <c r="D793" s="20"/>
      <c r="E793" s="20"/>
      <c r="F793" s="20"/>
      <c r="G793" s="20"/>
      <c r="H793" s="20"/>
      <c r="I793" s="20"/>
    </row>
    <row r="794" spans="4:9" ht="24" x14ac:dyDescent="0.3">
      <c r="D794" s="20"/>
      <c r="E794" s="20"/>
      <c r="F794" s="20"/>
      <c r="G794" s="20"/>
      <c r="H794" s="20"/>
      <c r="I794" s="20"/>
    </row>
    <row r="795" spans="4:9" ht="24" x14ac:dyDescent="0.3">
      <c r="D795" s="20"/>
      <c r="E795" s="20"/>
      <c r="F795" s="20"/>
      <c r="G795" s="20"/>
      <c r="H795" s="20"/>
      <c r="I795" s="20"/>
    </row>
    <row r="796" spans="4:9" ht="24" x14ac:dyDescent="0.3">
      <c r="D796" s="20"/>
      <c r="E796" s="20"/>
      <c r="F796" s="20"/>
      <c r="G796" s="20"/>
      <c r="H796" s="20"/>
      <c r="I796" s="20"/>
    </row>
    <row r="797" spans="4:9" ht="24" x14ac:dyDescent="0.3">
      <c r="D797" s="20"/>
      <c r="E797" s="20"/>
      <c r="F797" s="20"/>
      <c r="G797" s="20"/>
      <c r="H797" s="20"/>
      <c r="I797" s="20"/>
    </row>
    <row r="798" spans="4:9" ht="24" x14ac:dyDescent="0.3">
      <c r="D798" s="20"/>
      <c r="E798" s="20"/>
      <c r="F798" s="20"/>
      <c r="G798" s="20"/>
      <c r="H798" s="20"/>
      <c r="I798" s="20"/>
    </row>
    <row r="799" spans="4:9" ht="24" x14ac:dyDescent="0.3">
      <c r="D799" s="20"/>
      <c r="E799" s="20"/>
      <c r="F799" s="20"/>
      <c r="G799" s="20"/>
      <c r="H799" s="20"/>
      <c r="I799" s="20"/>
    </row>
    <row r="800" spans="4:9" ht="24" x14ac:dyDescent="0.3">
      <c r="D800" s="20"/>
      <c r="E800" s="20"/>
      <c r="F800" s="20"/>
      <c r="G800" s="20"/>
      <c r="H800" s="20"/>
      <c r="I800" s="20"/>
    </row>
    <row r="801" spans="4:9" ht="24" x14ac:dyDescent="0.3">
      <c r="D801" s="20"/>
      <c r="E801" s="20"/>
      <c r="F801" s="20"/>
      <c r="G801" s="20"/>
      <c r="H801" s="20"/>
      <c r="I801" s="20"/>
    </row>
    <row r="802" spans="4:9" ht="24" x14ac:dyDescent="0.3">
      <c r="D802" s="20"/>
      <c r="E802" s="20"/>
      <c r="F802" s="20"/>
      <c r="G802" s="20"/>
      <c r="H802" s="20"/>
      <c r="I802" s="20"/>
    </row>
    <row r="803" spans="4:9" ht="24" x14ac:dyDescent="0.3">
      <c r="D803" s="20"/>
      <c r="E803" s="20"/>
      <c r="F803" s="20"/>
      <c r="G803" s="20"/>
      <c r="H803" s="20"/>
      <c r="I803" s="20"/>
    </row>
    <row r="804" spans="4:9" ht="24" x14ac:dyDescent="0.3">
      <c r="D804" s="20"/>
      <c r="E804" s="20"/>
      <c r="F804" s="20"/>
      <c r="G804" s="20"/>
      <c r="H804" s="20"/>
      <c r="I804" s="20"/>
    </row>
    <row r="805" spans="4:9" ht="24" x14ac:dyDescent="0.3">
      <c r="D805" s="20"/>
      <c r="E805" s="20"/>
      <c r="F805" s="20"/>
      <c r="G805" s="20"/>
      <c r="H805" s="20"/>
      <c r="I805" s="20"/>
    </row>
    <row r="806" spans="4:9" ht="24" x14ac:dyDescent="0.3">
      <c r="D806" s="20"/>
      <c r="E806" s="20"/>
      <c r="F806" s="20"/>
      <c r="G806" s="20"/>
      <c r="H806" s="20"/>
      <c r="I806" s="20"/>
    </row>
    <row r="807" spans="4:9" ht="24" x14ac:dyDescent="0.3">
      <c r="D807" s="20"/>
      <c r="E807" s="20"/>
      <c r="F807" s="20"/>
      <c r="G807" s="20"/>
      <c r="H807" s="20"/>
      <c r="I807" s="20"/>
    </row>
    <row r="808" spans="4:9" ht="24" x14ac:dyDescent="0.3">
      <c r="D808" s="20"/>
      <c r="E808" s="20"/>
      <c r="F808" s="20"/>
      <c r="G808" s="20"/>
      <c r="H808" s="20"/>
      <c r="I808" s="20"/>
    </row>
    <row r="809" spans="4:9" ht="24" x14ac:dyDescent="0.3">
      <c r="D809" s="20"/>
      <c r="E809" s="20"/>
      <c r="F809" s="20"/>
      <c r="G809" s="20"/>
      <c r="H809" s="20"/>
      <c r="I809" s="20"/>
    </row>
    <row r="810" spans="4:9" ht="24" x14ac:dyDescent="0.3">
      <c r="D810" s="20"/>
      <c r="E810" s="20"/>
      <c r="F810" s="20"/>
      <c r="G810" s="20"/>
      <c r="H810" s="20"/>
      <c r="I810" s="20"/>
    </row>
    <row r="811" spans="4:9" ht="24" x14ac:dyDescent="0.3">
      <c r="D811" s="20"/>
      <c r="E811" s="20"/>
      <c r="F811" s="20"/>
      <c r="G811" s="20"/>
      <c r="H811" s="20"/>
      <c r="I811" s="20"/>
    </row>
    <row r="812" spans="4:9" ht="24" x14ac:dyDescent="0.3">
      <c r="D812" s="20"/>
      <c r="E812" s="20"/>
      <c r="F812" s="20"/>
      <c r="G812" s="20"/>
      <c r="H812" s="20"/>
      <c r="I812" s="20"/>
    </row>
    <row r="813" spans="4:9" ht="24" x14ac:dyDescent="0.3">
      <c r="D813" s="20"/>
      <c r="E813" s="20"/>
      <c r="F813" s="20"/>
      <c r="G813" s="20"/>
      <c r="H813" s="20"/>
      <c r="I813" s="20"/>
    </row>
    <row r="814" spans="4:9" ht="24" x14ac:dyDescent="0.3">
      <c r="D814" s="20"/>
      <c r="E814" s="20"/>
      <c r="F814" s="20"/>
      <c r="G814" s="20"/>
      <c r="H814" s="20"/>
      <c r="I814" s="20"/>
    </row>
    <row r="815" spans="4:9" ht="24" x14ac:dyDescent="0.3">
      <c r="D815" s="20"/>
      <c r="E815" s="20"/>
      <c r="F815" s="20"/>
      <c r="G815" s="20"/>
      <c r="H815" s="20"/>
      <c r="I815" s="20"/>
    </row>
    <row r="816" spans="4:9" ht="24" x14ac:dyDescent="0.3">
      <c r="D816" s="20"/>
      <c r="E816" s="20"/>
      <c r="F816" s="20"/>
      <c r="G816" s="20"/>
      <c r="H816" s="20"/>
      <c r="I816" s="20"/>
    </row>
    <row r="817" spans="4:9" ht="24" x14ac:dyDescent="0.3">
      <c r="D817" s="20"/>
      <c r="E817" s="20"/>
      <c r="F817" s="20"/>
      <c r="G817" s="20"/>
      <c r="H817" s="20"/>
      <c r="I817" s="20"/>
    </row>
    <row r="818" spans="4:9" ht="24" x14ac:dyDescent="0.3">
      <c r="D818" s="20"/>
      <c r="E818" s="20"/>
      <c r="F818" s="20"/>
      <c r="G818" s="20"/>
      <c r="H818" s="20"/>
      <c r="I818" s="20"/>
    </row>
    <row r="819" spans="4:9" ht="24" x14ac:dyDescent="0.3">
      <c r="D819" s="20"/>
      <c r="E819" s="20"/>
      <c r="F819" s="20"/>
      <c r="G819" s="20"/>
      <c r="H819" s="20"/>
      <c r="I819" s="20"/>
    </row>
    <row r="820" spans="4:9" ht="24" x14ac:dyDescent="0.3">
      <c r="D820" s="20"/>
      <c r="E820" s="20"/>
      <c r="F820" s="20"/>
      <c r="G820" s="20"/>
      <c r="H820" s="20"/>
      <c r="I820" s="20"/>
    </row>
    <row r="821" spans="4:9" ht="24" x14ac:dyDescent="0.3">
      <c r="D821" s="20"/>
      <c r="E821" s="20"/>
      <c r="F821" s="20"/>
      <c r="G821" s="20"/>
      <c r="H821" s="20"/>
      <c r="I821" s="20"/>
    </row>
    <row r="822" spans="4:9" ht="24" x14ac:dyDescent="0.3">
      <c r="D822" s="20"/>
      <c r="E822" s="20"/>
      <c r="F822" s="20"/>
      <c r="G822" s="20"/>
      <c r="H822" s="20"/>
      <c r="I822" s="20"/>
    </row>
    <row r="823" spans="4:9" ht="24" x14ac:dyDescent="0.3">
      <c r="D823" s="20"/>
      <c r="E823" s="20"/>
      <c r="F823" s="20"/>
      <c r="G823" s="20"/>
      <c r="H823" s="20"/>
      <c r="I823" s="20"/>
    </row>
    <row r="824" spans="4:9" ht="24" x14ac:dyDescent="0.3">
      <c r="D824" s="20"/>
      <c r="E824" s="20"/>
      <c r="F824" s="20"/>
      <c r="G824" s="20"/>
      <c r="H824" s="20"/>
      <c r="I824" s="20"/>
    </row>
    <row r="825" spans="4:9" ht="24" x14ac:dyDescent="0.3">
      <c r="D825" s="20"/>
      <c r="E825" s="20"/>
      <c r="F825" s="20"/>
      <c r="G825" s="20"/>
      <c r="H825" s="20"/>
      <c r="I825" s="20"/>
    </row>
    <row r="826" spans="4:9" ht="24" x14ac:dyDescent="0.3">
      <c r="D826" s="20"/>
      <c r="E826" s="20"/>
      <c r="F826" s="20"/>
      <c r="G826" s="20"/>
      <c r="H826" s="20"/>
      <c r="I826" s="20"/>
    </row>
    <row r="827" spans="4:9" ht="24" x14ac:dyDescent="0.3">
      <c r="D827" s="20"/>
      <c r="E827" s="20"/>
      <c r="F827" s="20"/>
      <c r="G827" s="20"/>
      <c r="H827" s="20"/>
      <c r="I827" s="20"/>
    </row>
    <row r="828" spans="4:9" ht="24" x14ac:dyDescent="0.3">
      <c r="D828" s="20"/>
      <c r="E828" s="20"/>
      <c r="F828" s="20"/>
      <c r="G828" s="20"/>
      <c r="H828" s="20"/>
      <c r="I828" s="20"/>
    </row>
    <row r="829" spans="4:9" ht="24" x14ac:dyDescent="0.3">
      <c r="D829" s="20"/>
      <c r="E829" s="20"/>
      <c r="F829" s="20"/>
      <c r="G829" s="20"/>
      <c r="H829" s="20"/>
      <c r="I829" s="20"/>
    </row>
    <row r="830" spans="4:9" ht="24" x14ac:dyDescent="0.3">
      <c r="D830" s="20"/>
      <c r="E830" s="20"/>
      <c r="F830" s="20"/>
      <c r="G830" s="20"/>
      <c r="H830" s="20"/>
      <c r="I830" s="20"/>
    </row>
    <row r="831" spans="4:9" ht="24" x14ac:dyDescent="0.3">
      <c r="D831" s="20"/>
      <c r="E831" s="20"/>
      <c r="F831" s="20"/>
      <c r="G831" s="20"/>
      <c r="H831" s="20"/>
      <c r="I831" s="20"/>
    </row>
    <row r="832" spans="4:9" ht="24" x14ac:dyDescent="0.3">
      <c r="D832" s="20"/>
      <c r="E832" s="20"/>
      <c r="F832" s="20"/>
      <c r="G832" s="20"/>
      <c r="H832" s="20"/>
      <c r="I832" s="20"/>
    </row>
    <row r="833" spans="4:9" ht="24" x14ac:dyDescent="0.3">
      <c r="D833" s="20"/>
      <c r="E833" s="20"/>
      <c r="F833" s="20"/>
      <c r="G833" s="20"/>
      <c r="H833" s="20"/>
      <c r="I833" s="20"/>
    </row>
    <row r="834" spans="4:9" ht="24" x14ac:dyDescent="0.3">
      <c r="D834" s="20"/>
      <c r="E834" s="20"/>
      <c r="F834" s="20"/>
      <c r="G834" s="20"/>
      <c r="H834" s="20"/>
      <c r="I834" s="20"/>
    </row>
    <row r="835" spans="4:9" ht="24" x14ac:dyDescent="0.3">
      <c r="D835" s="20"/>
      <c r="E835" s="20"/>
      <c r="F835" s="20"/>
      <c r="G835" s="20"/>
      <c r="H835" s="20"/>
      <c r="I835" s="20"/>
    </row>
    <row r="836" spans="4:9" ht="24" x14ac:dyDescent="0.3">
      <c r="D836" s="20"/>
      <c r="E836" s="20"/>
      <c r="F836" s="20"/>
      <c r="G836" s="20"/>
      <c r="H836" s="20"/>
      <c r="I836" s="20"/>
    </row>
    <row r="837" spans="4:9" ht="24" x14ac:dyDescent="0.3">
      <c r="D837" s="20"/>
      <c r="E837" s="20"/>
      <c r="F837" s="20"/>
      <c r="G837" s="20"/>
      <c r="H837" s="20"/>
      <c r="I837" s="20"/>
    </row>
    <row r="838" spans="4:9" ht="24" x14ac:dyDescent="0.3">
      <c r="D838" s="20"/>
      <c r="E838" s="20"/>
      <c r="F838" s="20"/>
      <c r="G838" s="20"/>
      <c r="H838" s="20"/>
      <c r="I838" s="20"/>
    </row>
    <row r="839" spans="4:9" ht="24" x14ac:dyDescent="0.3">
      <c r="D839" s="20"/>
      <c r="E839" s="20"/>
      <c r="F839" s="20"/>
      <c r="G839" s="20"/>
      <c r="H839" s="20"/>
      <c r="I839" s="20"/>
    </row>
    <row r="840" spans="4:9" ht="24" x14ac:dyDescent="0.3">
      <c r="D840" s="20"/>
      <c r="E840" s="20"/>
      <c r="F840" s="20"/>
      <c r="G840" s="20"/>
      <c r="H840" s="20"/>
      <c r="I840" s="20"/>
    </row>
    <row r="841" spans="4:9" ht="24" x14ac:dyDescent="0.3">
      <c r="D841" s="20"/>
      <c r="E841" s="20"/>
      <c r="F841" s="20"/>
      <c r="G841" s="20"/>
      <c r="H841" s="20"/>
      <c r="I841" s="20"/>
    </row>
    <row r="842" spans="4:9" ht="24" x14ac:dyDescent="0.3">
      <c r="D842" s="20"/>
      <c r="E842" s="20"/>
      <c r="F842" s="20"/>
      <c r="G842" s="20"/>
      <c r="H842" s="20"/>
      <c r="I842" s="20"/>
    </row>
    <row r="843" spans="4:9" ht="24" x14ac:dyDescent="0.3">
      <c r="D843" s="20"/>
      <c r="E843" s="20"/>
      <c r="F843" s="20"/>
      <c r="G843" s="20"/>
      <c r="H843" s="20"/>
      <c r="I843" s="20"/>
    </row>
    <row r="844" spans="4:9" ht="24" x14ac:dyDescent="0.3">
      <c r="D844" s="20"/>
      <c r="E844" s="20"/>
      <c r="F844" s="20"/>
      <c r="G844" s="20"/>
      <c r="H844" s="20"/>
      <c r="I844" s="20"/>
    </row>
    <row r="845" spans="4:9" ht="24" x14ac:dyDescent="0.3">
      <c r="D845" s="20"/>
      <c r="E845" s="20"/>
      <c r="F845" s="20"/>
      <c r="G845" s="20"/>
      <c r="H845" s="20"/>
      <c r="I845" s="20"/>
    </row>
    <row r="846" spans="4:9" ht="24" x14ac:dyDescent="0.3">
      <c r="D846" s="20"/>
      <c r="E846" s="20"/>
      <c r="F846" s="20"/>
      <c r="G846" s="20"/>
      <c r="H846" s="20"/>
      <c r="I846" s="20"/>
    </row>
    <row r="847" spans="4:9" ht="24" x14ac:dyDescent="0.3">
      <c r="D847" s="20"/>
      <c r="E847" s="20"/>
      <c r="F847" s="20"/>
      <c r="G847" s="20"/>
      <c r="H847" s="20"/>
      <c r="I847" s="20"/>
    </row>
    <row r="848" spans="4:9" ht="24" x14ac:dyDescent="0.3">
      <c r="D848" s="20"/>
      <c r="E848" s="20"/>
      <c r="F848" s="20"/>
      <c r="G848" s="20"/>
      <c r="H848" s="20"/>
      <c r="I848" s="20"/>
    </row>
    <row r="849" spans="4:9" ht="24" x14ac:dyDescent="0.3">
      <c r="D849" s="20"/>
      <c r="E849" s="20"/>
      <c r="F849" s="20"/>
      <c r="G849" s="20"/>
      <c r="H849" s="20"/>
      <c r="I849" s="20"/>
    </row>
    <row r="850" spans="4:9" ht="24" x14ac:dyDescent="0.3">
      <c r="D850" s="20"/>
      <c r="E850" s="20"/>
      <c r="F850" s="20"/>
      <c r="G850" s="20"/>
      <c r="H850" s="20"/>
      <c r="I850" s="20"/>
    </row>
    <row r="851" spans="4:9" ht="24" x14ac:dyDescent="0.3">
      <c r="D851" s="20"/>
      <c r="E851" s="20"/>
      <c r="F851" s="20"/>
      <c r="G851" s="20"/>
      <c r="H851" s="20"/>
      <c r="I851" s="20"/>
    </row>
    <row r="852" spans="4:9" ht="24" x14ac:dyDescent="0.3">
      <c r="D852" s="20"/>
      <c r="E852" s="20"/>
      <c r="F852" s="20"/>
      <c r="G852" s="20"/>
      <c r="H852" s="20"/>
      <c r="I852" s="20"/>
    </row>
    <row r="853" spans="4:9" ht="24" x14ac:dyDescent="0.3">
      <c r="D853" s="20"/>
      <c r="E853" s="20"/>
      <c r="F853" s="20"/>
      <c r="G853" s="20"/>
      <c r="H853" s="20"/>
      <c r="I853" s="20"/>
    </row>
    <row r="854" spans="4:9" ht="24" x14ac:dyDescent="0.3">
      <c r="D854" s="20"/>
      <c r="E854" s="20"/>
      <c r="F854" s="20"/>
      <c r="G854" s="20"/>
      <c r="H854" s="20"/>
      <c r="I854" s="20"/>
    </row>
    <row r="855" spans="4:9" ht="24" x14ac:dyDescent="0.3">
      <c r="D855" s="20"/>
      <c r="E855" s="20"/>
      <c r="F855" s="20"/>
      <c r="G855" s="20"/>
      <c r="H855" s="20"/>
      <c r="I855" s="20"/>
    </row>
    <row r="856" spans="4:9" ht="24" x14ac:dyDescent="0.3">
      <c r="D856" s="20"/>
      <c r="E856" s="20"/>
      <c r="F856" s="20"/>
      <c r="G856" s="20"/>
      <c r="H856" s="20"/>
      <c r="I856" s="20"/>
    </row>
    <row r="857" spans="4:9" ht="24" x14ac:dyDescent="0.3">
      <c r="D857" s="20"/>
      <c r="E857" s="20"/>
      <c r="F857" s="20"/>
      <c r="G857" s="20"/>
      <c r="H857" s="20"/>
      <c r="I857" s="20"/>
    </row>
    <row r="858" spans="4:9" ht="24" x14ac:dyDescent="0.3">
      <c r="D858" s="20"/>
      <c r="E858" s="20"/>
      <c r="F858" s="20"/>
      <c r="G858" s="20"/>
      <c r="H858" s="20"/>
      <c r="I858" s="20"/>
    </row>
    <row r="859" spans="4:9" ht="24" x14ac:dyDescent="0.3">
      <c r="D859" s="20"/>
      <c r="E859" s="20"/>
      <c r="F859" s="20"/>
      <c r="G859" s="20"/>
      <c r="H859" s="20"/>
      <c r="I859" s="20"/>
    </row>
    <row r="860" spans="4:9" ht="24" x14ac:dyDescent="0.3">
      <c r="D860" s="20"/>
      <c r="E860" s="20"/>
      <c r="F860" s="20"/>
      <c r="G860" s="20"/>
      <c r="H860" s="20"/>
      <c r="I860" s="20"/>
    </row>
    <row r="861" spans="4:9" ht="24" x14ac:dyDescent="0.3">
      <c r="D861" s="20"/>
      <c r="E861" s="20"/>
      <c r="F861" s="20"/>
      <c r="G861" s="20"/>
      <c r="H861" s="20"/>
      <c r="I861" s="20"/>
    </row>
    <row r="862" spans="4:9" ht="24" x14ac:dyDescent="0.3">
      <c r="D862" s="20"/>
      <c r="E862" s="20"/>
      <c r="F862" s="20"/>
      <c r="G862" s="20"/>
      <c r="H862" s="20"/>
      <c r="I862" s="20"/>
    </row>
    <row r="863" spans="4:9" ht="24" x14ac:dyDescent="0.3">
      <c r="D863" s="20"/>
      <c r="E863" s="20"/>
      <c r="F863" s="20"/>
      <c r="G863" s="20"/>
      <c r="H863" s="20"/>
      <c r="I863" s="20"/>
    </row>
    <row r="864" spans="4:9" ht="24" x14ac:dyDescent="0.3">
      <c r="D864" s="20"/>
      <c r="E864" s="20"/>
      <c r="F864" s="20"/>
      <c r="G864" s="20"/>
      <c r="H864" s="20"/>
      <c r="I864" s="20"/>
    </row>
    <row r="865" spans="4:9" ht="24" x14ac:dyDescent="0.3">
      <c r="D865" s="20"/>
      <c r="E865" s="20"/>
      <c r="F865" s="20"/>
      <c r="G865" s="20"/>
      <c r="H865" s="20"/>
      <c r="I865" s="20"/>
    </row>
    <row r="866" spans="4:9" ht="24" x14ac:dyDescent="0.3">
      <c r="D866" s="20"/>
      <c r="E866" s="20"/>
      <c r="F866" s="20"/>
      <c r="G866" s="20"/>
      <c r="H866" s="20"/>
      <c r="I866" s="20"/>
    </row>
    <row r="867" spans="4:9" ht="24" x14ac:dyDescent="0.3">
      <c r="D867" s="20"/>
      <c r="E867" s="20"/>
      <c r="F867" s="20"/>
      <c r="G867" s="20"/>
      <c r="H867" s="20"/>
      <c r="I867" s="20"/>
    </row>
    <row r="868" spans="4:9" ht="24" x14ac:dyDescent="0.3">
      <c r="D868" s="20"/>
      <c r="E868" s="20"/>
      <c r="F868" s="20"/>
      <c r="G868" s="20"/>
      <c r="H868" s="20"/>
      <c r="I868" s="20"/>
    </row>
    <row r="869" spans="4:9" ht="24" x14ac:dyDescent="0.3">
      <c r="D869" s="20"/>
      <c r="E869" s="20"/>
      <c r="F869" s="20"/>
      <c r="G869" s="20"/>
      <c r="H869" s="20"/>
      <c r="I869" s="20"/>
    </row>
    <row r="870" spans="4:9" ht="24" x14ac:dyDescent="0.3">
      <c r="D870" s="20"/>
      <c r="E870" s="20"/>
      <c r="F870" s="20"/>
      <c r="G870" s="20"/>
      <c r="H870" s="20"/>
      <c r="I870" s="20"/>
    </row>
    <row r="871" spans="4:9" ht="24" x14ac:dyDescent="0.3">
      <c r="D871" s="20"/>
      <c r="E871" s="20"/>
      <c r="F871" s="20"/>
      <c r="G871" s="20"/>
      <c r="H871" s="20"/>
      <c r="I871" s="20"/>
    </row>
    <row r="872" spans="4:9" ht="24" x14ac:dyDescent="0.3">
      <c r="D872" s="20"/>
      <c r="E872" s="20"/>
      <c r="F872" s="20"/>
      <c r="G872" s="20"/>
      <c r="H872" s="20"/>
      <c r="I872" s="20"/>
    </row>
    <row r="873" spans="4:9" ht="24" x14ac:dyDescent="0.3">
      <c r="D873" s="20"/>
      <c r="E873" s="20"/>
      <c r="F873" s="20"/>
      <c r="G873" s="20"/>
      <c r="H873" s="20"/>
      <c r="I873" s="20"/>
    </row>
    <row r="874" spans="4:9" ht="24" x14ac:dyDescent="0.3">
      <c r="D874" s="20"/>
      <c r="E874" s="20"/>
      <c r="F874" s="20"/>
      <c r="G874" s="20"/>
      <c r="H874" s="20"/>
      <c r="I874" s="20"/>
    </row>
    <row r="875" spans="4:9" ht="24" x14ac:dyDescent="0.3">
      <c r="D875" s="20"/>
      <c r="E875" s="20"/>
      <c r="F875" s="20"/>
      <c r="G875" s="20"/>
      <c r="H875" s="20"/>
      <c r="I875" s="20"/>
    </row>
    <row r="876" spans="4:9" ht="24" x14ac:dyDescent="0.3">
      <c r="D876" s="20"/>
      <c r="E876" s="20"/>
      <c r="F876" s="20"/>
      <c r="G876" s="20"/>
      <c r="H876" s="20"/>
      <c r="I876" s="20"/>
    </row>
    <row r="877" spans="4:9" ht="24" x14ac:dyDescent="0.3">
      <c r="D877" s="20"/>
      <c r="E877" s="20"/>
      <c r="F877" s="20"/>
      <c r="G877" s="20"/>
      <c r="H877" s="20"/>
      <c r="I877" s="20"/>
    </row>
    <row r="878" spans="4:9" ht="24" x14ac:dyDescent="0.3">
      <c r="D878" s="20"/>
      <c r="E878" s="20"/>
      <c r="F878" s="20"/>
      <c r="G878" s="20"/>
      <c r="H878" s="20"/>
      <c r="I878" s="20"/>
    </row>
    <row r="879" spans="4:9" ht="24" x14ac:dyDescent="0.3">
      <c r="D879" s="20"/>
      <c r="E879" s="20"/>
      <c r="F879" s="20"/>
      <c r="G879" s="20"/>
      <c r="H879" s="20"/>
      <c r="I879" s="20"/>
    </row>
    <row r="880" spans="4:9" ht="24" x14ac:dyDescent="0.3">
      <c r="D880" s="20"/>
      <c r="E880" s="20"/>
      <c r="F880" s="20"/>
      <c r="G880" s="20"/>
      <c r="H880" s="20"/>
      <c r="I880" s="20"/>
    </row>
    <row r="881" spans="4:9" ht="24" x14ac:dyDescent="0.3">
      <c r="D881" s="20"/>
      <c r="E881" s="20"/>
      <c r="F881" s="20"/>
      <c r="G881" s="20"/>
      <c r="H881" s="20"/>
      <c r="I881" s="20"/>
    </row>
    <row r="882" spans="4:9" ht="24" x14ac:dyDescent="0.3">
      <c r="D882" s="20"/>
      <c r="E882" s="20"/>
      <c r="F882" s="20"/>
      <c r="G882" s="20"/>
      <c r="H882" s="20"/>
      <c r="I882" s="20"/>
    </row>
    <row r="883" spans="4:9" ht="24" x14ac:dyDescent="0.3">
      <c r="D883" s="20"/>
      <c r="E883" s="20"/>
      <c r="F883" s="20"/>
      <c r="G883" s="20"/>
      <c r="H883" s="20"/>
      <c r="I883" s="20"/>
    </row>
    <row r="884" spans="4:9" ht="24" x14ac:dyDescent="0.3">
      <c r="D884" s="20"/>
      <c r="E884" s="20"/>
      <c r="F884" s="20"/>
      <c r="G884" s="20"/>
      <c r="H884" s="20"/>
      <c r="I884" s="20"/>
    </row>
    <row r="885" spans="4:9" ht="24" x14ac:dyDescent="0.3">
      <c r="D885" s="20"/>
      <c r="E885" s="20"/>
      <c r="F885" s="20"/>
      <c r="G885" s="20"/>
      <c r="H885" s="20"/>
      <c r="I885" s="20"/>
    </row>
    <row r="886" spans="4:9" ht="24" x14ac:dyDescent="0.3">
      <c r="D886" s="20"/>
      <c r="E886" s="20"/>
      <c r="F886" s="20"/>
      <c r="G886" s="20"/>
      <c r="H886" s="20"/>
      <c r="I886" s="20"/>
    </row>
    <row r="887" spans="4:9" ht="24" x14ac:dyDescent="0.3">
      <c r="D887" s="20"/>
      <c r="E887" s="20"/>
      <c r="F887" s="20"/>
      <c r="G887" s="20"/>
      <c r="H887" s="20"/>
      <c r="I887" s="20"/>
    </row>
    <row r="888" spans="4:9" ht="24" x14ac:dyDescent="0.3">
      <c r="D888" s="20"/>
      <c r="E888" s="20"/>
      <c r="F888" s="20"/>
      <c r="G888" s="20"/>
      <c r="H888" s="20"/>
      <c r="I888" s="20"/>
    </row>
    <row r="889" spans="4:9" ht="24" x14ac:dyDescent="0.3">
      <c r="D889" s="20"/>
      <c r="E889" s="20"/>
      <c r="F889" s="20"/>
      <c r="G889" s="20"/>
      <c r="H889" s="20"/>
      <c r="I889" s="20"/>
    </row>
    <row r="890" spans="4:9" ht="24" x14ac:dyDescent="0.3">
      <c r="D890" s="20"/>
      <c r="E890" s="20"/>
      <c r="F890" s="20"/>
      <c r="G890" s="20"/>
      <c r="H890" s="20"/>
      <c r="I890" s="20"/>
    </row>
    <row r="891" spans="4:9" ht="24" x14ac:dyDescent="0.3">
      <c r="D891" s="20"/>
      <c r="E891" s="20"/>
      <c r="F891" s="20"/>
      <c r="G891" s="20"/>
      <c r="H891" s="20"/>
      <c r="I891" s="20"/>
    </row>
    <row r="892" spans="4:9" ht="24" x14ac:dyDescent="0.3">
      <c r="D892" s="20"/>
      <c r="E892" s="20"/>
      <c r="F892" s="20"/>
      <c r="G892" s="20"/>
      <c r="H892" s="20"/>
      <c r="I892" s="20"/>
    </row>
    <row r="893" spans="4:9" ht="24" x14ac:dyDescent="0.3">
      <c r="D893" s="20"/>
      <c r="E893" s="20"/>
      <c r="F893" s="20"/>
      <c r="G893" s="20"/>
      <c r="H893" s="20"/>
      <c r="I893" s="20"/>
    </row>
    <row r="894" spans="4:9" ht="24" x14ac:dyDescent="0.3">
      <c r="D894" s="20"/>
      <c r="E894" s="20"/>
      <c r="F894" s="20"/>
      <c r="G894" s="20"/>
      <c r="H894" s="20"/>
      <c r="I894" s="20"/>
    </row>
    <row r="895" spans="4:9" ht="24" x14ac:dyDescent="0.3">
      <c r="D895" s="20"/>
      <c r="E895" s="20"/>
      <c r="F895" s="20"/>
      <c r="G895" s="20"/>
      <c r="H895" s="20"/>
      <c r="I895" s="20"/>
    </row>
    <row r="896" spans="4:9" ht="24" x14ac:dyDescent="0.3">
      <c r="D896" s="20"/>
      <c r="E896" s="20"/>
      <c r="F896" s="20"/>
      <c r="G896" s="20"/>
      <c r="H896" s="20"/>
      <c r="I896" s="20"/>
    </row>
    <row r="897" spans="4:9" ht="24" x14ac:dyDescent="0.3">
      <c r="D897" s="20"/>
      <c r="E897" s="20"/>
      <c r="F897" s="20"/>
      <c r="G897" s="20"/>
      <c r="H897" s="20"/>
      <c r="I897" s="20"/>
    </row>
    <row r="898" spans="4:9" ht="24" x14ac:dyDescent="0.3">
      <c r="D898" s="20"/>
      <c r="E898" s="20"/>
      <c r="F898" s="20"/>
      <c r="G898" s="20"/>
      <c r="H898" s="20"/>
      <c r="I898" s="20"/>
    </row>
    <row r="899" spans="4:9" ht="24" x14ac:dyDescent="0.3">
      <c r="D899" s="20"/>
      <c r="E899" s="20"/>
      <c r="F899" s="20"/>
      <c r="G899" s="20"/>
      <c r="H899" s="20"/>
      <c r="I899" s="20"/>
    </row>
    <row r="900" spans="4:9" ht="24" x14ac:dyDescent="0.3">
      <c r="D900" s="20"/>
      <c r="E900" s="20"/>
      <c r="F900" s="20"/>
      <c r="G900" s="20"/>
      <c r="H900" s="20"/>
      <c r="I900" s="20"/>
    </row>
    <row r="901" spans="4:9" ht="24" x14ac:dyDescent="0.3">
      <c r="D901" s="20"/>
      <c r="E901" s="20"/>
      <c r="F901" s="20"/>
      <c r="G901" s="20"/>
      <c r="H901" s="20"/>
      <c r="I901" s="20"/>
    </row>
    <row r="902" spans="4:9" ht="24" x14ac:dyDescent="0.3">
      <c r="D902" s="20"/>
      <c r="E902" s="20"/>
      <c r="F902" s="20"/>
      <c r="G902" s="20"/>
      <c r="H902" s="20"/>
      <c r="I902" s="20"/>
    </row>
    <row r="903" spans="4:9" ht="24" x14ac:dyDescent="0.3">
      <c r="D903" s="20"/>
      <c r="E903" s="20"/>
      <c r="F903" s="20"/>
      <c r="G903" s="20"/>
      <c r="H903" s="20"/>
      <c r="I903" s="20"/>
    </row>
    <row r="904" spans="4:9" ht="24" x14ac:dyDescent="0.3">
      <c r="D904" s="20"/>
      <c r="E904" s="20"/>
      <c r="F904" s="20"/>
      <c r="G904" s="20"/>
      <c r="H904" s="20"/>
      <c r="I904" s="20"/>
    </row>
    <row r="905" spans="4:9" ht="24" x14ac:dyDescent="0.3">
      <c r="D905" s="20"/>
      <c r="E905" s="20"/>
      <c r="F905" s="20"/>
      <c r="G905" s="20"/>
      <c r="H905" s="20"/>
      <c r="I905" s="20"/>
    </row>
    <row r="906" spans="4:9" ht="24" x14ac:dyDescent="0.3">
      <c r="D906" s="20"/>
      <c r="E906" s="20"/>
      <c r="F906" s="20"/>
      <c r="G906" s="20"/>
      <c r="H906" s="20"/>
      <c r="I906" s="20"/>
    </row>
    <row r="907" spans="4:9" ht="24" x14ac:dyDescent="0.3">
      <c r="D907" s="20"/>
      <c r="E907" s="20"/>
      <c r="F907" s="20"/>
      <c r="G907" s="20"/>
      <c r="H907" s="20"/>
      <c r="I907" s="20"/>
    </row>
    <row r="908" spans="4:9" ht="24" x14ac:dyDescent="0.3">
      <c r="D908" s="20"/>
      <c r="E908" s="20"/>
      <c r="F908" s="20"/>
      <c r="G908" s="20"/>
      <c r="H908" s="20"/>
      <c r="I908" s="20"/>
    </row>
    <row r="909" spans="4:9" ht="24" x14ac:dyDescent="0.3">
      <c r="D909" s="20"/>
      <c r="E909" s="20"/>
      <c r="F909" s="20"/>
      <c r="G909" s="20"/>
      <c r="H909" s="20"/>
      <c r="I909" s="20"/>
    </row>
    <row r="910" spans="4:9" ht="24" x14ac:dyDescent="0.3">
      <c r="D910" s="20"/>
      <c r="E910" s="20"/>
      <c r="F910" s="20"/>
      <c r="G910" s="20"/>
      <c r="H910" s="20"/>
      <c r="I910" s="20"/>
    </row>
    <row r="911" spans="4:9" ht="24" x14ac:dyDescent="0.3">
      <c r="D911" s="20"/>
      <c r="E911" s="20"/>
      <c r="F911" s="20"/>
      <c r="G911" s="20"/>
      <c r="H911" s="20"/>
      <c r="I911" s="20"/>
    </row>
    <row r="912" spans="4:9" ht="24" x14ac:dyDescent="0.3">
      <c r="D912" s="20"/>
      <c r="E912" s="20"/>
      <c r="F912" s="20"/>
      <c r="G912" s="20"/>
      <c r="H912" s="20"/>
      <c r="I912" s="20"/>
    </row>
    <row r="913" spans="4:9" ht="24" x14ac:dyDescent="0.3">
      <c r="D913" s="20"/>
      <c r="E913" s="20"/>
      <c r="F913" s="20"/>
      <c r="G913" s="20"/>
      <c r="H913" s="20"/>
      <c r="I913" s="20"/>
    </row>
    <row r="914" spans="4:9" ht="24" x14ac:dyDescent="0.3">
      <c r="D914" s="20"/>
      <c r="E914" s="20"/>
      <c r="F914" s="20"/>
      <c r="G914" s="20"/>
      <c r="H914" s="20"/>
      <c r="I914" s="20"/>
    </row>
    <row r="915" spans="4:9" ht="24" x14ac:dyDescent="0.3">
      <c r="D915" s="20"/>
      <c r="E915" s="20"/>
      <c r="F915" s="20"/>
      <c r="G915" s="20"/>
      <c r="H915" s="20"/>
      <c r="I915" s="20"/>
    </row>
    <row r="916" spans="4:9" ht="24" x14ac:dyDescent="0.3">
      <c r="D916" s="20"/>
      <c r="E916" s="20"/>
      <c r="F916" s="20"/>
      <c r="G916" s="20"/>
      <c r="H916" s="20"/>
      <c r="I916" s="20"/>
    </row>
    <row r="917" spans="4:9" ht="24" x14ac:dyDescent="0.3">
      <c r="D917" s="20"/>
      <c r="E917" s="20"/>
      <c r="F917" s="20"/>
      <c r="G917" s="20"/>
      <c r="H917" s="20"/>
      <c r="I917" s="20"/>
    </row>
    <row r="918" spans="4:9" ht="24" x14ac:dyDescent="0.3">
      <c r="D918" s="20"/>
      <c r="E918" s="20"/>
      <c r="F918" s="20"/>
      <c r="G918" s="20"/>
      <c r="H918" s="20"/>
      <c r="I918" s="20"/>
    </row>
    <row r="919" spans="4:9" ht="24" x14ac:dyDescent="0.3">
      <c r="D919" s="20"/>
      <c r="E919" s="20"/>
      <c r="F919" s="20"/>
      <c r="G919" s="20"/>
      <c r="H919" s="20"/>
      <c r="I919" s="20"/>
    </row>
    <row r="920" spans="4:9" ht="24" x14ac:dyDescent="0.3">
      <c r="D920" s="20"/>
      <c r="E920" s="20"/>
      <c r="F920" s="20"/>
      <c r="G920" s="20"/>
      <c r="H920" s="20"/>
      <c r="I920" s="20"/>
    </row>
    <row r="921" spans="4:9" ht="24" x14ac:dyDescent="0.3">
      <c r="D921" s="20"/>
      <c r="E921" s="20"/>
      <c r="F921" s="20"/>
      <c r="G921" s="20"/>
      <c r="H921" s="20"/>
      <c r="I921" s="20"/>
    </row>
    <row r="922" spans="4:9" ht="24" x14ac:dyDescent="0.3">
      <c r="D922" s="20"/>
      <c r="E922" s="20"/>
      <c r="F922" s="20"/>
      <c r="G922" s="20"/>
      <c r="H922" s="20"/>
      <c r="I922" s="20"/>
    </row>
    <row r="923" spans="4:9" ht="24" x14ac:dyDescent="0.3">
      <c r="D923" s="20"/>
      <c r="E923" s="20"/>
      <c r="F923" s="20"/>
      <c r="G923" s="20"/>
      <c r="H923" s="20"/>
      <c r="I923" s="20"/>
    </row>
    <row r="924" spans="4:9" ht="24" x14ac:dyDescent="0.3">
      <c r="D924" s="20"/>
      <c r="E924" s="20"/>
      <c r="F924" s="20"/>
      <c r="G924" s="20"/>
      <c r="H924" s="20"/>
      <c r="I924" s="20"/>
    </row>
    <row r="925" spans="4:9" ht="24" x14ac:dyDescent="0.3">
      <c r="D925" s="20"/>
      <c r="E925" s="20"/>
      <c r="F925" s="20"/>
      <c r="G925" s="20"/>
      <c r="H925" s="20"/>
      <c r="I925" s="20"/>
    </row>
    <row r="926" spans="4:9" ht="24" x14ac:dyDescent="0.3">
      <c r="D926" s="20"/>
      <c r="E926" s="20"/>
      <c r="F926" s="20"/>
      <c r="G926" s="20"/>
      <c r="H926" s="20"/>
      <c r="I926" s="20"/>
    </row>
    <row r="927" spans="4:9" ht="24" x14ac:dyDescent="0.3">
      <c r="D927" s="20"/>
      <c r="E927" s="20"/>
      <c r="F927" s="20"/>
      <c r="G927" s="20"/>
      <c r="H927" s="20"/>
      <c r="I927" s="20"/>
    </row>
    <row r="928" spans="4:9" ht="24" x14ac:dyDescent="0.3">
      <c r="D928" s="20"/>
      <c r="E928" s="20"/>
      <c r="F928" s="20"/>
      <c r="G928" s="20"/>
      <c r="H928" s="20"/>
      <c r="I928" s="20"/>
    </row>
    <row r="929" spans="4:9" ht="24" x14ac:dyDescent="0.3">
      <c r="D929" s="20"/>
      <c r="E929" s="20"/>
      <c r="F929" s="20"/>
      <c r="G929" s="20"/>
      <c r="H929" s="20"/>
      <c r="I929" s="20"/>
    </row>
    <row r="930" spans="4:9" ht="24" x14ac:dyDescent="0.3">
      <c r="D930" s="20"/>
      <c r="E930" s="20"/>
      <c r="F930" s="20"/>
      <c r="G930" s="20"/>
      <c r="H930" s="20"/>
      <c r="I930" s="20"/>
    </row>
    <row r="931" spans="4:9" ht="24" x14ac:dyDescent="0.3">
      <c r="D931" s="20"/>
      <c r="E931" s="20"/>
      <c r="F931" s="20"/>
      <c r="G931" s="20"/>
      <c r="H931" s="20"/>
      <c r="I931" s="20"/>
    </row>
    <row r="932" spans="4:9" ht="24" x14ac:dyDescent="0.3">
      <c r="D932" s="20"/>
      <c r="E932" s="20"/>
      <c r="F932" s="20"/>
      <c r="G932" s="20"/>
      <c r="H932" s="20"/>
      <c r="I932" s="20"/>
    </row>
    <row r="933" spans="4:9" ht="24" x14ac:dyDescent="0.3">
      <c r="D933" s="20"/>
      <c r="E933" s="20"/>
      <c r="F933" s="20"/>
      <c r="G933" s="20"/>
      <c r="H933" s="20"/>
      <c r="I933" s="20"/>
    </row>
    <row r="934" spans="4:9" ht="24" x14ac:dyDescent="0.3">
      <c r="D934" s="20"/>
      <c r="E934" s="20"/>
      <c r="F934" s="20"/>
      <c r="G934" s="20"/>
      <c r="H934" s="20"/>
      <c r="I934" s="20"/>
    </row>
    <row r="935" spans="4:9" ht="24" x14ac:dyDescent="0.3">
      <c r="D935" s="20"/>
      <c r="E935" s="20"/>
      <c r="F935" s="20"/>
      <c r="G935" s="20"/>
      <c r="H935" s="20"/>
      <c r="I935" s="20"/>
    </row>
    <row r="936" spans="4:9" ht="24" x14ac:dyDescent="0.3">
      <c r="D936" s="20"/>
      <c r="E936" s="20"/>
      <c r="F936" s="20"/>
      <c r="G936" s="20"/>
      <c r="H936" s="20"/>
      <c r="I936" s="20"/>
    </row>
    <row r="937" spans="4:9" ht="24" x14ac:dyDescent="0.3">
      <c r="D937" s="20"/>
      <c r="E937" s="20"/>
      <c r="F937" s="20"/>
      <c r="G937" s="20"/>
      <c r="H937" s="20"/>
      <c r="I937" s="20"/>
    </row>
    <row r="938" spans="4:9" ht="24" x14ac:dyDescent="0.3">
      <c r="D938" s="20"/>
      <c r="E938" s="20"/>
      <c r="F938" s="20"/>
      <c r="G938" s="20"/>
      <c r="H938" s="20"/>
      <c r="I938" s="20"/>
    </row>
    <row r="939" spans="4:9" ht="24" x14ac:dyDescent="0.3">
      <c r="D939" s="20"/>
      <c r="E939" s="20"/>
      <c r="F939" s="20"/>
      <c r="G939" s="20"/>
      <c r="H939" s="20"/>
      <c r="I939" s="20"/>
    </row>
    <row r="940" spans="4:9" ht="24" x14ac:dyDescent="0.3">
      <c r="D940" s="20"/>
      <c r="E940" s="20"/>
      <c r="F940" s="20"/>
      <c r="G940" s="20"/>
      <c r="H940" s="20"/>
      <c r="I940" s="20"/>
    </row>
    <row r="941" spans="4:9" ht="24" x14ac:dyDescent="0.3">
      <c r="D941" s="20"/>
      <c r="E941" s="20"/>
      <c r="F941" s="20"/>
      <c r="G941" s="20"/>
      <c r="H941" s="20"/>
      <c r="I941" s="20"/>
    </row>
    <row r="942" spans="4:9" ht="24" x14ac:dyDescent="0.3">
      <c r="D942" s="20"/>
      <c r="E942" s="20"/>
      <c r="F942" s="20"/>
      <c r="G942" s="20"/>
      <c r="H942" s="20"/>
      <c r="I942" s="20"/>
    </row>
    <row r="943" spans="4:9" ht="24" x14ac:dyDescent="0.3">
      <c r="D943" s="20"/>
      <c r="E943" s="20"/>
      <c r="F943" s="20"/>
      <c r="G943" s="20"/>
      <c r="H943" s="20"/>
      <c r="I943" s="20"/>
    </row>
    <row r="944" spans="4:9" ht="24" x14ac:dyDescent="0.3">
      <c r="D944" s="20"/>
      <c r="E944" s="20"/>
      <c r="F944" s="20"/>
      <c r="G944" s="20"/>
      <c r="H944" s="20"/>
      <c r="I944" s="20"/>
    </row>
    <row r="945" spans="4:9" ht="24" x14ac:dyDescent="0.3">
      <c r="D945" s="20"/>
      <c r="E945" s="20"/>
      <c r="F945" s="20"/>
      <c r="G945" s="20"/>
      <c r="H945" s="20"/>
      <c r="I945" s="20"/>
    </row>
    <row r="946" spans="4:9" ht="24" x14ac:dyDescent="0.3">
      <c r="D946" s="20"/>
      <c r="E946" s="20"/>
      <c r="F946" s="20"/>
      <c r="G946" s="20"/>
      <c r="H946" s="20"/>
      <c r="I946" s="20"/>
    </row>
    <row r="947" spans="4:9" ht="24" x14ac:dyDescent="0.3">
      <c r="D947" s="20"/>
      <c r="E947" s="20"/>
      <c r="F947" s="20"/>
      <c r="G947" s="20"/>
      <c r="H947" s="20"/>
      <c r="I947" s="20"/>
    </row>
    <row r="948" spans="4:9" ht="24" x14ac:dyDescent="0.3">
      <c r="D948" s="20"/>
      <c r="E948" s="20"/>
      <c r="F948" s="20"/>
      <c r="G948" s="20"/>
      <c r="H948" s="20"/>
      <c r="I948" s="20"/>
    </row>
    <row r="949" spans="4:9" ht="24" x14ac:dyDescent="0.3">
      <c r="D949" s="20"/>
      <c r="E949" s="20"/>
      <c r="F949" s="20"/>
      <c r="G949" s="20"/>
      <c r="H949" s="20"/>
      <c r="I949" s="20"/>
    </row>
    <row r="950" spans="4:9" ht="24" x14ac:dyDescent="0.3">
      <c r="D950" s="20"/>
      <c r="E950" s="20"/>
      <c r="F950" s="20"/>
      <c r="G950" s="20"/>
      <c r="H950" s="20"/>
      <c r="I950" s="20"/>
    </row>
    <row r="951" spans="4:9" ht="24" x14ac:dyDescent="0.3">
      <c r="D951" s="20"/>
      <c r="E951" s="20"/>
      <c r="F951" s="20"/>
      <c r="G951" s="20"/>
      <c r="H951" s="20"/>
      <c r="I951" s="20"/>
    </row>
    <row r="952" spans="4:9" ht="24" x14ac:dyDescent="0.3">
      <c r="D952" s="20"/>
      <c r="E952" s="20"/>
      <c r="F952" s="20"/>
      <c r="G952" s="20"/>
      <c r="H952" s="20"/>
      <c r="I952" s="20"/>
    </row>
    <row r="953" spans="4:9" ht="24" x14ac:dyDescent="0.3">
      <c r="D953" s="20"/>
      <c r="E953" s="20"/>
      <c r="F953" s="20"/>
      <c r="G953" s="20"/>
      <c r="H953" s="20"/>
      <c r="I953" s="20"/>
    </row>
    <row r="954" spans="4:9" ht="24" x14ac:dyDescent="0.3">
      <c r="D954" s="20"/>
      <c r="E954" s="20"/>
      <c r="F954" s="20"/>
      <c r="G954" s="20"/>
      <c r="H954" s="20"/>
      <c r="I954" s="20"/>
    </row>
    <row r="955" spans="4:9" ht="24" x14ac:dyDescent="0.3">
      <c r="D955" s="20"/>
      <c r="E955" s="20"/>
      <c r="F955" s="20"/>
      <c r="G955" s="20"/>
      <c r="H955" s="20"/>
      <c r="I955" s="20"/>
    </row>
    <row r="956" spans="4:9" ht="24" x14ac:dyDescent="0.3">
      <c r="D956" s="20"/>
      <c r="E956" s="20"/>
      <c r="F956" s="20"/>
      <c r="G956" s="20"/>
      <c r="H956" s="20"/>
      <c r="I956" s="20"/>
    </row>
    <row r="957" spans="4:9" ht="24" x14ac:dyDescent="0.3">
      <c r="D957" s="20"/>
      <c r="E957" s="20"/>
      <c r="F957" s="20"/>
      <c r="G957" s="20"/>
      <c r="H957" s="20"/>
      <c r="I957" s="20"/>
    </row>
    <row r="958" spans="4:9" ht="24" x14ac:dyDescent="0.3">
      <c r="D958" s="20"/>
      <c r="E958" s="20"/>
      <c r="F958" s="20"/>
      <c r="G958" s="20"/>
      <c r="H958" s="20"/>
      <c r="I958" s="20"/>
    </row>
    <row r="959" spans="4:9" ht="24" x14ac:dyDescent="0.3">
      <c r="D959" s="20"/>
      <c r="E959" s="20"/>
      <c r="F959" s="20"/>
      <c r="G959" s="20"/>
      <c r="H959" s="20"/>
      <c r="I959" s="20"/>
    </row>
    <row r="960" spans="4:9" ht="24" x14ac:dyDescent="0.3">
      <c r="D960" s="20"/>
      <c r="E960" s="20"/>
      <c r="F960" s="20"/>
      <c r="G960" s="20"/>
      <c r="H960" s="20"/>
      <c r="I960" s="20"/>
    </row>
    <row r="961" spans="4:9" ht="24" x14ac:dyDescent="0.3">
      <c r="D961" s="20"/>
      <c r="E961" s="20"/>
      <c r="F961" s="20"/>
      <c r="G961" s="20"/>
      <c r="H961" s="20"/>
      <c r="I961" s="20"/>
    </row>
    <row r="962" spans="4:9" ht="24" x14ac:dyDescent="0.3">
      <c r="D962" s="20"/>
      <c r="E962" s="20"/>
      <c r="F962" s="20"/>
      <c r="G962" s="20"/>
      <c r="H962" s="20"/>
      <c r="I962" s="20"/>
    </row>
    <row r="963" spans="4:9" ht="24" x14ac:dyDescent="0.3">
      <c r="D963" s="20"/>
      <c r="E963" s="20"/>
      <c r="F963" s="20"/>
      <c r="G963" s="20"/>
      <c r="H963" s="20"/>
      <c r="I963" s="20"/>
    </row>
    <row r="964" spans="4:9" ht="24" x14ac:dyDescent="0.3">
      <c r="D964" s="20"/>
      <c r="E964" s="20"/>
      <c r="F964" s="20"/>
      <c r="G964" s="20"/>
      <c r="H964" s="20"/>
      <c r="I964" s="20"/>
    </row>
    <row r="965" spans="4:9" ht="24" x14ac:dyDescent="0.3">
      <c r="D965" s="20"/>
      <c r="E965" s="20"/>
      <c r="F965" s="20"/>
      <c r="G965" s="20"/>
      <c r="H965" s="20"/>
      <c r="I965" s="20"/>
    </row>
    <row r="966" spans="4:9" ht="24" x14ac:dyDescent="0.3">
      <c r="D966" s="20"/>
      <c r="E966" s="20"/>
      <c r="F966" s="20"/>
      <c r="G966" s="20"/>
      <c r="H966" s="20"/>
      <c r="I966" s="20"/>
    </row>
    <row r="967" spans="4:9" ht="24" x14ac:dyDescent="0.3">
      <c r="D967" s="20"/>
      <c r="E967" s="20"/>
      <c r="F967" s="20"/>
      <c r="G967" s="20"/>
      <c r="H967" s="20"/>
      <c r="I967" s="20"/>
    </row>
    <row r="968" spans="4:9" ht="24" x14ac:dyDescent="0.3">
      <c r="D968" s="20"/>
      <c r="E968" s="20"/>
      <c r="F968" s="20"/>
      <c r="G968" s="20"/>
      <c r="H968" s="20"/>
      <c r="I968" s="20"/>
    </row>
    <row r="969" spans="4:9" ht="24" x14ac:dyDescent="0.3">
      <c r="D969" s="20"/>
      <c r="E969" s="20"/>
      <c r="F969" s="20"/>
      <c r="G969" s="20"/>
      <c r="H969" s="20"/>
      <c r="I969" s="20"/>
    </row>
    <row r="970" spans="4:9" ht="24" x14ac:dyDescent="0.3">
      <c r="D970" s="20"/>
      <c r="E970" s="20"/>
      <c r="F970" s="20"/>
      <c r="G970" s="20"/>
      <c r="H970" s="20"/>
      <c r="I970" s="20"/>
    </row>
    <row r="971" spans="4:9" ht="24" x14ac:dyDescent="0.3">
      <c r="D971" s="20"/>
      <c r="E971" s="20"/>
      <c r="F971" s="20"/>
      <c r="G971" s="20"/>
      <c r="H971" s="20"/>
      <c r="I971" s="20"/>
    </row>
    <row r="972" spans="4:9" ht="24" x14ac:dyDescent="0.3">
      <c r="D972" s="20"/>
      <c r="E972" s="20"/>
      <c r="F972" s="20"/>
      <c r="G972" s="20"/>
      <c r="H972" s="20"/>
      <c r="I972" s="20"/>
    </row>
    <row r="973" spans="4:9" ht="24" x14ac:dyDescent="0.3">
      <c r="D973" s="20"/>
      <c r="E973" s="20"/>
      <c r="F973" s="20"/>
      <c r="G973" s="20"/>
      <c r="H973" s="20"/>
      <c r="I973" s="20"/>
    </row>
    <row r="974" spans="4:9" ht="24" x14ac:dyDescent="0.3">
      <c r="D974" s="20"/>
      <c r="E974" s="20"/>
      <c r="F974" s="20"/>
      <c r="G974" s="20"/>
      <c r="H974" s="20"/>
      <c r="I974" s="20"/>
    </row>
    <row r="975" spans="4:9" ht="24" x14ac:dyDescent="0.3">
      <c r="D975" s="20"/>
      <c r="E975" s="20"/>
      <c r="F975" s="20"/>
      <c r="G975" s="20"/>
      <c r="H975" s="20"/>
      <c r="I975" s="20"/>
    </row>
    <row r="976" spans="4:9" ht="24" x14ac:dyDescent="0.3">
      <c r="D976" s="20"/>
      <c r="E976" s="20"/>
      <c r="F976" s="20"/>
      <c r="G976" s="20"/>
      <c r="H976" s="20"/>
      <c r="I976" s="20"/>
    </row>
    <row r="977" spans="4:9" ht="24" x14ac:dyDescent="0.3">
      <c r="D977" s="20"/>
      <c r="E977" s="20"/>
      <c r="F977" s="20"/>
      <c r="G977" s="20"/>
      <c r="H977" s="20"/>
      <c r="I977" s="20"/>
    </row>
    <row r="978" spans="4:9" ht="24" x14ac:dyDescent="0.3">
      <c r="D978" s="20"/>
      <c r="E978" s="20"/>
      <c r="F978" s="20"/>
      <c r="G978" s="20"/>
      <c r="H978" s="20"/>
      <c r="I978" s="20"/>
    </row>
    <row r="979" spans="4:9" ht="24" x14ac:dyDescent="0.3">
      <c r="D979" s="20"/>
      <c r="E979" s="20"/>
      <c r="F979" s="20"/>
      <c r="G979" s="20"/>
      <c r="H979" s="20"/>
      <c r="I979" s="20"/>
    </row>
    <row r="980" spans="4:9" ht="24" x14ac:dyDescent="0.3">
      <c r="D980" s="20"/>
      <c r="E980" s="20"/>
      <c r="F980" s="20"/>
      <c r="G980" s="20"/>
      <c r="H980" s="20"/>
      <c r="I980" s="20"/>
    </row>
    <row r="981" spans="4:9" ht="24" x14ac:dyDescent="0.3">
      <c r="D981" s="20"/>
      <c r="E981" s="20"/>
      <c r="F981" s="20"/>
      <c r="G981" s="20"/>
      <c r="H981" s="20"/>
      <c r="I981" s="20"/>
    </row>
    <row r="982" spans="4:9" ht="24" x14ac:dyDescent="0.3">
      <c r="D982" s="20"/>
      <c r="E982" s="20"/>
      <c r="F982" s="20"/>
      <c r="G982" s="20"/>
      <c r="H982" s="20"/>
      <c r="I982" s="20"/>
    </row>
    <row r="983" spans="4:9" ht="24" x14ac:dyDescent="0.3">
      <c r="D983" s="20"/>
      <c r="E983" s="20"/>
      <c r="F983" s="20"/>
      <c r="G983" s="20"/>
      <c r="H983" s="20"/>
      <c r="I983" s="20"/>
    </row>
    <row r="984" spans="4:9" ht="24" x14ac:dyDescent="0.3">
      <c r="D984" s="20"/>
      <c r="E984" s="20"/>
      <c r="F984" s="20"/>
      <c r="G984" s="20"/>
      <c r="H984" s="20"/>
      <c r="I984" s="20"/>
    </row>
    <row r="985" spans="4:9" ht="24" x14ac:dyDescent="0.3">
      <c r="D985" s="20"/>
      <c r="E985" s="20"/>
      <c r="F985" s="20"/>
      <c r="G985" s="20"/>
      <c r="H985" s="20"/>
      <c r="I985" s="20"/>
    </row>
    <row r="986" spans="4:9" ht="24" x14ac:dyDescent="0.3">
      <c r="D986" s="20"/>
      <c r="E986" s="20"/>
      <c r="F986" s="20"/>
      <c r="G986" s="20"/>
      <c r="H986" s="20"/>
      <c r="I986" s="20"/>
    </row>
    <row r="987" spans="4:9" ht="24" x14ac:dyDescent="0.3">
      <c r="D987" s="20"/>
      <c r="E987" s="20"/>
      <c r="F987" s="20"/>
      <c r="G987" s="20"/>
      <c r="H987" s="20"/>
      <c r="I987" s="20"/>
    </row>
    <row r="988" spans="4:9" ht="24" x14ac:dyDescent="0.3">
      <c r="D988" s="20"/>
      <c r="E988" s="20"/>
      <c r="F988" s="20"/>
      <c r="G988" s="20"/>
      <c r="H988" s="20"/>
      <c r="I988" s="20"/>
    </row>
    <row r="989" spans="4:9" ht="24" x14ac:dyDescent="0.3">
      <c r="D989" s="20"/>
      <c r="E989" s="20"/>
      <c r="F989" s="20"/>
      <c r="G989" s="20"/>
      <c r="H989" s="20"/>
      <c r="I989" s="20"/>
    </row>
    <row r="990" spans="4:9" ht="24" x14ac:dyDescent="0.3">
      <c r="D990" s="20"/>
      <c r="E990" s="20"/>
      <c r="F990" s="20"/>
      <c r="G990" s="20"/>
      <c r="H990" s="20"/>
      <c r="I990" s="20"/>
    </row>
    <row r="991" spans="4:9" ht="24" x14ac:dyDescent="0.3">
      <c r="D991" s="20"/>
      <c r="E991" s="20"/>
      <c r="F991" s="20"/>
      <c r="G991" s="20"/>
      <c r="H991" s="20"/>
      <c r="I991" s="20"/>
    </row>
    <row r="992" spans="4:9" ht="24" x14ac:dyDescent="0.3">
      <c r="D992" s="20"/>
      <c r="E992" s="20"/>
      <c r="F992" s="20"/>
      <c r="G992" s="20"/>
      <c r="H992" s="20"/>
      <c r="I992" s="20"/>
    </row>
    <row r="993" spans="4:9" ht="24" x14ac:dyDescent="0.3">
      <c r="D993" s="20"/>
      <c r="E993" s="20"/>
      <c r="F993" s="20"/>
      <c r="G993" s="20"/>
      <c r="H993" s="20"/>
      <c r="I993" s="20"/>
    </row>
    <row r="994" spans="4:9" ht="24" x14ac:dyDescent="0.3">
      <c r="D994" s="20"/>
      <c r="E994" s="20"/>
      <c r="F994" s="20"/>
      <c r="G994" s="20"/>
      <c r="H994" s="20"/>
      <c r="I994" s="20"/>
    </row>
    <row r="995" spans="4:9" ht="24" x14ac:dyDescent="0.3">
      <c r="D995" s="20"/>
      <c r="E995" s="20"/>
      <c r="F995" s="20"/>
      <c r="G995" s="20"/>
      <c r="H995" s="20"/>
      <c r="I995" s="20"/>
    </row>
    <row r="996" spans="4:9" ht="24" x14ac:dyDescent="0.3">
      <c r="D996" s="20"/>
      <c r="E996" s="20"/>
      <c r="F996" s="20"/>
      <c r="G996" s="20"/>
      <c r="H996" s="20"/>
      <c r="I996" s="20"/>
    </row>
    <row r="997" spans="4:9" ht="24" x14ac:dyDescent="0.3">
      <c r="D997" s="20"/>
      <c r="E997" s="20"/>
      <c r="F997" s="20"/>
      <c r="G997" s="20"/>
      <c r="H997" s="20"/>
      <c r="I997" s="20"/>
    </row>
    <row r="998" spans="4:9" ht="24" x14ac:dyDescent="0.3">
      <c r="D998" s="20"/>
      <c r="E998" s="20"/>
      <c r="F998" s="20"/>
      <c r="G998" s="20"/>
      <c r="H998" s="20"/>
      <c r="I998" s="20"/>
    </row>
    <row r="999" spans="4:9" ht="24" x14ac:dyDescent="0.3">
      <c r="D999" s="20"/>
      <c r="E999" s="20"/>
      <c r="F999" s="20"/>
      <c r="G999" s="20"/>
      <c r="H999" s="20"/>
      <c r="I999" s="20"/>
    </row>
    <row r="1000" spans="4:9" ht="24" x14ac:dyDescent="0.3">
      <c r="D1000" s="20"/>
      <c r="E1000" s="20"/>
      <c r="F1000" s="20"/>
      <c r="G1000" s="20"/>
      <c r="H1000" s="20"/>
      <c r="I1000" s="20"/>
    </row>
    <row r="1001" spans="4:9" ht="24" x14ac:dyDescent="0.3">
      <c r="D1001" s="20"/>
      <c r="E1001" s="20"/>
      <c r="F1001" s="20"/>
      <c r="G1001" s="20"/>
      <c r="H1001" s="20"/>
      <c r="I1001" s="20"/>
    </row>
    <row r="1002" spans="4:9" ht="24" x14ac:dyDescent="0.3">
      <c r="D1002" s="20"/>
      <c r="E1002" s="20"/>
      <c r="F1002" s="20"/>
      <c r="G1002" s="20"/>
      <c r="H1002" s="20"/>
      <c r="I1002" s="20"/>
    </row>
    <row r="1003" spans="4:9" ht="24" x14ac:dyDescent="0.3">
      <c r="D1003" s="20"/>
      <c r="E1003" s="20"/>
      <c r="F1003" s="20"/>
      <c r="G1003" s="20"/>
      <c r="H1003" s="20"/>
      <c r="I1003" s="20"/>
    </row>
    <row r="1004" spans="4:9" ht="24" x14ac:dyDescent="0.3">
      <c r="D1004" s="20"/>
      <c r="E1004" s="20"/>
      <c r="F1004" s="20"/>
      <c r="G1004" s="20"/>
      <c r="H1004" s="20"/>
      <c r="I1004" s="20"/>
    </row>
    <row r="1005" spans="4:9" ht="24" x14ac:dyDescent="0.3">
      <c r="D1005" s="20"/>
      <c r="E1005" s="20"/>
      <c r="F1005" s="20"/>
      <c r="G1005" s="20"/>
      <c r="H1005" s="20"/>
      <c r="I1005" s="20"/>
    </row>
    <row r="1006" spans="4:9" ht="24" x14ac:dyDescent="0.3">
      <c r="D1006" s="20"/>
      <c r="E1006" s="20"/>
      <c r="F1006" s="20"/>
      <c r="G1006" s="20"/>
      <c r="H1006" s="20"/>
      <c r="I1006" s="20"/>
    </row>
    <row r="1007" spans="4:9" ht="24" x14ac:dyDescent="0.3">
      <c r="D1007" s="20"/>
      <c r="E1007" s="20"/>
      <c r="F1007" s="20"/>
      <c r="G1007" s="20"/>
      <c r="H1007" s="20"/>
      <c r="I1007" s="20"/>
    </row>
    <row r="1008" spans="4:9" ht="24" x14ac:dyDescent="0.3">
      <c r="D1008" s="20"/>
      <c r="E1008" s="20"/>
      <c r="F1008" s="20"/>
      <c r="G1008" s="20"/>
      <c r="H1008" s="20"/>
      <c r="I1008" s="20"/>
    </row>
    <row r="1009" spans="4:9" ht="24" x14ac:dyDescent="0.3">
      <c r="D1009" s="20"/>
      <c r="E1009" s="20"/>
      <c r="F1009" s="20"/>
      <c r="G1009" s="20"/>
      <c r="H1009" s="20"/>
      <c r="I1009" s="20"/>
    </row>
    <row r="1010" spans="4:9" ht="24" x14ac:dyDescent="0.3">
      <c r="D1010" s="20"/>
      <c r="E1010" s="20"/>
      <c r="F1010" s="20"/>
      <c r="G1010" s="20"/>
      <c r="H1010" s="20"/>
      <c r="I1010" s="20"/>
    </row>
    <row r="1011" spans="4:9" ht="24" x14ac:dyDescent="0.3">
      <c r="D1011" s="20"/>
      <c r="E1011" s="20"/>
      <c r="F1011" s="20"/>
      <c r="G1011" s="20"/>
      <c r="H1011" s="20"/>
      <c r="I1011" s="20"/>
    </row>
    <row r="1012" spans="4:9" ht="24" x14ac:dyDescent="0.3">
      <c r="D1012" s="20"/>
      <c r="E1012" s="20"/>
      <c r="F1012" s="20"/>
      <c r="G1012" s="20"/>
      <c r="H1012" s="20"/>
      <c r="I1012" s="20"/>
    </row>
    <row r="1013" spans="4:9" ht="24" x14ac:dyDescent="0.3">
      <c r="D1013" s="20"/>
      <c r="E1013" s="20"/>
      <c r="F1013" s="20"/>
      <c r="G1013" s="20"/>
      <c r="H1013" s="20"/>
      <c r="I1013" s="20"/>
    </row>
    <row r="1014" spans="4:9" ht="24" x14ac:dyDescent="0.3">
      <c r="D1014" s="20"/>
      <c r="E1014" s="20"/>
      <c r="F1014" s="20"/>
      <c r="G1014" s="20"/>
      <c r="H1014" s="20"/>
      <c r="I1014" s="20"/>
    </row>
    <row r="1015" spans="4:9" ht="24" x14ac:dyDescent="0.3">
      <c r="D1015" s="20"/>
      <c r="E1015" s="20"/>
      <c r="F1015" s="20"/>
      <c r="G1015" s="20"/>
      <c r="H1015" s="20"/>
      <c r="I1015" s="20"/>
    </row>
    <row r="1016" spans="4:9" ht="24" x14ac:dyDescent="0.3">
      <c r="D1016" s="20"/>
      <c r="E1016" s="20"/>
      <c r="F1016" s="20"/>
      <c r="G1016" s="20"/>
      <c r="H1016" s="20"/>
      <c r="I1016" s="20"/>
    </row>
    <row r="1017" spans="4:9" ht="24" x14ac:dyDescent="0.3">
      <c r="D1017" s="20"/>
      <c r="E1017" s="20"/>
      <c r="F1017" s="20"/>
      <c r="G1017" s="20"/>
      <c r="H1017" s="20"/>
      <c r="I1017" s="20"/>
    </row>
    <row r="1018" spans="4:9" ht="24" x14ac:dyDescent="0.3">
      <c r="D1018" s="20"/>
      <c r="E1018" s="20"/>
      <c r="F1018" s="20"/>
      <c r="G1018" s="20"/>
      <c r="H1018" s="20"/>
      <c r="I1018" s="20"/>
    </row>
    <row r="1019" spans="4:9" ht="24" x14ac:dyDescent="0.3">
      <c r="D1019" s="20"/>
      <c r="E1019" s="20"/>
      <c r="F1019" s="20"/>
      <c r="G1019" s="20"/>
      <c r="H1019" s="20"/>
      <c r="I1019" s="20"/>
    </row>
    <row r="1020" spans="4:9" ht="24" x14ac:dyDescent="0.3">
      <c r="D1020" s="20"/>
      <c r="E1020" s="20"/>
      <c r="F1020" s="20"/>
      <c r="G1020" s="20"/>
      <c r="H1020" s="20"/>
      <c r="I1020" s="20"/>
    </row>
    <row r="1021" spans="4:9" ht="24" x14ac:dyDescent="0.3">
      <c r="D1021" s="20"/>
      <c r="E1021" s="20"/>
      <c r="F1021" s="20"/>
      <c r="G1021" s="20"/>
      <c r="H1021" s="20"/>
      <c r="I1021" s="20"/>
    </row>
    <row r="1022" spans="4:9" ht="24" x14ac:dyDescent="0.3">
      <c r="D1022" s="20"/>
      <c r="E1022" s="20"/>
      <c r="F1022" s="20"/>
      <c r="G1022" s="20"/>
      <c r="H1022" s="20"/>
      <c r="I1022" s="20"/>
    </row>
    <row r="1023" spans="4:9" ht="24" x14ac:dyDescent="0.3">
      <c r="D1023" s="20"/>
      <c r="E1023" s="20"/>
      <c r="F1023" s="20"/>
      <c r="G1023" s="20"/>
      <c r="H1023" s="20"/>
      <c r="I1023" s="20"/>
    </row>
    <row r="1024" spans="4:9" ht="24" x14ac:dyDescent="0.3">
      <c r="D1024" s="20"/>
      <c r="E1024" s="20"/>
      <c r="F1024" s="20"/>
      <c r="G1024" s="20"/>
      <c r="H1024" s="20"/>
      <c r="I1024" s="20"/>
    </row>
    <row r="1025" spans="4:9" ht="24" x14ac:dyDescent="0.3">
      <c r="D1025" s="20"/>
      <c r="E1025" s="20"/>
      <c r="F1025" s="20"/>
      <c r="G1025" s="20"/>
      <c r="H1025" s="20"/>
      <c r="I1025" s="20"/>
    </row>
    <row r="1026" spans="4:9" ht="24" x14ac:dyDescent="0.3">
      <c r="D1026" s="20"/>
      <c r="E1026" s="20"/>
      <c r="F1026" s="20"/>
      <c r="G1026" s="20"/>
      <c r="H1026" s="20"/>
      <c r="I1026" s="20"/>
    </row>
    <row r="1027" spans="4:9" ht="24" x14ac:dyDescent="0.3">
      <c r="D1027" s="20"/>
      <c r="E1027" s="20"/>
      <c r="F1027" s="20"/>
      <c r="G1027" s="20"/>
      <c r="H1027" s="20"/>
      <c r="I1027" s="20"/>
    </row>
    <row r="1028" spans="4:9" ht="24" x14ac:dyDescent="0.3">
      <c r="D1028" s="20"/>
      <c r="E1028" s="20"/>
      <c r="F1028" s="20"/>
      <c r="G1028" s="20"/>
      <c r="H1028" s="20"/>
      <c r="I1028" s="20"/>
    </row>
    <row r="1029" spans="4:9" ht="24" x14ac:dyDescent="0.3">
      <c r="D1029" s="20"/>
      <c r="E1029" s="20"/>
      <c r="F1029" s="20"/>
      <c r="G1029" s="20"/>
      <c r="H1029" s="20"/>
      <c r="I1029" s="20"/>
    </row>
    <row r="1030" spans="4:9" ht="24" x14ac:dyDescent="0.3">
      <c r="D1030" s="20"/>
      <c r="E1030" s="20"/>
      <c r="F1030" s="20"/>
      <c r="G1030" s="20"/>
      <c r="H1030" s="20"/>
      <c r="I1030" s="20"/>
    </row>
    <row r="1031" spans="4:9" ht="24" x14ac:dyDescent="0.3">
      <c r="D1031" s="20"/>
      <c r="E1031" s="20"/>
      <c r="F1031" s="20"/>
      <c r="G1031" s="20"/>
      <c r="H1031" s="20"/>
      <c r="I1031" s="20"/>
    </row>
    <row r="1032" spans="4:9" ht="24" x14ac:dyDescent="0.3">
      <c r="D1032" s="20"/>
      <c r="E1032" s="20"/>
      <c r="F1032" s="20"/>
      <c r="G1032" s="20"/>
      <c r="H1032" s="20"/>
      <c r="I1032" s="20"/>
    </row>
    <row r="1033" spans="4:9" ht="24" x14ac:dyDescent="0.3">
      <c r="D1033" s="20"/>
      <c r="E1033" s="20"/>
      <c r="F1033" s="20"/>
      <c r="G1033" s="20"/>
      <c r="H1033" s="20"/>
      <c r="I1033" s="20"/>
    </row>
    <row r="1034" spans="4:9" ht="24" x14ac:dyDescent="0.3">
      <c r="D1034" s="20"/>
      <c r="E1034" s="20"/>
      <c r="F1034" s="20"/>
      <c r="G1034" s="20"/>
      <c r="H1034" s="20"/>
      <c r="I1034" s="20"/>
    </row>
    <row r="1035" spans="4:9" ht="24" x14ac:dyDescent="0.3">
      <c r="D1035" s="20"/>
      <c r="E1035" s="20"/>
      <c r="F1035" s="20"/>
      <c r="G1035" s="20"/>
      <c r="H1035" s="20"/>
      <c r="I1035" s="20"/>
    </row>
    <row r="1036" spans="4:9" ht="24" x14ac:dyDescent="0.3">
      <c r="D1036" s="20"/>
      <c r="E1036" s="20"/>
      <c r="F1036" s="20"/>
      <c r="G1036" s="20"/>
      <c r="H1036" s="20"/>
      <c r="I1036" s="20"/>
    </row>
    <row r="1037" spans="4:9" ht="24" x14ac:dyDescent="0.3">
      <c r="D1037" s="20"/>
      <c r="E1037" s="20"/>
      <c r="F1037" s="20"/>
      <c r="G1037" s="20"/>
      <c r="H1037" s="20"/>
      <c r="I1037" s="20"/>
    </row>
    <row r="1038" spans="4:9" ht="24" x14ac:dyDescent="0.3">
      <c r="D1038" s="20"/>
      <c r="E1038" s="20"/>
      <c r="F1038" s="20"/>
      <c r="G1038" s="20"/>
      <c r="H1038" s="20"/>
      <c r="I1038" s="20"/>
    </row>
    <row r="1039" spans="4:9" ht="24" x14ac:dyDescent="0.3">
      <c r="D1039" s="20"/>
      <c r="E1039" s="20"/>
      <c r="F1039" s="20"/>
      <c r="G1039" s="20"/>
      <c r="H1039" s="20"/>
      <c r="I1039" s="20"/>
    </row>
    <row r="1040" spans="4:9" ht="24" x14ac:dyDescent="0.3">
      <c r="D1040" s="20"/>
      <c r="E1040" s="20"/>
      <c r="F1040" s="20"/>
      <c r="G1040" s="20"/>
      <c r="H1040" s="20"/>
      <c r="I1040" s="20"/>
    </row>
    <row r="1041" spans="4:9" ht="24" x14ac:dyDescent="0.3">
      <c r="D1041" s="20"/>
      <c r="E1041" s="20"/>
      <c r="F1041" s="20"/>
      <c r="G1041" s="20"/>
      <c r="H1041" s="20"/>
      <c r="I1041" s="20"/>
    </row>
    <row r="1042" spans="4:9" ht="24" x14ac:dyDescent="0.3">
      <c r="D1042" s="20"/>
      <c r="E1042" s="20"/>
      <c r="F1042" s="20"/>
      <c r="G1042" s="20"/>
      <c r="H1042" s="20"/>
      <c r="I1042" s="20"/>
    </row>
    <row r="1043" spans="4:9" ht="24" x14ac:dyDescent="0.3">
      <c r="D1043" s="20"/>
      <c r="E1043" s="20"/>
      <c r="F1043" s="20"/>
      <c r="G1043" s="20"/>
      <c r="H1043" s="20"/>
      <c r="I1043" s="20"/>
    </row>
    <row r="1044" spans="4:9" ht="24" x14ac:dyDescent="0.3">
      <c r="D1044" s="20"/>
      <c r="E1044" s="20"/>
      <c r="F1044" s="20"/>
      <c r="G1044" s="20"/>
      <c r="H1044" s="20"/>
      <c r="I1044" s="20"/>
    </row>
    <row r="1045" spans="4:9" ht="24" x14ac:dyDescent="0.3">
      <c r="D1045" s="20"/>
      <c r="E1045" s="20"/>
      <c r="F1045" s="20"/>
      <c r="G1045" s="20"/>
      <c r="H1045" s="20"/>
      <c r="I1045" s="20"/>
    </row>
    <row r="1046" spans="4:9" ht="24" x14ac:dyDescent="0.3">
      <c r="D1046" s="20"/>
      <c r="E1046" s="20"/>
      <c r="F1046" s="20"/>
      <c r="G1046" s="20"/>
      <c r="H1046" s="20"/>
      <c r="I1046" s="20"/>
    </row>
    <row r="1047" spans="4:9" ht="24" x14ac:dyDescent="0.3">
      <c r="D1047" s="20"/>
      <c r="E1047" s="20"/>
      <c r="F1047" s="20"/>
      <c r="G1047" s="20"/>
      <c r="H1047" s="20"/>
      <c r="I1047" s="20"/>
    </row>
    <row r="1048" spans="4:9" ht="24" x14ac:dyDescent="0.3">
      <c r="D1048" s="20"/>
      <c r="E1048" s="20"/>
      <c r="F1048" s="20"/>
      <c r="G1048" s="20"/>
      <c r="H1048" s="20"/>
      <c r="I1048" s="20"/>
    </row>
    <row r="1049" spans="4:9" ht="24" x14ac:dyDescent="0.3">
      <c r="D1049" s="20"/>
      <c r="E1049" s="20"/>
      <c r="F1049" s="20"/>
      <c r="G1049" s="20"/>
      <c r="H1049" s="20"/>
      <c r="I1049" s="20"/>
    </row>
    <row r="1050" spans="4:9" ht="24" x14ac:dyDescent="0.3">
      <c r="D1050" s="20"/>
      <c r="E1050" s="20"/>
      <c r="F1050" s="20"/>
      <c r="G1050" s="20"/>
      <c r="H1050" s="20"/>
      <c r="I1050" s="20"/>
    </row>
    <row r="1051" spans="4:9" ht="24" x14ac:dyDescent="0.3">
      <c r="D1051" s="20"/>
      <c r="E1051" s="20"/>
      <c r="F1051" s="20"/>
      <c r="G1051" s="20"/>
      <c r="H1051" s="20"/>
      <c r="I1051" s="20"/>
    </row>
    <row r="1052" spans="4:9" ht="24" x14ac:dyDescent="0.3">
      <c r="D1052" s="20"/>
      <c r="E1052" s="20"/>
      <c r="F1052" s="20"/>
      <c r="G1052" s="20"/>
      <c r="H1052" s="20"/>
      <c r="I1052" s="20"/>
    </row>
    <row r="1053" spans="4:9" ht="24" x14ac:dyDescent="0.3">
      <c r="D1053" s="20"/>
      <c r="E1053" s="20"/>
      <c r="F1053" s="20"/>
      <c r="G1053" s="20"/>
      <c r="H1053" s="20"/>
      <c r="I1053" s="20"/>
    </row>
    <row r="1054" spans="4:9" ht="24" x14ac:dyDescent="0.3">
      <c r="D1054" s="20"/>
      <c r="E1054" s="20"/>
      <c r="F1054" s="20"/>
      <c r="G1054" s="20"/>
      <c r="H1054" s="20"/>
      <c r="I1054" s="20"/>
    </row>
    <row r="1055" spans="4:9" ht="24" x14ac:dyDescent="0.3">
      <c r="D1055" s="20"/>
      <c r="E1055" s="20"/>
      <c r="F1055" s="20"/>
      <c r="G1055" s="20"/>
      <c r="H1055" s="20"/>
      <c r="I1055" s="20"/>
    </row>
    <row r="1056" spans="4:9" ht="24" x14ac:dyDescent="0.3">
      <c r="D1056" s="20"/>
      <c r="E1056" s="20"/>
      <c r="F1056" s="20"/>
      <c r="G1056" s="20"/>
      <c r="H1056" s="20"/>
      <c r="I1056" s="20"/>
    </row>
    <row r="1057" spans="4:9" ht="24" x14ac:dyDescent="0.3">
      <c r="D1057" s="20"/>
      <c r="E1057" s="20"/>
      <c r="F1057" s="20"/>
      <c r="G1057" s="20"/>
      <c r="H1057" s="20"/>
      <c r="I1057" s="20"/>
    </row>
    <row r="1058" spans="4:9" ht="24" x14ac:dyDescent="0.3">
      <c r="D1058" s="20"/>
      <c r="E1058" s="20"/>
      <c r="F1058" s="20"/>
      <c r="G1058" s="20"/>
      <c r="H1058" s="20"/>
      <c r="I1058" s="20"/>
    </row>
    <row r="1059" spans="4:9" ht="24" x14ac:dyDescent="0.3">
      <c r="D1059" s="20"/>
      <c r="E1059" s="20"/>
      <c r="F1059" s="20"/>
      <c r="G1059" s="20"/>
      <c r="H1059" s="20"/>
      <c r="I1059" s="20"/>
    </row>
    <row r="1060" spans="4:9" ht="24" x14ac:dyDescent="0.3">
      <c r="D1060" s="20"/>
      <c r="E1060" s="20"/>
      <c r="F1060" s="20"/>
      <c r="G1060" s="20"/>
      <c r="H1060" s="20"/>
      <c r="I1060" s="20"/>
    </row>
    <row r="1061" spans="4:9" ht="24" x14ac:dyDescent="0.3">
      <c r="D1061" s="20"/>
      <c r="E1061" s="20"/>
      <c r="F1061" s="20"/>
      <c r="G1061" s="20"/>
      <c r="H1061" s="20"/>
      <c r="I1061" s="20"/>
    </row>
    <row r="1062" spans="4:9" ht="24" x14ac:dyDescent="0.3">
      <c r="D1062" s="20"/>
      <c r="E1062" s="20"/>
      <c r="F1062" s="20"/>
      <c r="G1062" s="20"/>
      <c r="H1062" s="20"/>
      <c r="I1062" s="20"/>
    </row>
    <row r="1063" spans="4:9" ht="24" x14ac:dyDescent="0.3">
      <c r="D1063" s="20"/>
      <c r="E1063" s="20"/>
      <c r="F1063" s="20"/>
      <c r="G1063" s="20"/>
      <c r="H1063" s="20"/>
      <c r="I1063" s="20"/>
    </row>
    <row r="1064" spans="4:9" ht="24" x14ac:dyDescent="0.3">
      <c r="D1064" s="20"/>
      <c r="E1064" s="20"/>
      <c r="F1064" s="20"/>
      <c r="G1064" s="20"/>
      <c r="H1064" s="20"/>
      <c r="I1064" s="20"/>
    </row>
    <row r="1065" spans="4:9" ht="24" x14ac:dyDescent="0.3">
      <c r="D1065" s="20"/>
      <c r="E1065" s="20"/>
      <c r="F1065" s="20"/>
      <c r="G1065" s="20"/>
      <c r="H1065" s="20"/>
      <c r="I1065" s="20"/>
    </row>
    <row r="1066" spans="4:9" ht="24" x14ac:dyDescent="0.3">
      <c r="D1066" s="20"/>
      <c r="E1066" s="20"/>
      <c r="F1066" s="20"/>
      <c r="G1066" s="20"/>
      <c r="H1066" s="20"/>
      <c r="I1066" s="20"/>
    </row>
    <row r="1067" spans="4:9" ht="24" x14ac:dyDescent="0.3">
      <c r="D1067" s="20"/>
      <c r="E1067" s="20"/>
      <c r="F1067" s="20"/>
      <c r="G1067" s="20"/>
      <c r="H1067" s="20"/>
      <c r="I1067" s="20"/>
    </row>
    <row r="1068" spans="4:9" ht="24" x14ac:dyDescent="0.3">
      <c r="D1068" s="20"/>
      <c r="E1068" s="20"/>
      <c r="F1068" s="20"/>
      <c r="G1068" s="20"/>
      <c r="H1068" s="20"/>
      <c r="I1068" s="20"/>
    </row>
    <row r="1069" spans="4:9" ht="24" x14ac:dyDescent="0.3">
      <c r="D1069" s="20"/>
      <c r="E1069" s="20"/>
      <c r="F1069" s="20"/>
      <c r="G1069" s="20"/>
      <c r="H1069" s="20"/>
      <c r="I1069" s="20"/>
    </row>
    <row r="1070" spans="4:9" ht="24" x14ac:dyDescent="0.3">
      <c r="D1070" s="20"/>
      <c r="E1070" s="20"/>
      <c r="F1070" s="20"/>
      <c r="G1070" s="20"/>
      <c r="H1070" s="20"/>
      <c r="I1070" s="20"/>
    </row>
    <row r="1071" spans="4:9" ht="24" x14ac:dyDescent="0.3">
      <c r="D1071" s="20"/>
      <c r="E1071" s="20"/>
      <c r="F1071" s="20"/>
      <c r="G1071" s="20"/>
      <c r="H1071" s="20"/>
      <c r="I1071" s="20"/>
    </row>
    <row r="1072" spans="4:9" ht="24" x14ac:dyDescent="0.3">
      <c r="D1072" s="20"/>
      <c r="E1072" s="20"/>
      <c r="F1072" s="20"/>
      <c r="G1072" s="20"/>
      <c r="H1072" s="20"/>
      <c r="I1072" s="20"/>
    </row>
    <row r="1073" spans="4:9" ht="24" x14ac:dyDescent="0.3">
      <c r="D1073" s="20"/>
      <c r="E1073" s="20"/>
      <c r="F1073" s="20"/>
      <c r="G1073" s="20"/>
      <c r="H1073" s="20"/>
      <c r="I1073" s="20"/>
    </row>
    <row r="1074" spans="4:9" ht="24" x14ac:dyDescent="0.3">
      <c r="D1074" s="20"/>
      <c r="E1074" s="20"/>
      <c r="F1074" s="20"/>
      <c r="G1074" s="20"/>
      <c r="H1074" s="20"/>
      <c r="I1074" s="20"/>
    </row>
    <row r="1075" spans="4:9" ht="24" x14ac:dyDescent="0.3">
      <c r="D1075" s="20"/>
      <c r="E1075" s="20"/>
      <c r="F1075" s="20"/>
      <c r="G1075" s="20"/>
      <c r="H1075" s="20"/>
      <c r="I1075" s="20"/>
    </row>
    <row r="1076" spans="4:9" ht="24" x14ac:dyDescent="0.3">
      <c r="D1076" s="20"/>
      <c r="E1076" s="20"/>
      <c r="F1076" s="20"/>
      <c r="G1076" s="20"/>
      <c r="H1076" s="20"/>
      <c r="I1076" s="20"/>
    </row>
    <row r="1077" spans="4:9" ht="24" x14ac:dyDescent="0.3">
      <c r="D1077" s="20"/>
      <c r="E1077" s="20"/>
      <c r="F1077" s="20"/>
      <c r="G1077" s="20"/>
      <c r="H1077" s="20"/>
      <c r="I1077" s="20"/>
    </row>
    <row r="1078" spans="4:9" ht="24" x14ac:dyDescent="0.3">
      <c r="D1078" s="20"/>
      <c r="E1078" s="20"/>
      <c r="F1078" s="20"/>
      <c r="G1078" s="20"/>
      <c r="H1078" s="20"/>
      <c r="I1078" s="20"/>
    </row>
    <row r="1079" spans="4:9" ht="24" x14ac:dyDescent="0.3">
      <c r="D1079" s="20"/>
      <c r="E1079" s="20"/>
      <c r="F1079" s="20"/>
      <c r="G1079" s="20"/>
      <c r="H1079" s="20"/>
      <c r="I1079" s="20"/>
    </row>
    <row r="1080" spans="4:9" ht="24" x14ac:dyDescent="0.3">
      <c r="D1080" s="20"/>
      <c r="E1080" s="20"/>
      <c r="F1080" s="20"/>
      <c r="G1080" s="20"/>
      <c r="H1080" s="20"/>
      <c r="I1080" s="20"/>
    </row>
    <row r="1081" spans="4:9" ht="24" x14ac:dyDescent="0.3">
      <c r="D1081" s="20"/>
      <c r="E1081" s="20"/>
      <c r="F1081" s="20"/>
      <c r="G1081" s="20"/>
      <c r="H1081" s="20"/>
      <c r="I1081" s="20"/>
    </row>
    <row r="1082" spans="4:9" ht="24" x14ac:dyDescent="0.3">
      <c r="D1082" s="20"/>
      <c r="E1082" s="20"/>
      <c r="F1082" s="20"/>
      <c r="G1082" s="20"/>
      <c r="H1082" s="20"/>
      <c r="I1082" s="20"/>
    </row>
    <row r="1083" spans="4:9" ht="24" x14ac:dyDescent="0.3">
      <c r="D1083" s="20"/>
      <c r="E1083" s="20"/>
      <c r="F1083" s="20"/>
      <c r="G1083" s="20"/>
      <c r="H1083" s="20"/>
      <c r="I1083" s="20"/>
    </row>
    <row r="1084" spans="4:9" ht="24" x14ac:dyDescent="0.3">
      <c r="D1084" s="20"/>
      <c r="E1084" s="20"/>
      <c r="F1084" s="20"/>
      <c r="G1084" s="20"/>
      <c r="H1084" s="20"/>
      <c r="I1084" s="20"/>
    </row>
    <row r="1085" spans="4:9" ht="24" x14ac:dyDescent="0.3">
      <c r="D1085" s="20"/>
      <c r="E1085" s="20"/>
      <c r="F1085" s="20"/>
      <c r="G1085" s="20"/>
      <c r="H1085" s="20"/>
      <c r="I1085" s="20"/>
    </row>
    <row r="1086" spans="4:9" ht="24" x14ac:dyDescent="0.3">
      <c r="D1086" s="20"/>
      <c r="E1086" s="20"/>
      <c r="F1086" s="20"/>
      <c r="G1086" s="20"/>
      <c r="H1086" s="20"/>
      <c r="I1086" s="20"/>
    </row>
    <row r="1087" spans="4:9" ht="24" x14ac:dyDescent="0.3">
      <c r="D1087" s="20"/>
      <c r="E1087" s="20"/>
      <c r="F1087" s="20"/>
      <c r="G1087" s="20"/>
      <c r="H1087" s="20"/>
      <c r="I1087" s="20"/>
    </row>
    <row r="1088" spans="4:9" ht="24" x14ac:dyDescent="0.3">
      <c r="D1088" s="20"/>
      <c r="E1088" s="20"/>
      <c r="F1088" s="20"/>
      <c r="G1088" s="20"/>
      <c r="H1088" s="20"/>
      <c r="I1088" s="20"/>
    </row>
    <row r="1089" spans="4:9" ht="24" x14ac:dyDescent="0.3">
      <c r="D1089" s="20"/>
      <c r="E1089" s="20"/>
      <c r="F1089" s="20"/>
      <c r="G1089" s="20"/>
      <c r="H1089" s="20"/>
      <c r="I1089" s="20"/>
    </row>
    <row r="1090" spans="4:9" ht="24" x14ac:dyDescent="0.3">
      <c r="D1090" s="20"/>
      <c r="E1090" s="20"/>
      <c r="F1090" s="20"/>
      <c r="G1090" s="20"/>
      <c r="H1090" s="20"/>
      <c r="I1090" s="20"/>
    </row>
    <row r="1091" spans="4:9" ht="24" x14ac:dyDescent="0.3">
      <c r="D1091" s="20"/>
      <c r="E1091" s="20"/>
      <c r="F1091" s="20"/>
      <c r="G1091" s="20"/>
      <c r="H1091" s="20"/>
      <c r="I1091" s="20"/>
    </row>
    <row r="1092" spans="4:9" ht="24" x14ac:dyDescent="0.3">
      <c r="D1092" s="20"/>
      <c r="E1092" s="20"/>
      <c r="F1092" s="20"/>
      <c r="G1092" s="20"/>
      <c r="H1092" s="20"/>
      <c r="I1092" s="20"/>
    </row>
    <row r="1093" spans="4:9" ht="24" x14ac:dyDescent="0.3">
      <c r="D1093" s="20"/>
      <c r="E1093" s="20"/>
      <c r="F1093" s="20"/>
      <c r="G1093" s="20"/>
      <c r="H1093" s="20"/>
      <c r="I1093" s="20"/>
    </row>
    <row r="1094" spans="4:9" ht="24" x14ac:dyDescent="0.3">
      <c r="D1094" s="20"/>
      <c r="E1094" s="20"/>
      <c r="F1094" s="20"/>
      <c r="G1094" s="20"/>
      <c r="H1094" s="20"/>
      <c r="I1094" s="20"/>
    </row>
    <row r="1095" spans="4:9" ht="24" x14ac:dyDescent="0.3">
      <c r="D1095" s="20"/>
      <c r="E1095" s="20"/>
      <c r="F1095" s="20"/>
      <c r="G1095" s="20"/>
      <c r="H1095" s="20"/>
      <c r="I1095" s="20"/>
    </row>
    <row r="1096" spans="4:9" ht="24" x14ac:dyDescent="0.3">
      <c r="D1096" s="20"/>
      <c r="E1096" s="20"/>
      <c r="F1096" s="20"/>
      <c r="G1096" s="20"/>
      <c r="H1096" s="20"/>
      <c r="I1096" s="20"/>
    </row>
    <row r="1097" spans="4:9" ht="24" x14ac:dyDescent="0.3">
      <c r="D1097" s="20"/>
      <c r="E1097" s="20"/>
      <c r="F1097" s="20"/>
      <c r="G1097" s="20"/>
      <c r="H1097" s="20"/>
      <c r="I1097" s="20"/>
    </row>
    <row r="1098" spans="4:9" ht="24" x14ac:dyDescent="0.3">
      <c r="D1098" s="20"/>
      <c r="E1098" s="20"/>
      <c r="F1098" s="20"/>
      <c r="G1098" s="20"/>
      <c r="H1098" s="20"/>
      <c r="I1098" s="20"/>
    </row>
    <row r="1099" spans="4:9" ht="24" x14ac:dyDescent="0.3">
      <c r="D1099" s="20"/>
      <c r="E1099" s="20"/>
      <c r="F1099" s="20"/>
      <c r="G1099" s="20"/>
      <c r="H1099" s="20"/>
      <c r="I1099" s="20"/>
    </row>
    <row r="1100" spans="4:9" ht="24" x14ac:dyDescent="0.3">
      <c r="D1100" s="20"/>
      <c r="E1100" s="20"/>
      <c r="F1100" s="20"/>
      <c r="G1100" s="20"/>
      <c r="H1100" s="20"/>
      <c r="I1100" s="20"/>
    </row>
    <row r="1101" spans="4:9" ht="24" x14ac:dyDescent="0.3">
      <c r="D1101" s="20"/>
      <c r="E1101" s="20"/>
      <c r="F1101" s="20"/>
      <c r="G1101" s="20"/>
      <c r="H1101" s="20"/>
      <c r="I1101" s="20"/>
    </row>
    <row r="1102" spans="4:9" ht="24" x14ac:dyDescent="0.3">
      <c r="D1102" s="20"/>
      <c r="E1102" s="20"/>
      <c r="F1102" s="20"/>
      <c r="G1102" s="20"/>
      <c r="H1102" s="20"/>
      <c r="I1102" s="20"/>
    </row>
    <row r="1103" spans="4:9" ht="24" x14ac:dyDescent="0.3">
      <c r="D1103" s="20"/>
      <c r="E1103" s="20"/>
      <c r="F1103" s="20"/>
      <c r="G1103" s="20"/>
      <c r="H1103" s="20"/>
      <c r="I1103" s="20"/>
    </row>
    <row r="1104" spans="4:9" ht="24" x14ac:dyDescent="0.3">
      <c r="D1104" s="20"/>
      <c r="E1104" s="20"/>
      <c r="F1104" s="20"/>
      <c r="G1104" s="20"/>
      <c r="H1104" s="20"/>
      <c r="I1104" s="20"/>
    </row>
    <row r="1105" spans="4:9" ht="24" x14ac:dyDescent="0.3">
      <c r="D1105" s="20"/>
      <c r="E1105" s="20"/>
      <c r="F1105" s="20"/>
      <c r="G1105" s="20"/>
      <c r="H1105" s="20"/>
      <c r="I1105" s="20"/>
    </row>
    <row r="1106" spans="4:9" ht="24" x14ac:dyDescent="0.3">
      <c r="D1106" s="20"/>
      <c r="E1106" s="20"/>
      <c r="F1106" s="20"/>
      <c r="G1106" s="20"/>
      <c r="H1106" s="20"/>
      <c r="I1106" s="20"/>
    </row>
    <row r="1107" spans="4:9" ht="24" x14ac:dyDescent="0.3">
      <c r="D1107" s="20"/>
      <c r="E1107" s="20"/>
      <c r="F1107" s="20"/>
      <c r="G1107" s="20"/>
      <c r="H1107" s="20"/>
      <c r="I1107" s="20"/>
    </row>
    <row r="1108" spans="4:9" ht="24" x14ac:dyDescent="0.3">
      <c r="D1108" s="20"/>
      <c r="E1108" s="20"/>
      <c r="F1108" s="20"/>
      <c r="G1108" s="20"/>
      <c r="H1108" s="20"/>
      <c r="I1108" s="20"/>
    </row>
    <row r="1109" spans="4:9" ht="24" x14ac:dyDescent="0.3">
      <c r="D1109" s="20"/>
      <c r="E1109" s="20"/>
      <c r="F1109" s="20"/>
      <c r="G1109" s="20"/>
      <c r="H1109" s="20"/>
      <c r="I1109" s="20"/>
    </row>
    <row r="1110" spans="4:9" ht="24" x14ac:dyDescent="0.3">
      <c r="D1110" s="20"/>
      <c r="E1110" s="20"/>
      <c r="F1110" s="20"/>
      <c r="G1110" s="20"/>
      <c r="H1110" s="20"/>
      <c r="I1110" s="20"/>
    </row>
    <row r="1111" spans="4:9" ht="24" x14ac:dyDescent="0.3">
      <c r="D1111" s="20"/>
      <c r="E1111" s="20"/>
      <c r="F1111" s="20"/>
      <c r="G1111" s="20"/>
      <c r="H1111" s="20"/>
      <c r="I1111" s="20"/>
    </row>
    <row r="1112" spans="4:9" ht="24" x14ac:dyDescent="0.3">
      <c r="D1112" s="20"/>
      <c r="E1112" s="20"/>
      <c r="F1112" s="20"/>
      <c r="G1112" s="20"/>
      <c r="H1112" s="20"/>
      <c r="I1112" s="20"/>
    </row>
    <row r="1113" spans="4:9" ht="24" x14ac:dyDescent="0.3">
      <c r="D1113" s="20"/>
      <c r="E1113" s="20"/>
      <c r="F1113" s="20"/>
      <c r="G1113" s="20"/>
      <c r="H1113" s="20"/>
      <c r="I1113" s="20"/>
    </row>
    <row r="1114" spans="4:9" ht="24" x14ac:dyDescent="0.3">
      <c r="D1114" s="20"/>
      <c r="E1114" s="20"/>
      <c r="F1114" s="20"/>
      <c r="G1114" s="20"/>
      <c r="H1114" s="20"/>
      <c r="I1114" s="20"/>
    </row>
    <row r="1115" spans="4:9" ht="24" x14ac:dyDescent="0.3">
      <c r="D1115" s="20"/>
      <c r="E1115" s="20"/>
      <c r="F1115" s="20"/>
      <c r="G1115" s="20"/>
      <c r="H1115" s="20"/>
      <c r="I1115" s="20"/>
    </row>
    <row r="1116" spans="4:9" ht="24" x14ac:dyDescent="0.3">
      <c r="D1116" s="20"/>
      <c r="E1116" s="20"/>
      <c r="F1116" s="20"/>
      <c r="G1116" s="20"/>
      <c r="H1116" s="20"/>
      <c r="I1116" s="20"/>
    </row>
    <row r="1117" spans="4:9" ht="24" x14ac:dyDescent="0.3">
      <c r="D1117" s="20"/>
      <c r="E1117" s="20"/>
      <c r="F1117" s="20"/>
      <c r="G1117" s="20"/>
      <c r="H1117" s="20"/>
      <c r="I1117" s="20"/>
    </row>
    <row r="1118" spans="4:9" ht="24" x14ac:dyDescent="0.3">
      <c r="D1118" s="20"/>
      <c r="E1118" s="20"/>
      <c r="F1118" s="20"/>
      <c r="G1118" s="20"/>
      <c r="H1118" s="20"/>
      <c r="I1118" s="20"/>
    </row>
    <row r="1119" spans="4:9" ht="24" x14ac:dyDescent="0.3">
      <c r="D1119" s="20"/>
      <c r="E1119" s="20"/>
      <c r="F1119" s="20"/>
      <c r="G1119" s="20"/>
      <c r="H1119" s="20"/>
      <c r="I1119" s="20"/>
    </row>
    <row r="1120" spans="4:9" ht="24" x14ac:dyDescent="0.3">
      <c r="D1120" s="20"/>
      <c r="E1120" s="20"/>
      <c r="F1120" s="20"/>
      <c r="G1120" s="20"/>
      <c r="H1120" s="20"/>
      <c r="I1120" s="2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1E869-0ECD-6B44-A175-2012BFDB2A28}">
  <dimension ref="A1:M1120"/>
  <sheetViews>
    <sheetView workbookViewId="0">
      <selection sqref="A1:XFD1048576"/>
    </sheetView>
  </sheetViews>
  <sheetFormatPr baseColWidth="10" defaultRowHeight="16" x14ac:dyDescent="0.2"/>
  <cols>
    <col min="1" max="1" width="12.83203125" bestFit="1" customWidth="1"/>
  </cols>
  <sheetData>
    <row r="1" spans="1:13" ht="21" x14ac:dyDescent="0.25">
      <c r="A1" s="21" t="s">
        <v>26</v>
      </c>
      <c r="B1" s="21" t="s">
        <v>39</v>
      </c>
      <c r="C1" s="21" t="s">
        <v>40</v>
      </c>
      <c r="D1" s="21" t="s">
        <v>41</v>
      </c>
      <c r="E1" s="21" t="s">
        <v>40</v>
      </c>
      <c r="F1" s="21" t="s">
        <v>42</v>
      </c>
      <c r="G1" s="21" t="s">
        <v>40</v>
      </c>
      <c r="H1" s="21" t="s">
        <v>43</v>
      </c>
      <c r="I1" s="21" t="s">
        <v>40</v>
      </c>
      <c r="J1" s="21" t="s">
        <v>44</v>
      </c>
      <c r="K1" s="21" t="s">
        <v>40</v>
      </c>
      <c r="L1" s="21" t="s">
        <v>45</v>
      </c>
      <c r="M1" s="21" t="s">
        <v>40</v>
      </c>
    </row>
    <row r="2" spans="1:13" ht="24" x14ac:dyDescent="0.3">
      <c r="A2" s="19">
        <v>43347</v>
      </c>
      <c r="B2" s="20">
        <v>1.97</v>
      </c>
      <c r="C2" s="20">
        <v>2</v>
      </c>
      <c r="D2" s="20" t="s">
        <v>38</v>
      </c>
      <c r="E2" s="20" t="s">
        <v>38</v>
      </c>
      <c r="F2" s="20">
        <v>2.09</v>
      </c>
      <c r="G2" s="20">
        <v>2.13</v>
      </c>
      <c r="H2" s="20" t="s">
        <v>38</v>
      </c>
      <c r="I2" s="20" t="s">
        <v>38</v>
      </c>
      <c r="J2" s="20">
        <v>2.2400000000000002</v>
      </c>
      <c r="K2" s="20">
        <v>2.2999999999999998</v>
      </c>
      <c r="L2" s="20">
        <v>2.4</v>
      </c>
      <c r="M2" s="20">
        <v>2.48</v>
      </c>
    </row>
    <row r="3" spans="1:13" ht="24" x14ac:dyDescent="0.3">
      <c r="A3" s="19">
        <v>43348</v>
      </c>
      <c r="B3" s="20">
        <v>1.97</v>
      </c>
      <c r="C3" s="20">
        <v>2</v>
      </c>
      <c r="D3" s="20" t="s">
        <v>38</v>
      </c>
      <c r="E3" s="20" t="s">
        <v>38</v>
      </c>
      <c r="F3" s="20">
        <v>2.1</v>
      </c>
      <c r="G3" s="20">
        <v>2.14</v>
      </c>
      <c r="H3" s="20" t="s">
        <v>38</v>
      </c>
      <c r="I3" s="20" t="s">
        <v>38</v>
      </c>
      <c r="J3" s="20">
        <v>2.25</v>
      </c>
      <c r="K3" s="20">
        <v>2.31</v>
      </c>
      <c r="L3" s="20">
        <v>2.4</v>
      </c>
      <c r="M3" s="20">
        <v>2.48</v>
      </c>
    </row>
    <row r="4" spans="1:13" ht="24" x14ac:dyDescent="0.3">
      <c r="A4" s="19">
        <v>43349</v>
      </c>
      <c r="B4" s="20">
        <v>1.94</v>
      </c>
      <c r="C4" s="20">
        <v>1.97</v>
      </c>
      <c r="D4" s="20" t="s">
        <v>38</v>
      </c>
      <c r="E4" s="20" t="s">
        <v>38</v>
      </c>
      <c r="F4" s="20">
        <v>2.09</v>
      </c>
      <c r="G4" s="20">
        <v>2.13</v>
      </c>
      <c r="H4" s="20" t="s">
        <v>38</v>
      </c>
      <c r="I4" s="20" t="s">
        <v>38</v>
      </c>
      <c r="J4" s="20">
        <v>2.2400000000000002</v>
      </c>
      <c r="K4" s="20">
        <v>2.2999999999999998</v>
      </c>
      <c r="L4" s="20">
        <v>2.41</v>
      </c>
      <c r="M4" s="20">
        <v>2.4900000000000002</v>
      </c>
    </row>
    <row r="5" spans="1:13" ht="24" x14ac:dyDescent="0.3">
      <c r="A5" s="19">
        <v>43350</v>
      </c>
      <c r="B5" s="20">
        <v>1.94</v>
      </c>
      <c r="C5" s="20">
        <v>1.97</v>
      </c>
      <c r="D5" s="20" t="s">
        <v>38</v>
      </c>
      <c r="E5" s="20" t="s">
        <v>38</v>
      </c>
      <c r="F5" s="20">
        <v>2.1</v>
      </c>
      <c r="G5" s="20">
        <v>2.14</v>
      </c>
      <c r="H5" s="20" t="s">
        <v>38</v>
      </c>
      <c r="I5" s="20" t="s">
        <v>38</v>
      </c>
      <c r="J5" s="20">
        <v>2.2400000000000002</v>
      </c>
      <c r="K5" s="20">
        <v>2.2999999999999998</v>
      </c>
      <c r="L5" s="20">
        <v>2.4300000000000002</v>
      </c>
      <c r="M5" s="20">
        <v>2.5099999999999998</v>
      </c>
    </row>
    <row r="6" spans="1:13" ht="24" x14ac:dyDescent="0.3">
      <c r="A6" s="19">
        <v>43353</v>
      </c>
      <c r="B6" s="20">
        <v>1.93</v>
      </c>
      <c r="C6" s="20">
        <v>1.96</v>
      </c>
      <c r="D6" s="20" t="s">
        <v>38</v>
      </c>
      <c r="E6" s="20" t="s">
        <v>38</v>
      </c>
      <c r="F6" s="20">
        <v>2.11</v>
      </c>
      <c r="G6" s="20">
        <v>2.15</v>
      </c>
      <c r="H6" s="20" t="s">
        <v>38</v>
      </c>
      <c r="I6" s="20" t="s">
        <v>38</v>
      </c>
      <c r="J6" s="20">
        <v>2.27</v>
      </c>
      <c r="K6" s="20">
        <v>2.33</v>
      </c>
      <c r="L6" s="20">
        <v>2.44</v>
      </c>
      <c r="M6" s="20">
        <v>2.52</v>
      </c>
    </row>
    <row r="7" spans="1:13" ht="24" x14ac:dyDescent="0.3">
      <c r="A7" s="19">
        <v>43354</v>
      </c>
      <c r="B7" s="20">
        <v>1.99</v>
      </c>
      <c r="C7" s="20">
        <v>2.02</v>
      </c>
      <c r="D7" s="20" t="s">
        <v>38</v>
      </c>
      <c r="E7" s="20" t="s">
        <v>38</v>
      </c>
      <c r="F7" s="20">
        <v>2.11</v>
      </c>
      <c r="G7" s="20">
        <v>2.15</v>
      </c>
      <c r="H7" s="20" t="s">
        <v>38</v>
      </c>
      <c r="I7" s="20" t="s">
        <v>38</v>
      </c>
      <c r="J7" s="20">
        <v>2.2599999999999998</v>
      </c>
      <c r="K7" s="20">
        <v>2.3199999999999998</v>
      </c>
      <c r="L7" s="20">
        <v>2.4700000000000002</v>
      </c>
      <c r="M7" s="20">
        <v>2.5499999999999998</v>
      </c>
    </row>
    <row r="8" spans="1:13" ht="24" x14ac:dyDescent="0.3">
      <c r="A8" s="19">
        <v>43355</v>
      </c>
      <c r="B8" s="20">
        <v>1.98</v>
      </c>
      <c r="C8" s="20">
        <v>2.0099999999999998</v>
      </c>
      <c r="D8" s="20" t="s">
        <v>38</v>
      </c>
      <c r="E8" s="20" t="s">
        <v>38</v>
      </c>
      <c r="F8" s="20">
        <v>2.12</v>
      </c>
      <c r="G8" s="20">
        <v>2.16</v>
      </c>
      <c r="H8" s="20" t="s">
        <v>38</v>
      </c>
      <c r="I8" s="20" t="s">
        <v>38</v>
      </c>
      <c r="J8" s="20">
        <v>2.27</v>
      </c>
      <c r="K8" s="20">
        <v>2.33</v>
      </c>
      <c r="L8" s="20">
        <v>2.48</v>
      </c>
      <c r="M8" s="20">
        <v>2.56</v>
      </c>
    </row>
    <row r="9" spans="1:13" ht="24" x14ac:dyDescent="0.3">
      <c r="A9" s="19">
        <v>43356</v>
      </c>
      <c r="B9" s="20">
        <v>1.97</v>
      </c>
      <c r="C9" s="20">
        <v>2</v>
      </c>
      <c r="D9" s="20" t="s">
        <v>38</v>
      </c>
      <c r="E9" s="20" t="s">
        <v>38</v>
      </c>
      <c r="F9" s="20">
        <v>2.11</v>
      </c>
      <c r="G9" s="20">
        <v>2.15</v>
      </c>
      <c r="H9" s="20" t="s">
        <v>38</v>
      </c>
      <c r="I9" s="20" t="s">
        <v>38</v>
      </c>
      <c r="J9" s="20">
        <v>2.27</v>
      </c>
      <c r="K9" s="20">
        <v>2.33</v>
      </c>
      <c r="L9" s="20">
        <v>2.4700000000000002</v>
      </c>
      <c r="M9" s="20">
        <v>2.5499999999999998</v>
      </c>
    </row>
    <row r="10" spans="1:13" ht="24" x14ac:dyDescent="0.3">
      <c r="A10" s="19">
        <v>43357</v>
      </c>
      <c r="B10" s="20">
        <v>1.98</v>
      </c>
      <c r="C10" s="20">
        <v>2.0099999999999998</v>
      </c>
      <c r="D10" s="20" t="s">
        <v>38</v>
      </c>
      <c r="E10" s="20" t="s">
        <v>38</v>
      </c>
      <c r="F10" s="20">
        <v>2.12</v>
      </c>
      <c r="G10" s="20">
        <v>2.16</v>
      </c>
      <c r="H10" s="20" t="s">
        <v>38</v>
      </c>
      <c r="I10" s="20" t="s">
        <v>38</v>
      </c>
      <c r="J10" s="20">
        <v>2.27</v>
      </c>
      <c r="K10" s="20">
        <v>2.33</v>
      </c>
      <c r="L10" s="20">
        <v>2.48</v>
      </c>
      <c r="M10" s="20">
        <v>2.56</v>
      </c>
    </row>
    <row r="11" spans="1:13" ht="24" x14ac:dyDescent="0.3">
      <c r="A11" s="19">
        <v>43360</v>
      </c>
      <c r="B11" s="20">
        <v>1.97</v>
      </c>
      <c r="C11" s="20">
        <v>2</v>
      </c>
      <c r="D11" s="20" t="s">
        <v>38</v>
      </c>
      <c r="E11" s="20" t="s">
        <v>38</v>
      </c>
      <c r="F11" s="20">
        <v>2.13</v>
      </c>
      <c r="G11" s="20">
        <v>2.17</v>
      </c>
      <c r="H11" s="20" t="s">
        <v>38</v>
      </c>
      <c r="I11" s="20" t="s">
        <v>38</v>
      </c>
      <c r="J11" s="20">
        <v>2.2999999999999998</v>
      </c>
      <c r="K11" s="20">
        <v>2.36</v>
      </c>
      <c r="L11" s="20">
        <v>2.48</v>
      </c>
      <c r="M11" s="20">
        <v>2.56</v>
      </c>
    </row>
    <row r="12" spans="1:13" ht="24" x14ac:dyDescent="0.3">
      <c r="A12" s="19">
        <v>43361</v>
      </c>
      <c r="B12" s="20">
        <v>2.02</v>
      </c>
      <c r="C12" s="20">
        <v>2.0499999999999998</v>
      </c>
      <c r="D12" s="20" t="s">
        <v>38</v>
      </c>
      <c r="E12" s="20" t="s">
        <v>38</v>
      </c>
      <c r="F12" s="20">
        <v>2.13</v>
      </c>
      <c r="G12" s="20">
        <v>2.17</v>
      </c>
      <c r="H12" s="20" t="s">
        <v>38</v>
      </c>
      <c r="I12" s="20" t="s">
        <v>38</v>
      </c>
      <c r="J12" s="20">
        <v>2.31</v>
      </c>
      <c r="K12" s="20">
        <v>2.37</v>
      </c>
      <c r="L12" s="20">
        <v>2.4900000000000002</v>
      </c>
      <c r="M12" s="20">
        <v>2.57</v>
      </c>
    </row>
    <row r="13" spans="1:13" ht="24" x14ac:dyDescent="0.3">
      <c r="A13" s="19">
        <v>43362</v>
      </c>
      <c r="B13" s="20">
        <v>2</v>
      </c>
      <c r="C13" s="20">
        <v>2.0299999999999998</v>
      </c>
      <c r="D13" s="20" t="s">
        <v>38</v>
      </c>
      <c r="E13" s="20" t="s">
        <v>38</v>
      </c>
      <c r="F13" s="20">
        <v>2.12</v>
      </c>
      <c r="G13" s="20">
        <v>2.16</v>
      </c>
      <c r="H13" s="20" t="s">
        <v>38</v>
      </c>
      <c r="I13" s="20" t="s">
        <v>38</v>
      </c>
      <c r="J13" s="20">
        <v>2.2999999999999998</v>
      </c>
      <c r="K13" s="20">
        <v>2.36</v>
      </c>
      <c r="L13" s="20">
        <v>2.4900000000000002</v>
      </c>
      <c r="M13" s="20">
        <v>2.57</v>
      </c>
    </row>
    <row r="14" spans="1:13" ht="24" x14ac:dyDescent="0.3">
      <c r="A14" s="19">
        <v>43363</v>
      </c>
      <c r="B14" s="20">
        <v>1.99</v>
      </c>
      <c r="C14" s="20">
        <v>2.02</v>
      </c>
      <c r="D14" s="20" t="s">
        <v>38</v>
      </c>
      <c r="E14" s="20" t="s">
        <v>38</v>
      </c>
      <c r="F14" s="20">
        <v>2.13</v>
      </c>
      <c r="G14" s="20">
        <v>2.17</v>
      </c>
      <c r="H14" s="20" t="s">
        <v>38</v>
      </c>
      <c r="I14" s="20" t="s">
        <v>38</v>
      </c>
      <c r="J14" s="20">
        <v>2.31</v>
      </c>
      <c r="K14" s="20">
        <v>2.37</v>
      </c>
      <c r="L14" s="20">
        <v>2.4900000000000002</v>
      </c>
      <c r="M14" s="20">
        <v>2.57</v>
      </c>
    </row>
    <row r="15" spans="1:13" ht="24" x14ac:dyDescent="0.3">
      <c r="A15" s="19">
        <v>43364</v>
      </c>
      <c r="B15" s="20">
        <v>2.0099999999999998</v>
      </c>
      <c r="C15" s="20">
        <v>2.04</v>
      </c>
      <c r="D15" s="20" t="s">
        <v>38</v>
      </c>
      <c r="E15" s="20" t="s">
        <v>38</v>
      </c>
      <c r="F15" s="20">
        <v>2.14</v>
      </c>
      <c r="G15" s="20">
        <v>2.1800000000000002</v>
      </c>
      <c r="H15" s="20" t="s">
        <v>38</v>
      </c>
      <c r="I15" s="20" t="s">
        <v>38</v>
      </c>
      <c r="J15" s="20">
        <v>2.3199999999999998</v>
      </c>
      <c r="K15" s="20">
        <v>2.38</v>
      </c>
      <c r="L15" s="20">
        <v>2.4900000000000002</v>
      </c>
      <c r="M15" s="20">
        <v>2.57</v>
      </c>
    </row>
    <row r="16" spans="1:13" ht="24" x14ac:dyDescent="0.3">
      <c r="A16" s="19">
        <v>43367</v>
      </c>
      <c r="B16" s="20">
        <v>2.02</v>
      </c>
      <c r="C16" s="20">
        <v>2.0499999999999998</v>
      </c>
      <c r="D16" s="20" t="s">
        <v>38</v>
      </c>
      <c r="E16" s="20" t="s">
        <v>38</v>
      </c>
      <c r="F16" s="20">
        <v>2.1800000000000002</v>
      </c>
      <c r="G16" s="20">
        <v>2.2200000000000002</v>
      </c>
      <c r="H16" s="20" t="s">
        <v>38</v>
      </c>
      <c r="I16" s="20" t="s">
        <v>38</v>
      </c>
      <c r="J16" s="20">
        <v>2.33</v>
      </c>
      <c r="K16" s="20">
        <v>2.39</v>
      </c>
      <c r="L16" s="20">
        <v>2.5099999999999998</v>
      </c>
      <c r="M16" s="20">
        <v>2.59</v>
      </c>
    </row>
    <row r="17" spans="1:13" ht="24" x14ac:dyDescent="0.3">
      <c r="A17" s="19">
        <v>43368</v>
      </c>
      <c r="B17" s="20">
        <v>2.09</v>
      </c>
      <c r="C17" s="20">
        <v>2.12</v>
      </c>
      <c r="D17" s="20" t="s">
        <v>38</v>
      </c>
      <c r="E17" s="20" t="s">
        <v>38</v>
      </c>
      <c r="F17" s="20">
        <v>2.17</v>
      </c>
      <c r="G17" s="20">
        <v>2.21</v>
      </c>
      <c r="H17" s="20" t="s">
        <v>38</v>
      </c>
      <c r="I17" s="20" t="s">
        <v>38</v>
      </c>
      <c r="J17" s="20">
        <v>2.3199999999999998</v>
      </c>
      <c r="K17" s="20">
        <v>2.38</v>
      </c>
      <c r="L17" s="20">
        <v>2.5</v>
      </c>
      <c r="M17" s="20">
        <v>2.58</v>
      </c>
    </row>
    <row r="18" spans="1:13" ht="24" x14ac:dyDescent="0.3">
      <c r="A18" s="19">
        <v>43369</v>
      </c>
      <c r="B18" s="20">
        <v>2.08</v>
      </c>
      <c r="C18" s="20">
        <v>2.11</v>
      </c>
      <c r="D18" s="20" t="s">
        <v>38</v>
      </c>
      <c r="E18" s="20" t="s">
        <v>38</v>
      </c>
      <c r="F18" s="20">
        <v>2.16</v>
      </c>
      <c r="G18" s="20">
        <v>2.2000000000000002</v>
      </c>
      <c r="H18" s="20" t="s">
        <v>38</v>
      </c>
      <c r="I18" s="20" t="s">
        <v>38</v>
      </c>
      <c r="J18" s="20">
        <v>2.31</v>
      </c>
      <c r="K18" s="20">
        <v>2.37</v>
      </c>
      <c r="L18" s="20">
        <v>2.4900000000000002</v>
      </c>
      <c r="M18" s="20">
        <v>2.57</v>
      </c>
    </row>
    <row r="19" spans="1:13" ht="24" x14ac:dyDescent="0.3">
      <c r="A19" s="19">
        <v>43370</v>
      </c>
      <c r="B19" s="20">
        <v>2.0699999999999998</v>
      </c>
      <c r="C19" s="20">
        <v>2.1</v>
      </c>
      <c r="D19" s="20" t="s">
        <v>38</v>
      </c>
      <c r="E19" s="20" t="s">
        <v>38</v>
      </c>
      <c r="F19" s="20">
        <v>2.14</v>
      </c>
      <c r="G19" s="20">
        <v>2.1800000000000002</v>
      </c>
      <c r="H19" s="20" t="s">
        <v>38</v>
      </c>
      <c r="I19" s="20" t="s">
        <v>38</v>
      </c>
      <c r="J19" s="20">
        <v>2.31</v>
      </c>
      <c r="K19" s="20">
        <v>2.37</v>
      </c>
      <c r="L19" s="20">
        <v>2.4900000000000002</v>
      </c>
      <c r="M19" s="20">
        <v>2.57</v>
      </c>
    </row>
    <row r="20" spans="1:13" ht="24" x14ac:dyDescent="0.3">
      <c r="A20" s="19">
        <v>43371</v>
      </c>
      <c r="B20" s="20">
        <v>2.09</v>
      </c>
      <c r="C20" s="20">
        <v>2.12</v>
      </c>
      <c r="D20" s="20" t="s">
        <v>38</v>
      </c>
      <c r="E20" s="20" t="s">
        <v>38</v>
      </c>
      <c r="F20" s="20">
        <v>2.15</v>
      </c>
      <c r="G20" s="20">
        <v>2.19</v>
      </c>
      <c r="H20" s="20" t="s">
        <v>38</v>
      </c>
      <c r="I20" s="20" t="s">
        <v>38</v>
      </c>
      <c r="J20" s="20">
        <v>2.2999999999999998</v>
      </c>
      <c r="K20" s="20">
        <v>2.36</v>
      </c>
      <c r="L20" s="20">
        <v>2.4900000000000002</v>
      </c>
      <c r="M20" s="20">
        <v>2.57</v>
      </c>
    </row>
    <row r="21" spans="1:13" ht="24" x14ac:dyDescent="0.3">
      <c r="A21" s="19">
        <v>43374</v>
      </c>
      <c r="B21" s="20">
        <v>2.09</v>
      </c>
      <c r="C21" s="20">
        <v>2.12</v>
      </c>
      <c r="D21" s="20" t="s">
        <v>38</v>
      </c>
      <c r="E21" s="20" t="s">
        <v>38</v>
      </c>
      <c r="F21" s="20">
        <v>2.19</v>
      </c>
      <c r="G21" s="20">
        <v>2.23</v>
      </c>
      <c r="H21" s="20" t="s">
        <v>38</v>
      </c>
      <c r="I21" s="20" t="s">
        <v>38</v>
      </c>
      <c r="J21" s="20">
        <v>2.34</v>
      </c>
      <c r="K21" s="20">
        <v>2.4</v>
      </c>
      <c r="L21" s="20">
        <v>2.5</v>
      </c>
      <c r="M21" s="20">
        <v>2.58</v>
      </c>
    </row>
    <row r="22" spans="1:13" ht="24" x14ac:dyDescent="0.3">
      <c r="A22" s="19">
        <v>43375</v>
      </c>
      <c r="B22" s="20">
        <v>2.11</v>
      </c>
      <c r="C22" s="20">
        <v>2.14</v>
      </c>
      <c r="D22" s="20" t="s">
        <v>38</v>
      </c>
      <c r="E22" s="20" t="s">
        <v>38</v>
      </c>
      <c r="F22" s="20">
        <v>2.19</v>
      </c>
      <c r="G22" s="20">
        <v>2.23</v>
      </c>
      <c r="H22" s="20" t="s">
        <v>38</v>
      </c>
      <c r="I22" s="20" t="s">
        <v>38</v>
      </c>
      <c r="J22" s="20">
        <v>2.35</v>
      </c>
      <c r="K22" s="20">
        <v>2.41</v>
      </c>
      <c r="L22" s="20">
        <v>2.5099999999999998</v>
      </c>
      <c r="M22" s="20">
        <v>2.59</v>
      </c>
    </row>
    <row r="23" spans="1:13" ht="24" x14ac:dyDescent="0.3">
      <c r="A23" s="19">
        <v>43376</v>
      </c>
      <c r="B23" s="20">
        <v>2.12</v>
      </c>
      <c r="C23" s="20">
        <v>2.15</v>
      </c>
      <c r="D23" s="20" t="s">
        <v>38</v>
      </c>
      <c r="E23" s="20" t="s">
        <v>38</v>
      </c>
      <c r="F23" s="20">
        <v>2.19</v>
      </c>
      <c r="G23" s="20">
        <v>2.23</v>
      </c>
      <c r="H23" s="20" t="s">
        <v>38</v>
      </c>
      <c r="I23" s="20" t="s">
        <v>38</v>
      </c>
      <c r="J23" s="20">
        <v>2.35</v>
      </c>
      <c r="K23" s="20">
        <v>2.41</v>
      </c>
      <c r="L23" s="20">
        <v>2.52</v>
      </c>
      <c r="M23" s="20">
        <v>2.6</v>
      </c>
    </row>
    <row r="24" spans="1:13" ht="24" x14ac:dyDescent="0.3">
      <c r="A24" s="19">
        <v>43377</v>
      </c>
      <c r="B24" s="20">
        <v>2.13</v>
      </c>
      <c r="C24" s="20">
        <v>2.16</v>
      </c>
      <c r="D24" s="20" t="s">
        <v>38</v>
      </c>
      <c r="E24" s="20" t="s">
        <v>38</v>
      </c>
      <c r="F24" s="20">
        <v>2.1800000000000002</v>
      </c>
      <c r="G24" s="20">
        <v>2.2200000000000002</v>
      </c>
      <c r="H24" s="20" t="s">
        <v>38</v>
      </c>
      <c r="I24" s="20" t="s">
        <v>38</v>
      </c>
      <c r="J24" s="20">
        <v>2.36</v>
      </c>
      <c r="K24" s="20">
        <v>2.42</v>
      </c>
      <c r="L24" s="20">
        <v>2.5299999999999998</v>
      </c>
      <c r="M24" s="20">
        <v>2.61</v>
      </c>
    </row>
    <row r="25" spans="1:13" ht="24" x14ac:dyDescent="0.3">
      <c r="A25" s="19">
        <v>43378</v>
      </c>
      <c r="B25" s="20">
        <v>2.12</v>
      </c>
      <c r="C25" s="20">
        <v>2.15</v>
      </c>
      <c r="D25" s="20" t="s">
        <v>38</v>
      </c>
      <c r="E25" s="20" t="s">
        <v>38</v>
      </c>
      <c r="F25" s="20">
        <v>2.1800000000000002</v>
      </c>
      <c r="G25" s="20">
        <v>2.2200000000000002</v>
      </c>
      <c r="H25" s="20" t="s">
        <v>38</v>
      </c>
      <c r="I25" s="20" t="s">
        <v>38</v>
      </c>
      <c r="J25" s="20">
        <v>2.35</v>
      </c>
      <c r="K25" s="20">
        <v>2.41</v>
      </c>
      <c r="L25" s="20">
        <v>2.54</v>
      </c>
      <c r="M25" s="20">
        <v>2.62</v>
      </c>
    </row>
    <row r="26" spans="1:13" ht="24" x14ac:dyDescent="0.3">
      <c r="A26" s="19">
        <v>43382</v>
      </c>
      <c r="B26" s="20">
        <v>2.14</v>
      </c>
      <c r="C26" s="20">
        <v>2.17</v>
      </c>
      <c r="D26" s="20" t="s">
        <v>38</v>
      </c>
      <c r="E26" s="20" t="s">
        <v>38</v>
      </c>
      <c r="F26" s="20">
        <v>2.21</v>
      </c>
      <c r="G26" s="20">
        <v>2.25</v>
      </c>
      <c r="H26" s="20" t="s">
        <v>38</v>
      </c>
      <c r="I26" s="20" t="s">
        <v>38</v>
      </c>
      <c r="J26" s="20">
        <v>2.4</v>
      </c>
      <c r="K26" s="20">
        <v>2.46</v>
      </c>
      <c r="L26" s="20">
        <v>2.56</v>
      </c>
      <c r="M26" s="20">
        <v>2.65</v>
      </c>
    </row>
    <row r="27" spans="1:13" ht="24" x14ac:dyDescent="0.3">
      <c r="A27" s="19">
        <v>43383</v>
      </c>
      <c r="B27" s="20">
        <v>2.14</v>
      </c>
      <c r="C27" s="20">
        <v>2.17</v>
      </c>
      <c r="D27" s="20" t="s">
        <v>38</v>
      </c>
      <c r="E27" s="20" t="s">
        <v>38</v>
      </c>
      <c r="F27" s="20">
        <v>2.23</v>
      </c>
      <c r="G27" s="20">
        <v>2.27</v>
      </c>
      <c r="H27" s="20" t="s">
        <v>38</v>
      </c>
      <c r="I27" s="20" t="s">
        <v>38</v>
      </c>
      <c r="J27" s="20">
        <v>2.39</v>
      </c>
      <c r="K27" s="20">
        <v>2.4500000000000002</v>
      </c>
      <c r="L27" s="20">
        <v>2.58</v>
      </c>
      <c r="M27" s="20">
        <v>2.67</v>
      </c>
    </row>
    <row r="28" spans="1:13" ht="24" x14ac:dyDescent="0.3">
      <c r="A28" s="19">
        <v>43384</v>
      </c>
      <c r="B28" s="20">
        <v>2.1</v>
      </c>
      <c r="C28" s="20">
        <v>2.13</v>
      </c>
      <c r="D28" s="20" t="s">
        <v>38</v>
      </c>
      <c r="E28" s="20" t="s">
        <v>38</v>
      </c>
      <c r="F28" s="20">
        <v>2.2200000000000002</v>
      </c>
      <c r="G28" s="20">
        <v>2.2599999999999998</v>
      </c>
      <c r="H28" s="20" t="s">
        <v>38</v>
      </c>
      <c r="I28" s="20" t="s">
        <v>38</v>
      </c>
      <c r="J28" s="20">
        <v>2.38</v>
      </c>
      <c r="K28" s="20">
        <v>2.44</v>
      </c>
      <c r="L28" s="20">
        <v>2.57</v>
      </c>
      <c r="M28" s="20">
        <v>2.66</v>
      </c>
    </row>
    <row r="29" spans="1:13" ht="24" x14ac:dyDescent="0.3">
      <c r="A29" s="19">
        <v>43385</v>
      </c>
      <c r="B29" s="20">
        <v>2.1</v>
      </c>
      <c r="C29" s="20">
        <v>2.13</v>
      </c>
      <c r="D29" s="20" t="s">
        <v>38</v>
      </c>
      <c r="E29" s="20" t="s">
        <v>38</v>
      </c>
      <c r="F29" s="20">
        <v>2.23</v>
      </c>
      <c r="G29" s="20">
        <v>2.27</v>
      </c>
      <c r="H29" s="20" t="s">
        <v>38</v>
      </c>
      <c r="I29" s="20" t="s">
        <v>38</v>
      </c>
      <c r="J29" s="20">
        <v>2.38</v>
      </c>
      <c r="K29" s="20">
        <v>2.44</v>
      </c>
      <c r="L29" s="20">
        <v>2.57</v>
      </c>
      <c r="M29" s="20">
        <v>2.66</v>
      </c>
    </row>
    <row r="30" spans="1:13" ht="24" x14ac:dyDescent="0.3">
      <c r="A30" s="19">
        <v>43388</v>
      </c>
      <c r="B30" s="20">
        <v>2.12</v>
      </c>
      <c r="C30" s="20">
        <v>2.15</v>
      </c>
      <c r="D30" s="20" t="s">
        <v>38</v>
      </c>
      <c r="E30" s="20" t="s">
        <v>38</v>
      </c>
      <c r="F30" s="20">
        <v>2.27</v>
      </c>
      <c r="G30" s="20">
        <v>2.31</v>
      </c>
      <c r="H30" s="20" t="s">
        <v>38</v>
      </c>
      <c r="I30" s="20" t="s">
        <v>38</v>
      </c>
      <c r="J30" s="20">
        <v>2.41</v>
      </c>
      <c r="K30" s="20">
        <v>2.4700000000000002</v>
      </c>
      <c r="L30" s="20">
        <v>2.58</v>
      </c>
      <c r="M30" s="20">
        <v>2.67</v>
      </c>
    </row>
    <row r="31" spans="1:13" ht="24" x14ac:dyDescent="0.3">
      <c r="A31" s="19">
        <v>43389</v>
      </c>
      <c r="B31" s="20">
        <v>2.16</v>
      </c>
      <c r="C31" s="20">
        <v>2.19</v>
      </c>
      <c r="D31" s="20">
        <v>2.17</v>
      </c>
      <c r="E31" s="20">
        <v>2.21</v>
      </c>
      <c r="F31" s="20">
        <v>2.2599999999999998</v>
      </c>
      <c r="G31" s="20">
        <v>2.2999999999999998</v>
      </c>
      <c r="H31" s="20" t="s">
        <v>38</v>
      </c>
      <c r="I31" s="20" t="s">
        <v>38</v>
      </c>
      <c r="J31" s="20">
        <v>2.4</v>
      </c>
      <c r="K31" s="20">
        <v>2.46</v>
      </c>
      <c r="L31" s="20">
        <v>2.57</v>
      </c>
      <c r="M31" s="20">
        <v>2.66</v>
      </c>
    </row>
    <row r="32" spans="1:13" ht="24" x14ac:dyDescent="0.3">
      <c r="A32" s="19">
        <v>43390</v>
      </c>
      <c r="B32" s="20">
        <v>2.17</v>
      </c>
      <c r="C32" s="20">
        <v>2.2000000000000002</v>
      </c>
      <c r="D32" s="20">
        <v>2.1800000000000002</v>
      </c>
      <c r="E32" s="20">
        <v>2.2200000000000002</v>
      </c>
      <c r="F32" s="20">
        <v>2.27</v>
      </c>
      <c r="G32" s="20">
        <v>2.31</v>
      </c>
      <c r="H32" s="20" t="s">
        <v>38</v>
      </c>
      <c r="I32" s="20" t="s">
        <v>38</v>
      </c>
      <c r="J32" s="20">
        <v>2.41</v>
      </c>
      <c r="K32" s="20">
        <v>2.4700000000000002</v>
      </c>
      <c r="L32" s="20">
        <v>2.57</v>
      </c>
      <c r="M32" s="20">
        <v>2.66</v>
      </c>
    </row>
    <row r="33" spans="1:13" ht="24" x14ac:dyDescent="0.3">
      <c r="A33" s="19">
        <v>43391</v>
      </c>
      <c r="B33" s="20">
        <v>2.16</v>
      </c>
      <c r="C33" s="20">
        <v>2.19</v>
      </c>
      <c r="D33" s="20">
        <v>2.1800000000000002</v>
      </c>
      <c r="E33" s="20">
        <v>2.2200000000000002</v>
      </c>
      <c r="F33" s="20">
        <v>2.27</v>
      </c>
      <c r="G33" s="20">
        <v>2.31</v>
      </c>
      <c r="H33" s="20" t="s">
        <v>38</v>
      </c>
      <c r="I33" s="20" t="s">
        <v>38</v>
      </c>
      <c r="J33" s="20">
        <v>2.41</v>
      </c>
      <c r="K33" s="20">
        <v>2.4700000000000002</v>
      </c>
      <c r="L33" s="20">
        <v>2.58</v>
      </c>
      <c r="M33" s="20">
        <v>2.67</v>
      </c>
    </row>
    <row r="34" spans="1:13" ht="24" x14ac:dyDescent="0.3">
      <c r="A34" s="19">
        <v>43392</v>
      </c>
      <c r="B34" s="20">
        <v>2.15</v>
      </c>
      <c r="C34" s="20">
        <v>2.1800000000000002</v>
      </c>
      <c r="D34" s="20">
        <v>2.1800000000000002</v>
      </c>
      <c r="E34" s="20">
        <v>2.2200000000000002</v>
      </c>
      <c r="F34" s="20">
        <v>2.2599999999999998</v>
      </c>
      <c r="G34" s="20">
        <v>2.2999999999999998</v>
      </c>
      <c r="H34" s="20" t="s">
        <v>38</v>
      </c>
      <c r="I34" s="20" t="s">
        <v>38</v>
      </c>
      <c r="J34" s="20">
        <v>2.42</v>
      </c>
      <c r="K34" s="20">
        <v>2.48</v>
      </c>
      <c r="L34" s="20">
        <v>2.58</v>
      </c>
      <c r="M34" s="20">
        <v>2.67</v>
      </c>
    </row>
    <row r="35" spans="1:13" ht="24" x14ac:dyDescent="0.3">
      <c r="A35" s="19">
        <v>43395</v>
      </c>
      <c r="B35" s="20">
        <v>2.14</v>
      </c>
      <c r="C35" s="20">
        <v>2.17</v>
      </c>
      <c r="D35" s="20">
        <v>2.1800000000000002</v>
      </c>
      <c r="E35" s="20">
        <v>2.2200000000000002</v>
      </c>
      <c r="F35" s="20">
        <v>2.2999999999999998</v>
      </c>
      <c r="G35" s="20">
        <v>2.35</v>
      </c>
      <c r="H35" s="20" t="s">
        <v>38</v>
      </c>
      <c r="I35" s="20" t="s">
        <v>38</v>
      </c>
      <c r="J35" s="20">
        <v>2.4300000000000002</v>
      </c>
      <c r="K35" s="20">
        <v>2.4900000000000002</v>
      </c>
      <c r="L35" s="20">
        <v>2.58</v>
      </c>
      <c r="M35" s="20">
        <v>2.67</v>
      </c>
    </row>
    <row r="36" spans="1:13" ht="24" x14ac:dyDescent="0.3">
      <c r="A36" s="19">
        <v>43396</v>
      </c>
      <c r="B36" s="20">
        <v>2.1800000000000002</v>
      </c>
      <c r="C36" s="20">
        <v>2.21</v>
      </c>
      <c r="D36" s="20">
        <v>2.1800000000000002</v>
      </c>
      <c r="E36" s="20">
        <v>2.2200000000000002</v>
      </c>
      <c r="F36" s="20">
        <v>2.29</v>
      </c>
      <c r="G36" s="20">
        <v>2.34</v>
      </c>
      <c r="H36" s="20" t="s">
        <v>38</v>
      </c>
      <c r="I36" s="20" t="s">
        <v>38</v>
      </c>
      <c r="J36" s="20">
        <v>2.42</v>
      </c>
      <c r="K36" s="20">
        <v>2.48</v>
      </c>
      <c r="L36" s="20">
        <v>2.57</v>
      </c>
      <c r="M36" s="20">
        <v>2.66</v>
      </c>
    </row>
    <row r="37" spans="1:13" ht="24" x14ac:dyDescent="0.3">
      <c r="A37" s="19">
        <v>43397</v>
      </c>
      <c r="B37" s="20">
        <v>2.17</v>
      </c>
      <c r="C37" s="20">
        <v>2.2000000000000002</v>
      </c>
      <c r="D37" s="20">
        <v>2.1800000000000002</v>
      </c>
      <c r="E37" s="20">
        <v>2.2200000000000002</v>
      </c>
      <c r="F37" s="20">
        <v>2.29</v>
      </c>
      <c r="G37" s="20">
        <v>2.34</v>
      </c>
      <c r="H37" s="20" t="s">
        <v>38</v>
      </c>
      <c r="I37" s="20" t="s">
        <v>38</v>
      </c>
      <c r="J37" s="20">
        <v>2.41</v>
      </c>
      <c r="K37" s="20">
        <v>2.4700000000000002</v>
      </c>
      <c r="L37" s="20">
        <v>2.5499999999999998</v>
      </c>
      <c r="M37" s="20">
        <v>2.63</v>
      </c>
    </row>
    <row r="38" spans="1:13" ht="24" x14ac:dyDescent="0.3">
      <c r="A38" s="19">
        <v>43398</v>
      </c>
      <c r="B38" s="20">
        <v>2.16</v>
      </c>
      <c r="C38" s="20">
        <v>2.19</v>
      </c>
      <c r="D38" s="20">
        <v>2.1800000000000002</v>
      </c>
      <c r="E38" s="20">
        <v>2.2200000000000002</v>
      </c>
      <c r="F38" s="20">
        <v>2.29</v>
      </c>
      <c r="G38" s="20">
        <v>2.34</v>
      </c>
      <c r="H38" s="20" t="s">
        <v>38</v>
      </c>
      <c r="I38" s="20" t="s">
        <v>38</v>
      </c>
      <c r="J38" s="20">
        <v>2.41</v>
      </c>
      <c r="K38" s="20">
        <v>2.4700000000000002</v>
      </c>
      <c r="L38" s="20">
        <v>2.56</v>
      </c>
      <c r="M38" s="20">
        <v>2.64</v>
      </c>
    </row>
    <row r="39" spans="1:13" ht="24" x14ac:dyDescent="0.3">
      <c r="A39" s="19">
        <v>43399</v>
      </c>
      <c r="B39" s="20">
        <v>2.13</v>
      </c>
      <c r="C39" s="20">
        <v>2.16</v>
      </c>
      <c r="D39" s="20">
        <v>2.15</v>
      </c>
      <c r="E39" s="20">
        <v>2.19</v>
      </c>
      <c r="F39" s="20">
        <v>2.2799999999999998</v>
      </c>
      <c r="G39" s="20">
        <v>2.3199999999999998</v>
      </c>
      <c r="H39" s="20" t="s">
        <v>38</v>
      </c>
      <c r="I39" s="20" t="s">
        <v>38</v>
      </c>
      <c r="J39" s="20">
        <v>2.41</v>
      </c>
      <c r="K39" s="20">
        <v>2.4700000000000002</v>
      </c>
      <c r="L39" s="20">
        <v>2.54</v>
      </c>
      <c r="M39" s="20">
        <v>2.62</v>
      </c>
    </row>
    <row r="40" spans="1:13" ht="24" x14ac:dyDescent="0.3">
      <c r="A40" s="19">
        <v>43402</v>
      </c>
      <c r="B40" s="20">
        <v>2.14</v>
      </c>
      <c r="C40" s="20">
        <v>2.17</v>
      </c>
      <c r="D40" s="20">
        <v>2.14</v>
      </c>
      <c r="E40" s="20">
        <v>2.1800000000000002</v>
      </c>
      <c r="F40" s="20">
        <v>2.2999999999999998</v>
      </c>
      <c r="G40" s="20">
        <v>2.35</v>
      </c>
      <c r="H40" s="20" t="s">
        <v>38</v>
      </c>
      <c r="I40" s="20" t="s">
        <v>38</v>
      </c>
      <c r="J40" s="20">
        <v>2.4300000000000002</v>
      </c>
      <c r="K40" s="20">
        <v>2.4900000000000002</v>
      </c>
      <c r="L40" s="20">
        <v>2.5499999999999998</v>
      </c>
      <c r="M40" s="20">
        <v>2.63</v>
      </c>
    </row>
    <row r="41" spans="1:13" ht="24" x14ac:dyDescent="0.3">
      <c r="A41" s="19">
        <v>43403</v>
      </c>
      <c r="B41" s="20">
        <v>2.17</v>
      </c>
      <c r="C41" s="20">
        <v>2.2000000000000002</v>
      </c>
      <c r="D41" s="20">
        <v>2.21</v>
      </c>
      <c r="E41" s="20">
        <v>2.25</v>
      </c>
      <c r="F41" s="20">
        <v>2.29</v>
      </c>
      <c r="G41" s="20">
        <v>2.34</v>
      </c>
      <c r="H41" s="20" t="s">
        <v>38</v>
      </c>
      <c r="I41" s="20" t="s">
        <v>38</v>
      </c>
      <c r="J41" s="20">
        <v>2.42</v>
      </c>
      <c r="K41" s="20">
        <v>2.48</v>
      </c>
      <c r="L41" s="20">
        <v>2.56</v>
      </c>
      <c r="M41" s="20">
        <v>2.64</v>
      </c>
    </row>
    <row r="42" spans="1:13" ht="24" x14ac:dyDescent="0.3">
      <c r="A42" s="19">
        <v>43404</v>
      </c>
      <c r="B42" s="20">
        <v>2.16</v>
      </c>
      <c r="C42" s="20">
        <v>2.19</v>
      </c>
      <c r="D42" s="20">
        <v>2.21</v>
      </c>
      <c r="E42" s="20">
        <v>2.25</v>
      </c>
      <c r="F42" s="20">
        <v>2.29</v>
      </c>
      <c r="G42" s="20">
        <v>2.34</v>
      </c>
      <c r="H42" s="20" t="s">
        <v>38</v>
      </c>
      <c r="I42" s="20" t="s">
        <v>38</v>
      </c>
      <c r="J42" s="20">
        <v>2.4300000000000002</v>
      </c>
      <c r="K42" s="20">
        <v>2.4900000000000002</v>
      </c>
      <c r="L42" s="20">
        <v>2.59</v>
      </c>
      <c r="M42" s="20">
        <v>2.68</v>
      </c>
    </row>
    <row r="43" spans="1:13" ht="24" x14ac:dyDescent="0.3">
      <c r="A43" s="19">
        <v>43405</v>
      </c>
      <c r="B43" s="20">
        <v>2.17</v>
      </c>
      <c r="C43" s="20">
        <v>2.2000000000000002</v>
      </c>
      <c r="D43" s="20">
        <v>2.23</v>
      </c>
      <c r="E43" s="20">
        <v>2.27</v>
      </c>
      <c r="F43" s="20">
        <v>2.27</v>
      </c>
      <c r="G43" s="20">
        <v>2.31</v>
      </c>
      <c r="H43" s="20" t="s">
        <v>38</v>
      </c>
      <c r="I43" s="20" t="s">
        <v>38</v>
      </c>
      <c r="J43" s="20">
        <v>2.4300000000000002</v>
      </c>
      <c r="K43" s="20">
        <v>2.4900000000000002</v>
      </c>
      <c r="L43" s="20">
        <v>2.57</v>
      </c>
      <c r="M43" s="20">
        <v>2.65</v>
      </c>
    </row>
    <row r="44" spans="1:13" ht="24" x14ac:dyDescent="0.3">
      <c r="A44" s="19">
        <v>43406</v>
      </c>
      <c r="B44" s="20">
        <v>2.15</v>
      </c>
      <c r="C44" s="20">
        <v>2.1800000000000002</v>
      </c>
      <c r="D44" s="20">
        <v>2.23</v>
      </c>
      <c r="E44" s="20">
        <v>2.27</v>
      </c>
      <c r="F44" s="20">
        <v>2.2799999999999998</v>
      </c>
      <c r="G44" s="20">
        <v>2.3199999999999998</v>
      </c>
      <c r="H44" s="20" t="s">
        <v>38</v>
      </c>
      <c r="I44" s="20" t="s">
        <v>38</v>
      </c>
      <c r="J44" s="20">
        <v>2.44</v>
      </c>
      <c r="K44" s="20">
        <v>2.5</v>
      </c>
      <c r="L44" s="20">
        <v>2.6</v>
      </c>
      <c r="M44" s="20">
        <v>2.69</v>
      </c>
    </row>
    <row r="45" spans="1:13" ht="24" x14ac:dyDescent="0.3">
      <c r="A45" s="19">
        <v>43409</v>
      </c>
      <c r="B45" s="20">
        <v>2.15</v>
      </c>
      <c r="C45" s="20">
        <v>2.1800000000000002</v>
      </c>
      <c r="D45" s="20">
        <v>2.23</v>
      </c>
      <c r="E45" s="20">
        <v>2.27</v>
      </c>
      <c r="F45" s="20">
        <v>2.3199999999999998</v>
      </c>
      <c r="G45" s="20">
        <v>2.37</v>
      </c>
      <c r="H45" s="20" t="s">
        <v>38</v>
      </c>
      <c r="I45" s="20" t="s">
        <v>38</v>
      </c>
      <c r="J45" s="20">
        <v>2.4500000000000002</v>
      </c>
      <c r="K45" s="20">
        <v>2.52</v>
      </c>
      <c r="L45" s="20">
        <v>2.6</v>
      </c>
      <c r="M45" s="20">
        <v>2.69</v>
      </c>
    </row>
    <row r="46" spans="1:13" ht="24" x14ac:dyDescent="0.3">
      <c r="A46" s="19">
        <v>43410</v>
      </c>
      <c r="B46" s="20">
        <v>2.2000000000000002</v>
      </c>
      <c r="C46" s="20">
        <v>2.23</v>
      </c>
      <c r="D46" s="20">
        <v>2.2400000000000002</v>
      </c>
      <c r="E46" s="20">
        <v>2.2799999999999998</v>
      </c>
      <c r="F46" s="20">
        <v>2.31</v>
      </c>
      <c r="G46" s="20">
        <v>2.36</v>
      </c>
      <c r="H46" s="20" t="s">
        <v>38</v>
      </c>
      <c r="I46" s="20" t="s">
        <v>38</v>
      </c>
      <c r="J46" s="20">
        <v>2.46</v>
      </c>
      <c r="K46" s="20">
        <v>2.5299999999999998</v>
      </c>
      <c r="L46" s="20">
        <v>2.63</v>
      </c>
      <c r="M46" s="20">
        <v>2.72</v>
      </c>
    </row>
    <row r="47" spans="1:13" ht="24" x14ac:dyDescent="0.3">
      <c r="A47" s="19">
        <v>43411</v>
      </c>
      <c r="B47" s="20">
        <v>2.19</v>
      </c>
      <c r="C47" s="20">
        <v>2.2200000000000002</v>
      </c>
      <c r="D47" s="20">
        <v>2.2400000000000002</v>
      </c>
      <c r="E47" s="20">
        <v>2.2799999999999998</v>
      </c>
      <c r="F47" s="20">
        <v>2.3199999999999998</v>
      </c>
      <c r="G47" s="20">
        <v>2.37</v>
      </c>
      <c r="H47" s="20" t="s">
        <v>38</v>
      </c>
      <c r="I47" s="20" t="s">
        <v>38</v>
      </c>
      <c r="J47" s="20">
        <v>2.4500000000000002</v>
      </c>
      <c r="K47" s="20">
        <v>2.52</v>
      </c>
      <c r="L47" s="20">
        <v>2.65</v>
      </c>
      <c r="M47" s="20">
        <v>2.74</v>
      </c>
    </row>
    <row r="48" spans="1:13" ht="24" x14ac:dyDescent="0.3">
      <c r="A48" s="19">
        <v>43412</v>
      </c>
      <c r="B48" s="20">
        <v>2.17</v>
      </c>
      <c r="C48" s="20">
        <v>2.2000000000000002</v>
      </c>
      <c r="D48" s="20">
        <v>2.2400000000000002</v>
      </c>
      <c r="E48" s="20">
        <v>2.2799999999999998</v>
      </c>
      <c r="F48" s="20">
        <v>2.2999999999999998</v>
      </c>
      <c r="G48" s="20">
        <v>2.35</v>
      </c>
      <c r="H48" s="20" t="s">
        <v>38</v>
      </c>
      <c r="I48" s="20" t="s">
        <v>38</v>
      </c>
      <c r="J48" s="20">
        <v>2.46</v>
      </c>
      <c r="K48" s="20">
        <v>2.5299999999999998</v>
      </c>
      <c r="L48" s="20">
        <v>2.65</v>
      </c>
      <c r="M48" s="20">
        <v>2.74</v>
      </c>
    </row>
    <row r="49" spans="1:13" ht="24" x14ac:dyDescent="0.3">
      <c r="A49" s="19">
        <v>43413</v>
      </c>
      <c r="B49" s="20">
        <v>2.16</v>
      </c>
      <c r="C49" s="20">
        <v>2.19</v>
      </c>
      <c r="D49" s="20">
        <v>2.25</v>
      </c>
      <c r="E49" s="20">
        <v>2.29</v>
      </c>
      <c r="F49" s="20">
        <v>2.31</v>
      </c>
      <c r="G49" s="20">
        <v>2.36</v>
      </c>
      <c r="H49" s="20" t="s">
        <v>38</v>
      </c>
      <c r="I49" s="20" t="s">
        <v>38</v>
      </c>
      <c r="J49" s="20">
        <v>2.46</v>
      </c>
      <c r="K49" s="20">
        <v>2.52</v>
      </c>
      <c r="L49" s="20">
        <v>2.64</v>
      </c>
      <c r="M49" s="20">
        <v>2.73</v>
      </c>
    </row>
    <row r="50" spans="1:13" ht="24" x14ac:dyDescent="0.3">
      <c r="A50" s="19">
        <v>43417</v>
      </c>
      <c r="B50" s="20">
        <v>2.2000000000000002</v>
      </c>
      <c r="C50" s="20">
        <v>2.23</v>
      </c>
      <c r="D50" s="20">
        <v>2.27</v>
      </c>
      <c r="E50" s="20">
        <v>2.31</v>
      </c>
      <c r="F50" s="20">
        <v>2.34</v>
      </c>
      <c r="G50" s="20">
        <v>2.39</v>
      </c>
      <c r="H50" s="20" t="s">
        <v>38</v>
      </c>
      <c r="I50" s="20" t="s">
        <v>38</v>
      </c>
      <c r="J50" s="20">
        <v>2.4700000000000002</v>
      </c>
      <c r="K50" s="20">
        <v>2.54</v>
      </c>
      <c r="L50" s="20">
        <v>2.63</v>
      </c>
      <c r="M50" s="20">
        <v>2.72</v>
      </c>
    </row>
    <row r="51" spans="1:13" ht="24" x14ac:dyDescent="0.3">
      <c r="A51" s="19">
        <v>43418</v>
      </c>
      <c r="B51" s="20">
        <v>2.19</v>
      </c>
      <c r="C51" s="20">
        <v>2.2200000000000002</v>
      </c>
      <c r="D51" s="20">
        <v>2.2799999999999998</v>
      </c>
      <c r="E51" s="20">
        <v>2.3199999999999998</v>
      </c>
      <c r="F51" s="20">
        <v>2.33</v>
      </c>
      <c r="G51" s="20">
        <v>2.38</v>
      </c>
      <c r="H51" s="20" t="s">
        <v>38</v>
      </c>
      <c r="I51" s="20" t="s">
        <v>38</v>
      </c>
      <c r="J51" s="20">
        <v>2.46</v>
      </c>
      <c r="K51" s="20">
        <v>2.5299999999999998</v>
      </c>
      <c r="L51" s="20">
        <v>2.62</v>
      </c>
      <c r="M51" s="20">
        <v>2.71</v>
      </c>
    </row>
    <row r="52" spans="1:13" ht="24" x14ac:dyDescent="0.3">
      <c r="A52" s="19">
        <v>43419</v>
      </c>
      <c r="B52" s="20">
        <v>2.14</v>
      </c>
      <c r="C52" s="20">
        <v>2.17</v>
      </c>
      <c r="D52" s="20">
        <v>2.27</v>
      </c>
      <c r="E52" s="20">
        <v>2.31</v>
      </c>
      <c r="F52" s="20">
        <v>2.3199999999999998</v>
      </c>
      <c r="G52" s="20">
        <v>2.37</v>
      </c>
      <c r="H52" s="20" t="s">
        <v>38</v>
      </c>
      <c r="I52" s="20" t="s">
        <v>38</v>
      </c>
      <c r="J52" s="20">
        <v>2.4500000000000002</v>
      </c>
      <c r="K52" s="20">
        <v>2.52</v>
      </c>
      <c r="L52" s="20">
        <v>2.61</v>
      </c>
      <c r="M52" s="20">
        <v>2.7</v>
      </c>
    </row>
    <row r="53" spans="1:13" ht="24" x14ac:dyDescent="0.3">
      <c r="A53" s="19">
        <v>43420</v>
      </c>
      <c r="B53" s="20">
        <v>2.15</v>
      </c>
      <c r="C53" s="20">
        <v>2.1800000000000002</v>
      </c>
      <c r="D53" s="20">
        <v>2.2599999999999998</v>
      </c>
      <c r="E53" s="20">
        <v>2.2999999999999998</v>
      </c>
      <c r="F53" s="20">
        <v>2.31</v>
      </c>
      <c r="G53" s="20">
        <v>2.36</v>
      </c>
      <c r="H53" s="20" t="s">
        <v>38</v>
      </c>
      <c r="I53" s="20" t="s">
        <v>38</v>
      </c>
      <c r="J53" s="20">
        <v>2.44</v>
      </c>
      <c r="K53" s="20">
        <v>2.5</v>
      </c>
      <c r="L53" s="20">
        <v>2.59</v>
      </c>
      <c r="M53" s="20">
        <v>2.68</v>
      </c>
    </row>
    <row r="54" spans="1:13" ht="24" x14ac:dyDescent="0.3">
      <c r="A54" s="19">
        <v>43423</v>
      </c>
      <c r="B54" s="20">
        <v>2.16</v>
      </c>
      <c r="C54" s="20">
        <v>2.19</v>
      </c>
      <c r="D54" s="20">
        <v>2.2599999999999998</v>
      </c>
      <c r="E54" s="20">
        <v>2.2999999999999998</v>
      </c>
      <c r="F54" s="20">
        <v>2.34</v>
      </c>
      <c r="G54" s="20">
        <v>2.39</v>
      </c>
      <c r="H54" s="20" t="s">
        <v>38</v>
      </c>
      <c r="I54" s="20" t="s">
        <v>38</v>
      </c>
      <c r="J54" s="20">
        <v>2.46</v>
      </c>
      <c r="K54" s="20">
        <v>2.5299999999999998</v>
      </c>
      <c r="L54" s="20">
        <v>2.57</v>
      </c>
      <c r="M54" s="20">
        <v>2.66</v>
      </c>
    </row>
    <row r="55" spans="1:13" ht="24" x14ac:dyDescent="0.3">
      <c r="A55" s="19">
        <v>43424</v>
      </c>
      <c r="B55" s="20">
        <v>2.19</v>
      </c>
      <c r="C55" s="20">
        <v>2.2200000000000002</v>
      </c>
      <c r="D55" s="20">
        <v>2.2999999999999998</v>
      </c>
      <c r="E55" s="20">
        <v>2.34</v>
      </c>
      <c r="F55" s="20">
        <v>2.34</v>
      </c>
      <c r="G55" s="20">
        <v>2.39</v>
      </c>
      <c r="H55" s="20" t="s">
        <v>38</v>
      </c>
      <c r="I55" s="20" t="s">
        <v>38</v>
      </c>
      <c r="J55" s="20">
        <v>2.4500000000000002</v>
      </c>
      <c r="K55" s="20">
        <v>2.52</v>
      </c>
      <c r="L55" s="20">
        <v>2.58</v>
      </c>
      <c r="M55" s="20">
        <v>2.67</v>
      </c>
    </row>
    <row r="56" spans="1:13" ht="24" x14ac:dyDescent="0.3">
      <c r="A56" s="19">
        <v>43425</v>
      </c>
      <c r="B56" s="20">
        <v>2.2000000000000002</v>
      </c>
      <c r="C56" s="20">
        <v>2.23</v>
      </c>
      <c r="D56" s="20">
        <v>2.29</v>
      </c>
      <c r="E56" s="20">
        <v>2.33</v>
      </c>
      <c r="F56" s="20">
        <v>2.36</v>
      </c>
      <c r="G56" s="20">
        <v>2.41</v>
      </c>
      <c r="H56" s="20" t="s">
        <v>38</v>
      </c>
      <c r="I56" s="20" t="s">
        <v>38</v>
      </c>
      <c r="J56" s="20">
        <v>2.46</v>
      </c>
      <c r="K56" s="20">
        <v>2.5299999999999998</v>
      </c>
      <c r="L56" s="20">
        <v>2.58</v>
      </c>
      <c r="M56" s="20">
        <v>2.67</v>
      </c>
    </row>
    <row r="57" spans="1:13" ht="24" x14ac:dyDescent="0.3">
      <c r="A57" s="19">
        <v>43427</v>
      </c>
      <c r="B57" s="20">
        <v>2.19</v>
      </c>
      <c r="C57" s="20">
        <v>2.2200000000000002</v>
      </c>
      <c r="D57" s="20">
        <v>2.29</v>
      </c>
      <c r="E57" s="20">
        <v>2.33</v>
      </c>
      <c r="F57" s="20">
        <v>2.36</v>
      </c>
      <c r="G57" s="20">
        <v>2.41</v>
      </c>
      <c r="H57" s="20" t="s">
        <v>38</v>
      </c>
      <c r="I57" s="20" t="s">
        <v>38</v>
      </c>
      <c r="J57" s="20">
        <v>2.46</v>
      </c>
      <c r="K57" s="20">
        <v>2.52</v>
      </c>
      <c r="L57" s="20">
        <v>2.58</v>
      </c>
      <c r="M57" s="20">
        <v>2.67</v>
      </c>
    </row>
    <row r="58" spans="1:13" ht="24" x14ac:dyDescent="0.3">
      <c r="A58" s="19">
        <v>43430</v>
      </c>
      <c r="B58" s="20">
        <v>2.16</v>
      </c>
      <c r="C58" s="20">
        <v>2.19</v>
      </c>
      <c r="D58" s="20">
        <v>2.2799999999999998</v>
      </c>
      <c r="E58" s="20">
        <v>2.3199999999999998</v>
      </c>
      <c r="F58" s="20">
        <v>2.37</v>
      </c>
      <c r="G58" s="20">
        <v>2.42</v>
      </c>
      <c r="H58" s="20" t="s">
        <v>38</v>
      </c>
      <c r="I58" s="20" t="s">
        <v>38</v>
      </c>
      <c r="J58" s="20">
        <v>2.48</v>
      </c>
      <c r="K58" s="20">
        <v>2.5499999999999998</v>
      </c>
      <c r="L58" s="20">
        <v>2.6</v>
      </c>
      <c r="M58" s="20">
        <v>2.69</v>
      </c>
    </row>
    <row r="59" spans="1:13" ht="24" x14ac:dyDescent="0.3">
      <c r="A59" s="19">
        <v>43431</v>
      </c>
      <c r="B59" s="20">
        <v>2.27</v>
      </c>
      <c r="C59" s="20">
        <v>2.31</v>
      </c>
      <c r="D59" s="20">
        <v>2.3199999999999998</v>
      </c>
      <c r="E59" s="20">
        <v>2.36</v>
      </c>
      <c r="F59" s="20">
        <v>2.36</v>
      </c>
      <c r="G59" s="20">
        <v>2.41</v>
      </c>
      <c r="H59" s="20" t="s">
        <v>38</v>
      </c>
      <c r="I59" s="20" t="s">
        <v>38</v>
      </c>
      <c r="J59" s="20">
        <v>2.4700000000000002</v>
      </c>
      <c r="K59" s="20">
        <v>2.54</v>
      </c>
      <c r="L59" s="20">
        <v>2.6</v>
      </c>
      <c r="M59" s="20">
        <v>2.69</v>
      </c>
    </row>
    <row r="60" spans="1:13" ht="24" x14ac:dyDescent="0.3">
      <c r="A60" s="19">
        <v>43432</v>
      </c>
      <c r="B60" s="20">
        <v>2.27</v>
      </c>
      <c r="C60" s="20">
        <v>2.31</v>
      </c>
      <c r="D60" s="20">
        <v>2.3199999999999998</v>
      </c>
      <c r="E60" s="20">
        <v>2.36</v>
      </c>
      <c r="F60" s="20">
        <v>2.35</v>
      </c>
      <c r="G60" s="20">
        <v>2.4</v>
      </c>
      <c r="H60" s="20" t="s">
        <v>38</v>
      </c>
      <c r="I60" s="20" t="s">
        <v>38</v>
      </c>
      <c r="J60" s="20">
        <v>2.4700000000000002</v>
      </c>
      <c r="K60" s="20">
        <v>2.54</v>
      </c>
      <c r="L60" s="20">
        <v>2.59</v>
      </c>
      <c r="M60" s="20">
        <v>2.68</v>
      </c>
    </row>
    <row r="61" spans="1:13" ht="24" x14ac:dyDescent="0.3">
      <c r="A61" s="19">
        <v>43433</v>
      </c>
      <c r="B61" s="20">
        <v>2.27</v>
      </c>
      <c r="C61" s="20">
        <v>2.31</v>
      </c>
      <c r="D61" s="20">
        <v>2.29</v>
      </c>
      <c r="E61" s="20">
        <v>2.33</v>
      </c>
      <c r="F61" s="20">
        <v>2.3199999999999998</v>
      </c>
      <c r="G61" s="20">
        <v>2.37</v>
      </c>
      <c r="H61" s="20" t="s">
        <v>38</v>
      </c>
      <c r="I61" s="20" t="s">
        <v>38</v>
      </c>
      <c r="J61" s="20">
        <v>2.46</v>
      </c>
      <c r="K61" s="20">
        <v>2.5299999999999998</v>
      </c>
      <c r="L61" s="20">
        <v>2.59</v>
      </c>
      <c r="M61" s="20">
        <v>2.68</v>
      </c>
    </row>
    <row r="62" spans="1:13" ht="24" x14ac:dyDescent="0.3">
      <c r="A62" s="19">
        <v>43434</v>
      </c>
      <c r="B62" s="20">
        <v>2.27</v>
      </c>
      <c r="C62" s="20">
        <v>2.2999999999999998</v>
      </c>
      <c r="D62" s="20">
        <v>2.2799999999999998</v>
      </c>
      <c r="E62" s="20">
        <v>2.3199999999999998</v>
      </c>
      <c r="F62" s="20">
        <v>2.3199999999999998</v>
      </c>
      <c r="G62" s="20">
        <v>2.37</v>
      </c>
      <c r="H62" s="20" t="s">
        <v>38</v>
      </c>
      <c r="I62" s="20" t="s">
        <v>38</v>
      </c>
      <c r="J62" s="20">
        <v>2.46</v>
      </c>
      <c r="K62" s="20">
        <v>2.52</v>
      </c>
      <c r="L62" s="20">
        <v>2.6</v>
      </c>
      <c r="M62" s="20">
        <v>2.69</v>
      </c>
    </row>
    <row r="63" spans="1:13" ht="24" x14ac:dyDescent="0.3">
      <c r="A63" s="19">
        <v>43437</v>
      </c>
      <c r="B63" s="20">
        <v>2.25</v>
      </c>
      <c r="C63" s="20">
        <v>2.2799999999999998</v>
      </c>
      <c r="D63" s="20">
        <v>2.29</v>
      </c>
      <c r="E63" s="20">
        <v>2.33</v>
      </c>
      <c r="F63" s="20">
        <v>2.34</v>
      </c>
      <c r="G63" s="20">
        <v>2.39</v>
      </c>
      <c r="H63" s="20" t="s">
        <v>38</v>
      </c>
      <c r="I63" s="20" t="s">
        <v>38</v>
      </c>
      <c r="J63" s="20">
        <v>2.5</v>
      </c>
      <c r="K63" s="20">
        <v>2.57</v>
      </c>
      <c r="L63" s="20">
        <v>2.62</v>
      </c>
      <c r="M63" s="20">
        <v>2.71</v>
      </c>
    </row>
    <row r="64" spans="1:13" ht="24" x14ac:dyDescent="0.3">
      <c r="A64" s="19">
        <v>43438</v>
      </c>
      <c r="B64" s="20">
        <v>2.33</v>
      </c>
      <c r="C64" s="20">
        <v>2.37</v>
      </c>
      <c r="D64" s="20">
        <v>2.37</v>
      </c>
      <c r="E64" s="20">
        <v>2.41</v>
      </c>
      <c r="F64" s="20">
        <v>2.38</v>
      </c>
      <c r="G64" s="20">
        <v>2.4300000000000002</v>
      </c>
      <c r="H64" s="20" t="s">
        <v>38</v>
      </c>
      <c r="I64" s="20" t="s">
        <v>38</v>
      </c>
      <c r="J64" s="20">
        <v>2.5099999999999998</v>
      </c>
      <c r="K64" s="20">
        <v>2.58</v>
      </c>
      <c r="L64" s="20">
        <v>2.62</v>
      </c>
      <c r="M64" s="20">
        <v>2.71</v>
      </c>
    </row>
    <row r="65" spans="1:13" ht="24" x14ac:dyDescent="0.3">
      <c r="A65" s="19">
        <v>43440</v>
      </c>
      <c r="B65" s="20">
        <v>2.3199999999999998</v>
      </c>
      <c r="C65" s="20">
        <v>2.36</v>
      </c>
      <c r="D65" s="20">
        <v>2.38</v>
      </c>
      <c r="E65" s="20">
        <v>2.42</v>
      </c>
      <c r="F65" s="20">
        <v>2.36</v>
      </c>
      <c r="G65" s="20">
        <v>2.41</v>
      </c>
      <c r="H65" s="20" t="s">
        <v>38</v>
      </c>
      <c r="I65" s="20" t="s">
        <v>38</v>
      </c>
      <c r="J65" s="20">
        <v>2.4900000000000002</v>
      </c>
      <c r="K65" s="20">
        <v>2.56</v>
      </c>
      <c r="L65" s="20">
        <v>2.61</v>
      </c>
      <c r="M65" s="20">
        <v>2.7</v>
      </c>
    </row>
    <row r="66" spans="1:13" ht="24" x14ac:dyDescent="0.3">
      <c r="A66" s="19">
        <v>43441</v>
      </c>
      <c r="B66" s="20">
        <v>2.2799999999999998</v>
      </c>
      <c r="C66" s="20">
        <v>2.3199999999999998</v>
      </c>
      <c r="D66" s="20">
        <v>2.36</v>
      </c>
      <c r="E66" s="20">
        <v>2.4</v>
      </c>
      <c r="F66" s="20">
        <v>2.35</v>
      </c>
      <c r="G66" s="20">
        <v>2.4</v>
      </c>
      <c r="H66" s="20" t="s">
        <v>38</v>
      </c>
      <c r="I66" s="20" t="s">
        <v>38</v>
      </c>
      <c r="J66" s="20">
        <v>2.4700000000000002</v>
      </c>
      <c r="K66" s="20">
        <v>2.54</v>
      </c>
      <c r="L66" s="20">
        <v>2.59</v>
      </c>
      <c r="M66" s="20">
        <v>2.68</v>
      </c>
    </row>
    <row r="67" spans="1:13" ht="24" x14ac:dyDescent="0.3">
      <c r="A67" s="19">
        <v>43444</v>
      </c>
      <c r="B67" s="20">
        <v>2.2799999999999998</v>
      </c>
      <c r="C67" s="20">
        <v>2.3199999999999998</v>
      </c>
      <c r="D67" s="20">
        <v>2.34</v>
      </c>
      <c r="E67" s="20">
        <v>2.38</v>
      </c>
      <c r="F67" s="20">
        <v>2.37</v>
      </c>
      <c r="G67" s="20">
        <v>2.42</v>
      </c>
      <c r="H67" s="20" t="s">
        <v>38</v>
      </c>
      <c r="I67" s="20" t="s">
        <v>38</v>
      </c>
      <c r="J67" s="20">
        <v>2.48</v>
      </c>
      <c r="K67" s="20">
        <v>2.5499999999999998</v>
      </c>
      <c r="L67" s="20">
        <v>2.6</v>
      </c>
      <c r="M67" s="20">
        <v>2.69</v>
      </c>
    </row>
    <row r="68" spans="1:13" ht="24" x14ac:dyDescent="0.3">
      <c r="A68" s="19">
        <v>43445</v>
      </c>
      <c r="B68" s="20">
        <v>2.2400000000000002</v>
      </c>
      <c r="C68" s="20">
        <v>2.27</v>
      </c>
      <c r="D68" s="20">
        <v>2.31</v>
      </c>
      <c r="E68" s="20">
        <v>2.35</v>
      </c>
      <c r="F68" s="20">
        <v>2.37</v>
      </c>
      <c r="G68" s="20">
        <v>2.42</v>
      </c>
      <c r="H68" s="20" t="s">
        <v>38</v>
      </c>
      <c r="I68" s="20" t="s">
        <v>38</v>
      </c>
      <c r="J68" s="20">
        <v>2.4900000000000002</v>
      </c>
      <c r="K68" s="20">
        <v>2.56</v>
      </c>
      <c r="L68" s="20">
        <v>2.61</v>
      </c>
      <c r="M68" s="20">
        <v>2.7</v>
      </c>
    </row>
    <row r="69" spans="1:13" ht="24" x14ac:dyDescent="0.3">
      <c r="A69" s="19">
        <v>43446</v>
      </c>
      <c r="B69" s="20">
        <v>2.25</v>
      </c>
      <c r="C69" s="20">
        <v>2.2799999999999998</v>
      </c>
      <c r="D69" s="20">
        <v>2.3199999999999998</v>
      </c>
      <c r="E69" s="20">
        <v>2.36</v>
      </c>
      <c r="F69" s="20">
        <v>2.39</v>
      </c>
      <c r="G69" s="20">
        <v>2.44</v>
      </c>
      <c r="H69" s="20" t="s">
        <v>38</v>
      </c>
      <c r="I69" s="20" t="s">
        <v>38</v>
      </c>
      <c r="J69" s="20">
        <v>2.4900000000000002</v>
      </c>
      <c r="K69" s="20">
        <v>2.56</v>
      </c>
      <c r="L69" s="20">
        <v>2.61</v>
      </c>
      <c r="M69" s="20">
        <v>2.7</v>
      </c>
    </row>
    <row r="70" spans="1:13" ht="24" x14ac:dyDescent="0.3">
      <c r="A70" s="19">
        <v>43447</v>
      </c>
      <c r="B70" s="20">
        <v>2.3199999999999998</v>
      </c>
      <c r="C70" s="20">
        <v>2.36</v>
      </c>
      <c r="D70" s="20">
        <v>2.36</v>
      </c>
      <c r="E70" s="20">
        <v>2.4</v>
      </c>
      <c r="F70" s="20">
        <v>2.38</v>
      </c>
      <c r="G70" s="20">
        <v>2.4300000000000002</v>
      </c>
      <c r="H70" s="20" t="s">
        <v>38</v>
      </c>
      <c r="I70" s="20" t="s">
        <v>38</v>
      </c>
      <c r="J70" s="20">
        <v>2.4900000000000002</v>
      </c>
      <c r="K70" s="20">
        <v>2.56</v>
      </c>
      <c r="L70" s="20">
        <v>2.6</v>
      </c>
      <c r="M70" s="20">
        <v>2.69</v>
      </c>
    </row>
    <row r="71" spans="1:13" ht="24" x14ac:dyDescent="0.3">
      <c r="A71" s="19">
        <v>43448</v>
      </c>
      <c r="B71" s="20">
        <v>2.3199999999999998</v>
      </c>
      <c r="C71" s="20">
        <v>2.36</v>
      </c>
      <c r="D71" s="20">
        <v>2.37</v>
      </c>
      <c r="E71" s="20">
        <v>2.41</v>
      </c>
      <c r="F71" s="20">
        <v>2.37</v>
      </c>
      <c r="G71" s="20">
        <v>2.42</v>
      </c>
      <c r="H71" s="20" t="s">
        <v>38</v>
      </c>
      <c r="I71" s="20" t="s">
        <v>38</v>
      </c>
      <c r="J71" s="20">
        <v>2.4900000000000002</v>
      </c>
      <c r="K71" s="20">
        <v>2.56</v>
      </c>
      <c r="L71" s="20">
        <v>2.59</v>
      </c>
      <c r="M71" s="20">
        <v>2.68</v>
      </c>
    </row>
    <row r="72" spans="1:13" ht="24" x14ac:dyDescent="0.3">
      <c r="A72" s="19">
        <v>43451</v>
      </c>
      <c r="B72" s="20">
        <v>2.3199999999999998</v>
      </c>
      <c r="C72" s="20">
        <v>2.36</v>
      </c>
      <c r="D72" s="20">
        <v>2.35</v>
      </c>
      <c r="E72" s="20">
        <v>2.39</v>
      </c>
      <c r="F72" s="20">
        <v>2.36</v>
      </c>
      <c r="G72" s="20">
        <v>2.41</v>
      </c>
      <c r="H72" s="20" t="s">
        <v>38</v>
      </c>
      <c r="I72" s="20" t="s">
        <v>38</v>
      </c>
      <c r="J72" s="20">
        <v>2.48</v>
      </c>
      <c r="K72" s="20">
        <v>2.5499999999999998</v>
      </c>
      <c r="L72" s="20">
        <v>2.57</v>
      </c>
      <c r="M72" s="20">
        <v>2.66</v>
      </c>
    </row>
    <row r="73" spans="1:13" ht="24" x14ac:dyDescent="0.3">
      <c r="A73" s="19">
        <v>43452</v>
      </c>
      <c r="B73" s="20">
        <v>2.2999999999999998</v>
      </c>
      <c r="C73" s="20">
        <v>2.34</v>
      </c>
      <c r="D73" s="20">
        <v>2.35</v>
      </c>
      <c r="E73" s="20">
        <v>2.39</v>
      </c>
      <c r="F73" s="20">
        <v>2.34</v>
      </c>
      <c r="G73" s="20">
        <v>2.39</v>
      </c>
      <c r="H73" s="20" t="s">
        <v>38</v>
      </c>
      <c r="I73" s="20" t="s">
        <v>38</v>
      </c>
      <c r="J73" s="20">
        <v>2.4700000000000002</v>
      </c>
      <c r="K73" s="20">
        <v>2.54</v>
      </c>
      <c r="L73" s="20">
        <v>2.5499999999999998</v>
      </c>
      <c r="M73" s="20">
        <v>2.63</v>
      </c>
    </row>
    <row r="74" spans="1:13" ht="24" x14ac:dyDescent="0.3">
      <c r="A74" s="19">
        <v>43453</v>
      </c>
      <c r="B74" s="20">
        <v>2.2999999999999998</v>
      </c>
      <c r="C74" s="20">
        <v>2.34</v>
      </c>
      <c r="D74" s="20">
        <v>2.35</v>
      </c>
      <c r="E74" s="20">
        <v>2.39</v>
      </c>
      <c r="F74" s="20">
        <v>2.35</v>
      </c>
      <c r="G74" s="20">
        <v>2.4</v>
      </c>
      <c r="H74" s="20" t="s">
        <v>38</v>
      </c>
      <c r="I74" s="20" t="s">
        <v>38</v>
      </c>
      <c r="J74" s="20">
        <v>2.4700000000000002</v>
      </c>
      <c r="K74" s="20">
        <v>2.54</v>
      </c>
      <c r="L74" s="20">
        <v>2.54</v>
      </c>
      <c r="M74" s="20">
        <v>2.62</v>
      </c>
    </row>
    <row r="75" spans="1:13" ht="24" x14ac:dyDescent="0.3">
      <c r="A75" s="19">
        <v>43454</v>
      </c>
      <c r="B75" s="20">
        <v>2.38</v>
      </c>
      <c r="C75" s="20">
        <v>2.42</v>
      </c>
      <c r="D75" s="20">
        <v>2.38</v>
      </c>
      <c r="E75" s="20">
        <v>2.42</v>
      </c>
      <c r="F75" s="20">
        <v>2.34</v>
      </c>
      <c r="G75" s="20">
        <v>2.39</v>
      </c>
      <c r="H75" s="20" t="s">
        <v>38</v>
      </c>
      <c r="I75" s="20" t="s">
        <v>38</v>
      </c>
      <c r="J75" s="20">
        <v>2.48</v>
      </c>
      <c r="K75" s="20">
        <v>2.5499999999999998</v>
      </c>
      <c r="L75" s="20">
        <v>2.5499999999999998</v>
      </c>
      <c r="M75" s="20">
        <v>2.63</v>
      </c>
    </row>
    <row r="76" spans="1:13" ht="24" x14ac:dyDescent="0.3">
      <c r="A76" s="19">
        <v>43455</v>
      </c>
      <c r="B76" s="20">
        <v>2.37</v>
      </c>
      <c r="C76" s="20">
        <v>2.41</v>
      </c>
      <c r="D76" s="20">
        <v>2.38</v>
      </c>
      <c r="E76" s="20">
        <v>2.42</v>
      </c>
      <c r="F76" s="20">
        <v>2.34</v>
      </c>
      <c r="G76" s="20">
        <v>2.39</v>
      </c>
      <c r="H76" s="20" t="s">
        <v>38</v>
      </c>
      <c r="I76" s="20" t="s">
        <v>38</v>
      </c>
      <c r="J76" s="20">
        <v>2.4700000000000002</v>
      </c>
      <c r="K76" s="20">
        <v>2.54</v>
      </c>
      <c r="L76" s="20">
        <v>2.54</v>
      </c>
      <c r="M76" s="20">
        <v>2.62</v>
      </c>
    </row>
    <row r="77" spans="1:13" ht="24" x14ac:dyDescent="0.3">
      <c r="A77" s="19">
        <v>43458</v>
      </c>
      <c r="B77" s="20">
        <v>2.38</v>
      </c>
      <c r="C77" s="20">
        <v>2.42</v>
      </c>
      <c r="D77" s="20">
        <v>2.38</v>
      </c>
      <c r="E77" s="20">
        <v>2.42</v>
      </c>
      <c r="F77" s="20">
        <v>2.41</v>
      </c>
      <c r="G77" s="20">
        <v>2.46</v>
      </c>
      <c r="H77" s="20" t="s">
        <v>38</v>
      </c>
      <c r="I77" s="20" t="s">
        <v>38</v>
      </c>
      <c r="J77" s="20">
        <v>2.46</v>
      </c>
      <c r="K77" s="20">
        <v>2.5299999999999998</v>
      </c>
      <c r="L77" s="20">
        <v>2.5299999999999998</v>
      </c>
      <c r="M77" s="20">
        <v>2.61</v>
      </c>
    </row>
    <row r="78" spans="1:13" ht="24" x14ac:dyDescent="0.3">
      <c r="A78" s="19">
        <v>43460</v>
      </c>
      <c r="B78" s="20">
        <v>2.37</v>
      </c>
      <c r="C78" s="20">
        <v>2.41</v>
      </c>
      <c r="D78" s="20">
        <v>2.38</v>
      </c>
      <c r="E78" s="20">
        <v>2.42</v>
      </c>
      <c r="F78" s="20">
        <v>2.39</v>
      </c>
      <c r="G78" s="20">
        <v>2.44</v>
      </c>
      <c r="H78" s="20" t="s">
        <v>38</v>
      </c>
      <c r="I78" s="20" t="s">
        <v>38</v>
      </c>
      <c r="J78" s="20">
        <v>2.4700000000000002</v>
      </c>
      <c r="K78" s="20">
        <v>2.54</v>
      </c>
      <c r="L78" s="20">
        <v>2.5299999999999998</v>
      </c>
      <c r="M78" s="20">
        <v>2.61</v>
      </c>
    </row>
    <row r="79" spans="1:13" ht="24" x14ac:dyDescent="0.3">
      <c r="A79" s="19">
        <v>43461</v>
      </c>
      <c r="B79" s="20">
        <v>2.39</v>
      </c>
      <c r="C79" s="20">
        <v>2.4300000000000002</v>
      </c>
      <c r="D79" s="20">
        <v>2.42</v>
      </c>
      <c r="E79" s="20">
        <v>2.46</v>
      </c>
      <c r="F79" s="20">
        <v>2.36</v>
      </c>
      <c r="G79" s="20">
        <v>2.41</v>
      </c>
      <c r="H79" s="20" t="s">
        <v>38</v>
      </c>
      <c r="I79" s="20" t="s">
        <v>38</v>
      </c>
      <c r="J79" s="20">
        <v>2.4300000000000002</v>
      </c>
      <c r="K79" s="20">
        <v>2.4900000000000002</v>
      </c>
      <c r="L79" s="20">
        <v>2.5</v>
      </c>
      <c r="M79" s="20">
        <v>2.58</v>
      </c>
    </row>
    <row r="80" spans="1:13" ht="24" x14ac:dyDescent="0.3">
      <c r="A80" s="19">
        <v>43462</v>
      </c>
      <c r="B80" s="20">
        <v>2.35</v>
      </c>
      <c r="C80" s="20">
        <v>2.39</v>
      </c>
      <c r="D80" s="20">
        <v>2.4300000000000002</v>
      </c>
      <c r="E80" s="20">
        <v>2.4700000000000002</v>
      </c>
      <c r="F80" s="20">
        <v>2.35</v>
      </c>
      <c r="G80" s="20">
        <v>2.4</v>
      </c>
      <c r="H80" s="20" t="s">
        <v>38</v>
      </c>
      <c r="I80" s="20" t="s">
        <v>38</v>
      </c>
      <c r="J80" s="20">
        <v>2.42</v>
      </c>
      <c r="K80" s="20">
        <v>2.48</v>
      </c>
      <c r="L80" s="20">
        <v>2.5099999999999998</v>
      </c>
      <c r="M80" s="20">
        <v>2.59</v>
      </c>
    </row>
    <row r="81" spans="1:13" ht="24" x14ac:dyDescent="0.3">
      <c r="A81" s="19">
        <v>43465</v>
      </c>
      <c r="B81" s="20">
        <v>2.4</v>
      </c>
      <c r="C81" s="20">
        <v>2.44</v>
      </c>
      <c r="D81" s="20">
        <v>2.41</v>
      </c>
      <c r="E81" s="20">
        <v>2.4500000000000002</v>
      </c>
      <c r="F81" s="20">
        <v>2.4</v>
      </c>
      <c r="G81" s="20">
        <v>2.4500000000000002</v>
      </c>
      <c r="H81" s="20" t="s">
        <v>38</v>
      </c>
      <c r="I81" s="20" t="s">
        <v>38</v>
      </c>
      <c r="J81" s="20">
        <v>2.5</v>
      </c>
      <c r="K81" s="20">
        <v>2.57</v>
      </c>
      <c r="L81" s="20">
        <v>2.54</v>
      </c>
      <c r="M81" s="20">
        <v>2.63</v>
      </c>
    </row>
    <row r="82" spans="1:13" ht="24" x14ac:dyDescent="0.3">
      <c r="A82" s="19">
        <v>43467</v>
      </c>
      <c r="B82" s="20">
        <v>2.36</v>
      </c>
      <c r="C82" s="20">
        <v>2.4</v>
      </c>
      <c r="D82" s="20">
        <v>2.36</v>
      </c>
      <c r="E82" s="20">
        <v>2.4</v>
      </c>
      <c r="F82" s="20">
        <v>2.37</v>
      </c>
      <c r="G82" s="20">
        <v>2.42</v>
      </c>
      <c r="H82" s="20" t="s">
        <v>38</v>
      </c>
      <c r="I82" s="20" t="s">
        <v>38</v>
      </c>
      <c r="J82" s="20">
        <v>2.4500000000000002</v>
      </c>
      <c r="K82" s="20">
        <v>2.52</v>
      </c>
      <c r="L82" s="20">
        <v>2.52</v>
      </c>
      <c r="M82" s="20">
        <v>2.6</v>
      </c>
    </row>
    <row r="83" spans="1:13" ht="24" x14ac:dyDescent="0.3">
      <c r="A83" s="19">
        <v>43468</v>
      </c>
      <c r="B83" s="20">
        <v>2.38</v>
      </c>
      <c r="C83" s="20">
        <v>2.42</v>
      </c>
      <c r="D83" s="20">
        <v>2.38</v>
      </c>
      <c r="E83" s="20">
        <v>2.42</v>
      </c>
      <c r="F83" s="20">
        <v>2.36</v>
      </c>
      <c r="G83" s="20">
        <v>2.41</v>
      </c>
      <c r="H83" s="20" t="s">
        <v>38</v>
      </c>
      <c r="I83" s="20" t="s">
        <v>38</v>
      </c>
      <c r="J83" s="20">
        <v>2.41</v>
      </c>
      <c r="K83" s="20">
        <v>2.4700000000000002</v>
      </c>
      <c r="L83" s="20">
        <v>2.42</v>
      </c>
      <c r="M83" s="20">
        <v>2.5</v>
      </c>
    </row>
    <row r="84" spans="1:13" ht="24" x14ac:dyDescent="0.3">
      <c r="A84" s="19">
        <v>43469</v>
      </c>
      <c r="B84" s="20">
        <v>2.36</v>
      </c>
      <c r="C84" s="20">
        <v>2.4</v>
      </c>
      <c r="D84" s="20">
        <v>2.38</v>
      </c>
      <c r="E84" s="20">
        <v>2.42</v>
      </c>
      <c r="F84" s="20">
        <v>2.37</v>
      </c>
      <c r="G84" s="20">
        <v>2.42</v>
      </c>
      <c r="H84" s="20" t="s">
        <v>38</v>
      </c>
      <c r="I84" s="20" t="s">
        <v>38</v>
      </c>
      <c r="J84" s="20">
        <v>2.4500000000000002</v>
      </c>
      <c r="K84" s="20">
        <v>2.5099999999999998</v>
      </c>
      <c r="L84" s="20">
        <v>2.4900000000000002</v>
      </c>
      <c r="M84" s="20">
        <v>2.57</v>
      </c>
    </row>
    <row r="85" spans="1:13" ht="24" x14ac:dyDescent="0.3">
      <c r="A85" s="19">
        <v>43472</v>
      </c>
      <c r="B85" s="20">
        <v>2.38</v>
      </c>
      <c r="C85" s="20">
        <v>2.42</v>
      </c>
      <c r="D85" s="20">
        <v>2.38</v>
      </c>
      <c r="E85" s="20">
        <v>2.42</v>
      </c>
      <c r="F85" s="20">
        <v>2.41</v>
      </c>
      <c r="G85" s="20">
        <v>2.46</v>
      </c>
      <c r="H85" s="20" t="s">
        <v>38</v>
      </c>
      <c r="I85" s="20" t="s">
        <v>38</v>
      </c>
      <c r="J85" s="20">
        <v>2.48</v>
      </c>
      <c r="K85" s="20">
        <v>2.5499999999999998</v>
      </c>
      <c r="L85" s="20">
        <v>2.5</v>
      </c>
      <c r="M85" s="20">
        <v>2.58</v>
      </c>
    </row>
    <row r="86" spans="1:13" ht="24" x14ac:dyDescent="0.3">
      <c r="A86" s="19">
        <v>43473</v>
      </c>
      <c r="B86" s="20">
        <v>2.36</v>
      </c>
      <c r="C86" s="20">
        <v>2.4</v>
      </c>
      <c r="D86" s="20">
        <v>2.38</v>
      </c>
      <c r="E86" s="20">
        <v>2.42</v>
      </c>
      <c r="F86" s="20">
        <v>2.41</v>
      </c>
      <c r="G86" s="20">
        <v>2.46</v>
      </c>
      <c r="H86" s="20" t="s">
        <v>38</v>
      </c>
      <c r="I86" s="20" t="s">
        <v>38</v>
      </c>
      <c r="J86" s="20">
        <v>2.48</v>
      </c>
      <c r="K86" s="20">
        <v>2.5499999999999998</v>
      </c>
      <c r="L86" s="20">
        <v>2.52</v>
      </c>
      <c r="M86" s="20">
        <v>2.6</v>
      </c>
    </row>
    <row r="87" spans="1:13" ht="24" x14ac:dyDescent="0.3">
      <c r="A87" s="19">
        <v>43474</v>
      </c>
      <c r="B87" s="20">
        <v>2.36</v>
      </c>
      <c r="C87" s="20">
        <v>2.4</v>
      </c>
      <c r="D87" s="20">
        <v>2.38</v>
      </c>
      <c r="E87" s="20">
        <v>2.42</v>
      </c>
      <c r="F87" s="20">
        <v>2.4</v>
      </c>
      <c r="G87" s="20">
        <v>2.4500000000000002</v>
      </c>
      <c r="H87" s="20" t="s">
        <v>38</v>
      </c>
      <c r="I87" s="20" t="s">
        <v>38</v>
      </c>
      <c r="J87" s="20">
        <v>2.46</v>
      </c>
      <c r="K87" s="20">
        <v>2.5299999999999998</v>
      </c>
      <c r="L87" s="20">
        <v>2.5099999999999998</v>
      </c>
      <c r="M87" s="20">
        <v>2.59</v>
      </c>
    </row>
    <row r="88" spans="1:13" ht="24" x14ac:dyDescent="0.3">
      <c r="A88" s="19">
        <v>43475</v>
      </c>
      <c r="B88" s="20">
        <v>2.38</v>
      </c>
      <c r="C88" s="20">
        <v>2.42</v>
      </c>
      <c r="D88" s="20">
        <v>2.38</v>
      </c>
      <c r="E88" s="20">
        <v>2.42</v>
      </c>
      <c r="F88" s="20">
        <v>2.38</v>
      </c>
      <c r="G88" s="20">
        <v>2.4300000000000002</v>
      </c>
      <c r="H88" s="20" t="s">
        <v>38</v>
      </c>
      <c r="I88" s="20" t="s">
        <v>38</v>
      </c>
      <c r="J88" s="20">
        <v>2.4500000000000002</v>
      </c>
      <c r="K88" s="20">
        <v>2.52</v>
      </c>
      <c r="L88" s="20">
        <v>2.5099999999999998</v>
      </c>
      <c r="M88" s="20">
        <v>2.59</v>
      </c>
    </row>
    <row r="89" spans="1:13" ht="24" x14ac:dyDescent="0.3">
      <c r="A89" s="19">
        <v>43476</v>
      </c>
      <c r="B89" s="20">
        <v>2.37</v>
      </c>
      <c r="C89" s="20">
        <v>2.41</v>
      </c>
      <c r="D89" s="20">
        <v>2.39</v>
      </c>
      <c r="E89" s="20">
        <v>2.4300000000000002</v>
      </c>
      <c r="F89" s="20">
        <v>2.38</v>
      </c>
      <c r="G89" s="20">
        <v>2.4300000000000002</v>
      </c>
      <c r="H89" s="20" t="s">
        <v>38</v>
      </c>
      <c r="I89" s="20" t="s">
        <v>38</v>
      </c>
      <c r="J89" s="20">
        <v>2.44</v>
      </c>
      <c r="K89" s="20">
        <v>2.5</v>
      </c>
      <c r="L89" s="20">
        <v>2.5</v>
      </c>
      <c r="M89" s="20">
        <v>2.58</v>
      </c>
    </row>
    <row r="90" spans="1:13" ht="24" x14ac:dyDescent="0.3">
      <c r="A90" s="19">
        <v>43479</v>
      </c>
      <c r="B90" s="20">
        <v>2.38</v>
      </c>
      <c r="C90" s="20">
        <v>2.42</v>
      </c>
      <c r="D90" s="20">
        <v>2.39</v>
      </c>
      <c r="E90" s="20">
        <v>2.4300000000000002</v>
      </c>
      <c r="F90" s="20">
        <v>2.4</v>
      </c>
      <c r="G90" s="20">
        <v>2.4500000000000002</v>
      </c>
      <c r="H90" s="20" t="s">
        <v>38</v>
      </c>
      <c r="I90" s="20" t="s">
        <v>38</v>
      </c>
      <c r="J90" s="20">
        <v>2.46</v>
      </c>
      <c r="K90" s="20">
        <v>2.5299999999999998</v>
      </c>
      <c r="L90" s="20">
        <v>2.4900000000000002</v>
      </c>
      <c r="M90" s="20">
        <v>2.57</v>
      </c>
    </row>
    <row r="91" spans="1:13" ht="24" x14ac:dyDescent="0.3">
      <c r="A91" s="19">
        <v>43480</v>
      </c>
      <c r="B91" s="20">
        <v>2.37</v>
      </c>
      <c r="C91" s="20">
        <v>2.41</v>
      </c>
      <c r="D91" s="20">
        <v>2.39</v>
      </c>
      <c r="E91" s="20">
        <v>2.4300000000000002</v>
      </c>
      <c r="F91" s="20">
        <v>2.4</v>
      </c>
      <c r="G91" s="20">
        <v>2.4500000000000002</v>
      </c>
      <c r="H91" s="20" t="s">
        <v>38</v>
      </c>
      <c r="I91" s="20" t="s">
        <v>38</v>
      </c>
      <c r="J91" s="20">
        <v>2.46</v>
      </c>
      <c r="K91" s="20">
        <v>2.5299999999999998</v>
      </c>
      <c r="L91" s="20">
        <v>2.4900000000000002</v>
      </c>
      <c r="M91" s="20">
        <v>2.57</v>
      </c>
    </row>
    <row r="92" spans="1:13" ht="24" x14ac:dyDescent="0.3">
      <c r="A92" s="19">
        <v>43481</v>
      </c>
      <c r="B92" s="20">
        <v>2.37</v>
      </c>
      <c r="C92" s="20">
        <v>2.41</v>
      </c>
      <c r="D92" s="20">
        <v>2.36</v>
      </c>
      <c r="E92" s="20">
        <v>2.4</v>
      </c>
      <c r="F92" s="20">
        <v>2.38</v>
      </c>
      <c r="G92" s="20">
        <v>2.4300000000000002</v>
      </c>
      <c r="H92" s="20" t="s">
        <v>38</v>
      </c>
      <c r="I92" s="20" t="s">
        <v>38</v>
      </c>
      <c r="J92" s="20">
        <v>2.4300000000000002</v>
      </c>
      <c r="K92" s="20">
        <v>2.4900000000000002</v>
      </c>
      <c r="L92" s="20">
        <v>2.4900000000000002</v>
      </c>
      <c r="M92" s="20">
        <v>2.57</v>
      </c>
    </row>
    <row r="93" spans="1:13" ht="24" x14ac:dyDescent="0.3">
      <c r="A93" s="19">
        <v>43482</v>
      </c>
      <c r="B93" s="20">
        <v>2.37</v>
      </c>
      <c r="C93" s="20">
        <v>2.41</v>
      </c>
      <c r="D93" s="20">
        <v>2.37</v>
      </c>
      <c r="E93" s="20">
        <v>2.41</v>
      </c>
      <c r="F93" s="20">
        <v>2.37</v>
      </c>
      <c r="G93" s="20">
        <v>2.42</v>
      </c>
      <c r="H93" s="20" t="s">
        <v>38</v>
      </c>
      <c r="I93" s="20" t="s">
        <v>38</v>
      </c>
      <c r="J93" s="20">
        <v>2.44</v>
      </c>
      <c r="K93" s="20">
        <v>2.5</v>
      </c>
      <c r="L93" s="20">
        <v>2.4900000000000002</v>
      </c>
      <c r="M93" s="20">
        <v>2.57</v>
      </c>
    </row>
    <row r="94" spans="1:13" ht="24" x14ac:dyDescent="0.3">
      <c r="A94" s="19">
        <v>43483</v>
      </c>
      <c r="B94" s="20">
        <v>2.36</v>
      </c>
      <c r="C94" s="20">
        <v>2.4</v>
      </c>
      <c r="D94" s="20">
        <v>2.36</v>
      </c>
      <c r="E94" s="20">
        <v>2.4</v>
      </c>
      <c r="F94" s="20">
        <v>2.36</v>
      </c>
      <c r="G94" s="20">
        <v>2.41</v>
      </c>
      <c r="H94" s="20" t="s">
        <v>38</v>
      </c>
      <c r="I94" s="20" t="s">
        <v>38</v>
      </c>
      <c r="J94" s="20">
        <v>2.44</v>
      </c>
      <c r="K94" s="20">
        <v>2.5</v>
      </c>
      <c r="L94" s="20">
        <v>2.52</v>
      </c>
      <c r="M94" s="20">
        <v>2.6</v>
      </c>
    </row>
    <row r="95" spans="1:13" ht="24" x14ac:dyDescent="0.3">
      <c r="A95" s="19">
        <v>43487</v>
      </c>
      <c r="B95" s="20">
        <v>2.34</v>
      </c>
      <c r="C95" s="20">
        <v>2.38</v>
      </c>
      <c r="D95" s="20">
        <v>2.36</v>
      </c>
      <c r="E95" s="20">
        <v>2.4</v>
      </c>
      <c r="F95" s="20">
        <v>2.38</v>
      </c>
      <c r="G95" s="20">
        <v>2.4300000000000002</v>
      </c>
      <c r="H95" s="20" t="s">
        <v>38</v>
      </c>
      <c r="I95" s="20" t="s">
        <v>38</v>
      </c>
      <c r="J95" s="20">
        <v>2.4500000000000002</v>
      </c>
      <c r="K95" s="20">
        <v>2.52</v>
      </c>
      <c r="L95" s="20">
        <v>2.5099999999999998</v>
      </c>
      <c r="M95" s="20">
        <v>2.59</v>
      </c>
    </row>
    <row r="96" spans="1:13" ht="24" x14ac:dyDescent="0.3">
      <c r="A96" s="19">
        <v>43488</v>
      </c>
      <c r="B96" s="20">
        <v>2.33</v>
      </c>
      <c r="C96" s="20">
        <v>2.37</v>
      </c>
      <c r="D96" s="20">
        <v>2.34</v>
      </c>
      <c r="E96" s="20">
        <v>2.38</v>
      </c>
      <c r="F96" s="20">
        <v>2.36</v>
      </c>
      <c r="G96" s="20">
        <v>2.41</v>
      </c>
      <c r="H96" s="20" t="s">
        <v>38</v>
      </c>
      <c r="I96" s="20" t="s">
        <v>38</v>
      </c>
      <c r="J96" s="20">
        <v>2.4500000000000002</v>
      </c>
      <c r="K96" s="20">
        <v>2.52</v>
      </c>
      <c r="L96" s="20">
        <v>2.5099999999999998</v>
      </c>
      <c r="M96" s="20">
        <v>2.59</v>
      </c>
    </row>
    <row r="97" spans="1:13" ht="24" x14ac:dyDescent="0.3">
      <c r="A97" s="19">
        <v>43489</v>
      </c>
      <c r="B97" s="20">
        <v>2.34</v>
      </c>
      <c r="C97" s="20">
        <v>2.38</v>
      </c>
      <c r="D97" s="20">
        <v>2.37</v>
      </c>
      <c r="E97" s="20">
        <v>2.41</v>
      </c>
      <c r="F97" s="20">
        <v>2.3199999999999998</v>
      </c>
      <c r="G97" s="20">
        <v>2.37</v>
      </c>
      <c r="H97" s="20" t="s">
        <v>38</v>
      </c>
      <c r="I97" s="20" t="s">
        <v>38</v>
      </c>
      <c r="J97" s="20">
        <v>2.44</v>
      </c>
      <c r="K97" s="20">
        <v>2.5</v>
      </c>
      <c r="L97" s="20">
        <v>2.5</v>
      </c>
      <c r="M97" s="20">
        <v>2.58</v>
      </c>
    </row>
    <row r="98" spans="1:13" ht="24" x14ac:dyDescent="0.3">
      <c r="A98" s="19">
        <v>43490</v>
      </c>
      <c r="B98" s="20">
        <v>2.3199999999999998</v>
      </c>
      <c r="C98" s="20">
        <v>2.36</v>
      </c>
      <c r="D98" s="20">
        <v>2.37</v>
      </c>
      <c r="E98" s="20">
        <v>2.41</v>
      </c>
      <c r="F98" s="20">
        <v>2.34</v>
      </c>
      <c r="G98" s="20">
        <v>2.39</v>
      </c>
      <c r="H98" s="20" t="s">
        <v>38</v>
      </c>
      <c r="I98" s="20" t="s">
        <v>38</v>
      </c>
      <c r="J98" s="20">
        <v>2.4500000000000002</v>
      </c>
      <c r="K98" s="20">
        <v>2.5099999999999998</v>
      </c>
      <c r="L98" s="20">
        <v>2.52</v>
      </c>
      <c r="M98" s="20">
        <v>2.6</v>
      </c>
    </row>
    <row r="99" spans="1:13" ht="24" x14ac:dyDescent="0.3">
      <c r="A99" s="19">
        <v>43493</v>
      </c>
      <c r="B99" s="20">
        <v>2.35</v>
      </c>
      <c r="C99" s="20">
        <v>2.39</v>
      </c>
      <c r="D99" s="20">
        <v>2.37</v>
      </c>
      <c r="E99" s="20">
        <v>2.41</v>
      </c>
      <c r="F99" s="20">
        <v>2.37</v>
      </c>
      <c r="G99" s="20">
        <v>2.42</v>
      </c>
      <c r="H99" s="20" t="s">
        <v>38</v>
      </c>
      <c r="I99" s="20" t="s">
        <v>38</v>
      </c>
      <c r="J99" s="20">
        <v>2.4500000000000002</v>
      </c>
      <c r="K99" s="20">
        <v>2.52</v>
      </c>
      <c r="L99" s="20">
        <v>2.52</v>
      </c>
      <c r="M99" s="20">
        <v>2.6</v>
      </c>
    </row>
    <row r="100" spans="1:13" ht="24" x14ac:dyDescent="0.3">
      <c r="A100" s="19">
        <v>43494</v>
      </c>
      <c r="B100" s="20">
        <v>2.35</v>
      </c>
      <c r="C100" s="20">
        <v>2.39</v>
      </c>
      <c r="D100" s="20">
        <v>2.37</v>
      </c>
      <c r="E100" s="20">
        <v>2.41</v>
      </c>
      <c r="F100" s="20">
        <v>2.37</v>
      </c>
      <c r="G100" s="20">
        <v>2.42</v>
      </c>
      <c r="H100" s="20" t="s">
        <v>38</v>
      </c>
      <c r="I100" s="20" t="s">
        <v>38</v>
      </c>
      <c r="J100" s="20">
        <v>2.4500000000000002</v>
      </c>
      <c r="K100" s="20">
        <v>2.52</v>
      </c>
      <c r="L100" s="20">
        <v>2.52</v>
      </c>
      <c r="M100" s="20">
        <v>2.6</v>
      </c>
    </row>
    <row r="101" spans="1:13" ht="24" x14ac:dyDescent="0.3">
      <c r="A101" s="19">
        <v>43495</v>
      </c>
      <c r="B101" s="20">
        <v>2.36</v>
      </c>
      <c r="C101" s="20">
        <v>2.4</v>
      </c>
      <c r="D101" s="20">
        <v>2.35</v>
      </c>
      <c r="E101" s="20">
        <v>2.39</v>
      </c>
      <c r="F101" s="20">
        <v>2.37</v>
      </c>
      <c r="G101" s="20">
        <v>2.42</v>
      </c>
      <c r="H101" s="20" t="s">
        <v>38</v>
      </c>
      <c r="I101" s="20" t="s">
        <v>38</v>
      </c>
      <c r="J101" s="20">
        <v>2.44</v>
      </c>
      <c r="K101" s="20">
        <v>2.5</v>
      </c>
      <c r="L101" s="20">
        <v>2.4900000000000002</v>
      </c>
      <c r="M101" s="20">
        <v>2.57</v>
      </c>
    </row>
    <row r="102" spans="1:13" ht="24" x14ac:dyDescent="0.3">
      <c r="A102" s="19">
        <v>43496</v>
      </c>
      <c r="B102" s="20">
        <v>2.38</v>
      </c>
      <c r="C102" s="20">
        <v>2.42</v>
      </c>
      <c r="D102" s="20">
        <v>2.39</v>
      </c>
      <c r="E102" s="20">
        <v>2.4300000000000002</v>
      </c>
      <c r="F102" s="20">
        <v>2.36</v>
      </c>
      <c r="G102" s="20">
        <v>2.41</v>
      </c>
      <c r="H102" s="20" t="s">
        <v>38</v>
      </c>
      <c r="I102" s="20" t="s">
        <v>38</v>
      </c>
      <c r="J102" s="20">
        <v>2.4</v>
      </c>
      <c r="K102" s="20">
        <v>2.46</v>
      </c>
      <c r="L102" s="20">
        <v>2.4700000000000002</v>
      </c>
      <c r="M102" s="20">
        <v>2.5499999999999998</v>
      </c>
    </row>
    <row r="103" spans="1:13" ht="24" x14ac:dyDescent="0.3">
      <c r="A103" s="19">
        <v>43497</v>
      </c>
      <c r="B103" s="20">
        <v>2.37</v>
      </c>
      <c r="C103" s="20">
        <v>2.41</v>
      </c>
      <c r="D103" s="20">
        <v>2.38</v>
      </c>
      <c r="E103" s="20">
        <v>2.42</v>
      </c>
      <c r="F103" s="20">
        <v>2.35</v>
      </c>
      <c r="G103" s="20">
        <v>2.4</v>
      </c>
      <c r="H103" s="20" t="s">
        <v>38</v>
      </c>
      <c r="I103" s="20" t="s">
        <v>38</v>
      </c>
      <c r="J103" s="20">
        <v>2.4</v>
      </c>
      <c r="K103" s="20">
        <v>2.46</v>
      </c>
      <c r="L103" s="20">
        <v>2.48</v>
      </c>
      <c r="M103" s="20">
        <v>2.56</v>
      </c>
    </row>
    <row r="104" spans="1:13" ht="24" x14ac:dyDescent="0.3">
      <c r="A104" s="19">
        <v>43500</v>
      </c>
      <c r="B104" s="20">
        <v>2.37</v>
      </c>
      <c r="C104" s="20">
        <v>2.41</v>
      </c>
      <c r="D104" s="20">
        <v>2.37</v>
      </c>
      <c r="E104" s="20">
        <v>2.41</v>
      </c>
      <c r="F104" s="20">
        <v>2.37</v>
      </c>
      <c r="G104" s="20">
        <v>2.42</v>
      </c>
      <c r="H104" s="20" t="s">
        <v>38</v>
      </c>
      <c r="I104" s="20" t="s">
        <v>38</v>
      </c>
      <c r="J104" s="20">
        <v>2.4300000000000002</v>
      </c>
      <c r="K104" s="20">
        <v>2.4900000000000002</v>
      </c>
      <c r="L104" s="20">
        <v>2.4900000000000002</v>
      </c>
      <c r="M104" s="20">
        <v>2.57</v>
      </c>
    </row>
    <row r="105" spans="1:13" ht="24" x14ac:dyDescent="0.3">
      <c r="A105" s="19">
        <v>43501</v>
      </c>
      <c r="B105" s="20">
        <v>2.35</v>
      </c>
      <c r="C105" s="20">
        <v>2.39</v>
      </c>
      <c r="D105" s="20">
        <v>2.36</v>
      </c>
      <c r="E105" s="20">
        <v>2.4</v>
      </c>
      <c r="F105" s="20">
        <v>2.37</v>
      </c>
      <c r="G105" s="20">
        <v>2.42</v>
      </c>
      <c r="H105" s="20" t="s">
        <v>38</v>
      </c>
      <c r="I105" s="20" t="s">
        <v>38</v>
      </c>
      <c r="J105" s="20">
        <v>2.44</v>
      </c>
      <c r="K105" s="20">
        <v>2.5</v>
      </c>
      <c r="L105" s="20">
        <v>2.48</v>
      </c>
      <c r="M105" s="20">
        <v>2.56</v>
      </c>
    </row>
    <row r="106" spans="1:13" ht="24" x14ac:dyDescent="0.3">
      <c r="A106" s="19">
        <v>43502</v>
      </c>
      <c r="B106" s="20">
        <v>2.36</v>
      </c>
      <c r="C106" s="20">
        <v>2.4</v>
      </c>
      <c r="D106" s="20">
        <v>2.37</v>
      </c>
      <c r="E106" s="20">
        <v>2.41</v>
      </c>
      <c r="F106" s="20">
        <v>2.37</v>
      </c>
      <c r="G106" s="20">
        <v>2.42</v>
      </c>
      <c r="H106" s="20" t="s">
        <v>38</v>
      </c>
      <c r="I106" s="20" t="s">
        <v>38</v>
      </c>
      <c r="J106" s="20">
        <v>2.44</v>
      </c>
      <c r="K106" s="20">
        <v>2.5</v>
      </c>
      <c r="L106" s="20">
        <v>2.48</v>
      </c>
      <c r="M106" s="20">
        <v>2.56</v>
      </c>
    </row>
    <row r="107" spans="1:13" ht="24" x14ac:dyDescent="0.3">
      <c r="A107" s="19">
        <v>43503</v>
      </c>
      <c r="B107" s="20">
        <v>2.39</v>
      </c>
      <c r="C107" s="20">
        <v>2.4300000000000002</v>
      </c>
      <c r="D107" s="20">
        <v>2.39</v>
      </c>
      <c r="E107" s="20">
        <v>2.4300000000000002</v>
      </c>
      <c r="F107" s="20">
        <v>2.37</v>
      </c>
      <c r="G107" s="20">
        <v>2.42</v>
      </c>
      <c r="H107" s="20" t="s">
        <v>38</v>
      </c>
      <c r="I107" s="20" t="s">
        <v>38</v>
      </c>
      <c r="J107" s="20">
        <v>2.4300000000000002</v>
      </c>
      <c r="K107" s="20">
        <v>2.4900000000000002</v>
      </c>
      <c r="L107" s="20">
        <v>2.4700000000000002</v>
      </c>
      <c r="M107" s="20">
        <v>2.5499999999999998</v>
      </c>
    </row>
    <row r="108" spans="1:13" ht="24" x14ac:dyDescent="0.3">
      <c r="A108" s="19">
        <v>43504</v>
      </c>
      <c r="B108" s="20">
        <v>2.39</v>
      </c>
      <c r="C108" s="20">
        <v>2.4300000000000002</v>
      </c>
      <c r="D108" s="20">
        <v>2.39</v>
      </c>
      <c r="E108" s="20">
        <v>2.4300000000000002</v>
      </c>
      <c r="F108" s="20">
        <v>2.38</v>
      </c>
      <c r="G108" s="20">
        <v>2.4300000000000002</v>
      </c>
      <c r="H108" s="20" t="s">
        <v>38</v>
      </c>
      <c r="I108" s="20" t="s">
        <v>38</v>
      </c>
      <c r="J108" s="20">
        <v>2.4300000000000002</v>
      </c>
      <c r="K108" s="20">
        <v>2.4900000000000002</v>
      </c>
      <c r="L108" s="20">
        <v>2.46</v>
      </c>
      <c r="M108" s="20">
        <v>2.54</v>
      </c>
    </row>
    <row r="109" spans="1:13" ht="24" x14ac:dyDescent="0.3">
      <c r="A109" s="19">
        <v>43507</v>
      </c>
      <c r="B109" s="20">
        <v>2.4</v>
      </c>
      <c r="C109" s="20">
        <v>2.44</v>
      </c>
      <c r="D109" s="20">
        <v>2.4</v>
      </c>
      <c r="E109" s="20">
        <v>2.44</v>
      </c>
      <c r="F109" s="20">
        <v>2.4</v>
      </c>
      <c r="G109" s="20">
        <v>2.4500000000000002</v>
      </c>
      <c r="H109" s="20" t="s">
        <v>38</v>
      </c>
      <c r="I109" s="20" t="s">
        <v>38</v>
      </c>
      <c r="J109" s="20">
        <v>2.4500000000000002</v>
      </c>
      <c r="K109" s="20">
        <v>2.52</v>
      </c>
      <c r="L109" s="20">
        <v>2.4700000000000002</v>
      </c>
      <c r="M109" s="20">
        <v>2.5499999999999998</v>
      </c>
    </row>
    <row r="110" spans="1:13" ht="24" x14ac:dyDescent="0.3">
      <c r="A110" s="19">
        <v>43508</v>
      </c>
      <c r="B110" s="20">
        <v>2.38</v>
      </c>
      <c r="C110" s="20">
        <v>2.42</v>
      </c>
      <c r="D110" s="20">
        <v>2.39</v>
      </c>
      <c r="E110" s="20">
        <v>2.4300000000000002</v>
      </c>
      <c r="F110" s="20">
        <v>2.38</v>
      </c>
      <c r="G110" s="20">
        <v>2.4300000000000002</v>
      </c>
      <c r="H110" s="20" t="s">
        <v>38</v>
      </c>
      <c r="I110" s="20" t="s">
        <v>38</v>
      </c>
      <c r="J110" s="20">
        <v>2.44</v>
      </c>
      <c r="K110" s="20">
        <v>2.5</v>
      </c>
      <c r="L110" s="20">
        <v>2.4700000000000002</v>
      </c>
      <c r="M110" s="20">
        <v>2.5499999999999998</v>
      </c>
    </row>
    <row r="111" spans="1:13" ht="24" x14ac:dyDescent="0.3">
      <c r="A111" s="19">
        <v>43509</v>
      </c>
      <c r="B111" s="20">
        <v>2.38</v>
      </c>
      <c r="C111" s="20">
        <v>2.42</v>
      </c>
      <c r="D111" s="20">
        <v>2.38</v>
      </c>
      <c r="E111" s="20">
        <v>2.42</v>
      </c>
      <c r="F111" s="20">
        <v>2.39</v>
      </c>
      <c r="G111" s="20">
        <v>2.44</v>
      </c>
      <c r="H111" s="20" t="s">
        <v>38</v>
      </c>
      <c r="I111" s="20" t="s">
        <v>38</v>
      </c>
      <c r="J111" s="20">
        <v>2.4500000000000002</v>
      </c>
      <c r="K111" s="20">
        <v>2.52</v>
      </c>
      <c r="L111" s="20">
        <v>2.4700000000000002</v>
      </c>
      <c r="M111" s="20">
        <v>2.5499999999999998</v>
      </c>
    </row>
    <row r="112" spans="1:13" ht="24" x14ac:dyDescent="0.3">
      <c r="A112" s="19">
        <v>43510</v>
      </c>
      <c r="B112" s="20">
        <v>2.41</v>
      </c>
      <c r="C112" s="20">
        <v>2.4500000000000002</v>
      </c>
      <c r="D112" s="20">
        <v>2.39</v>
      </c>
      <c r="E112" s="20">
        <v>2.4300000000000002</v>
      </c>
      <c r="F112" s="20">
        <v>2.38</v>
      </c>
      <c r="G112" s="20">
        <v>2.4300000000000002</v>
      </c>
      <c r="H112" s="20" t="s">
        <v>38</v>
      </c>
      <c r="I112" s="20" t="s">
        <v>38</v>
      </c>
      <c r="J112" s="20">
        <v>2.4500000000000002</v>
      </c>
      <c r="K112" s="20">
        <v>2.52</v>
      </c>
      <c r="L112" s="20">
        <v>2.4500000000000002</v>
      </c>
      <c r="M112" s="20">
        <v>2.5299999999999998</v>
      </c>
    </row>
    <row r="113" spans="1:13" ht="24" x14ac:dyDescent="0.3">
      <c r="A113" s="19">
        <v>43511</v>
      </c>
      <c r="B113" s="20">
        <v>2.39</v>
      </c>
      <c r="C113" s="20">
        <v>2.4300000000000002</v>
      </c>
      <c r="D113" s="20">
        <v>2.39</v>
      </c>
      <c r="E113" s="20">
        <v>2.4300000000000002</v>
      </c>
      <c r="F113" s="20">
        <v>2.38</v>
      </c>
      <c r="G113" s="20">
        <v>2.4300000000000002</v>
      </c>
      <c r="H113" s="20" t="s">
        <v>38</v>
      </c>
      <c r="I113" s="20" t="s">
        <v>38</v>
      </c>
      <c r="J113" s="20">
        <v>2.44</v>
      </c>
      <c r="K113" s="20">
        <v>2.5</v>
      </c>
      <c r="L113" s="20">
        <v>2.4700000000000002</v>
      </c>
      <c r="M113" s="20">
        <v>2.5499999999999998</v>
      </c>
    </row>
    <row r="114" spans="1:13" ht="24" x14ac:dyDescent="0.3">
      <c r="A114" s="19">
        <v>43515</v>
      </c>
      <c r="B114" s="20">
        <v>2.4</v>
      </c>
      <c r="C114" s="20">
        <v>2.44</v>
      </c>
      <c r="D114" s="20">
        <v>2.38</v>
      </c>
      <c r="E114" s="20">
        <v>2.42</v>
      </c>
      <c r="F114" s="20">
        <v>2.41</v>
      </c>
      <c r="G114" s="20">
        <v>2.46</v>
      </c>
      <c r="H114" s="20" t="s">
        <v>38</v>
      </c>
      <c r="I114" s="20" t="s">
        <v>38</v>
      </c>
      <c r="J114" s="20">
        <v>2.46</v>
      </c>
      <c r="K114" s="20">
        <v>2.5299999999999998</v>
      </c>
      <c r="L114" s="20">
        <v>2.46</v>
      </c>
      <c r="M114" s="20">
        <v>2.54</v>
      </c>
    </row>
    <row r="115" spans="1:13" ht="24" x14ac:dyDescent="0.3">
      <c r="A115" s="19">
        <v>43516</v>
      </c>
      <c r="B115" s="20">
        <v>2.37</v>
      </c>
      <c r="C115" s="20">
        <v>2.41</v>
      </c>
      <c r="D115" s="20">
        <v>2.38</v>
      </c>
      <c r="E115" s="20">
        <v>2.42</v>
      </c>
      <c r="F115" s="20">
        <v>2.4</v>
      </c>
      <c r="G115" s="20">
        <v>2.4500000000000002</v>
      </c>
      <c r="H115" s="20" t="s">
        <v>38</v>
      </c>
      <c r="I115" s="20" t="s">
        <v>38</v>
      </c>
      <c r="J115" s="20">
        <v>2.4500000000000002</v>
      </c>
      <c r="K115" s="20">
        <v>2.52</v>
      </c>
      <c r="L115" s="20">
        <v>2.46</v>
      </c>
      <c r="M115" s="20">
        <v>2.54</v>
      </c>
    </row>
    <row r="116" spans="1:13" ht="24" x14ac:dyDescent="0.3">
      <c r="A116" s="19">
        <v>43517</v>
      </c>
      <c r="B116" s="20">
        <v>2.39</v>
      </c>
      <c r="C116" s="20">
        <v>2.4300000000000002</v>
      </c>
      <c r="D116" s="20">
        <v>2.4</v>
      </c>
      <c r="E116" s="20">
        <v>2.44</v>
      </c>
      <c r="F116" s="20">
        <v>2.4</v>
      </c>
      <c r="G116" s="20">
        <v>2.4500000000000002</v>
      </c>
      <c r="H116" s="20" t="s">
        <v>38</v>
      </c>
      <c r="I116" s="20" t="s">
        <v>38</v>
      </c>
      <c r="J116" s="20">
        <v>2.4500000000000002</v>
      </c>
      <c r="K116" s="20">
        <v>2.52</v>
      </c>
      <c r="L116" s="20">
        <v>2.4700000000000002</v>
      </c>
      <c r="M116" s="20">
        <v>2.5499999999999998</v>
      </c>
    </row>
    <row r="117" spans="1:13" ht="24" x14ac:dyDescent="0.3">
      <c r="A117" s="19">
        <v>43518</v>
      </c>
      <c r="B117" s="20">
        <v>2.39</v>
      </c>
      <c r="C117" s="20">
        <v>2.4300000000000002</v>
      </c>
      <c r="D117" s="20">
        <v>2.41</v>
      </c>
      <c r="E117" s="20">
        <v>2.4500000000000002</v>
      </c>
      <c r="F117" s="20">
        <v>2.41</v>
      </c>
      <c r="G117" s="20">
        <v>2.46</v>
      </c>
      <c r="H117" s="20" t="s">
        <v>38</v>
      </c>
      <c r="I117" s="20" t="s">
        <v>38</v>
      </c>
      <c r="J117" s="20">
        <v>2.4500000000000002</v>
      </c>
      <c r="K117" s="20">
        <v>2.5099999999999998</v>
      </c>
      <c r="L117" s="20">
        <v>2.4700000000000002</v>
      </c>
      <c r="M117" s="20">
        <v>2.5499999999999998</v>
      </c>
    </row>
    <row r="118" spans="1:13" ht="24" x14ac:dyDescent="0.3">
      <c r="A118" s="19">
        <v>43521</v>
      </c>
      <c r="B118" s="20">
        <v>2.4</v>
      </c>
      <c r="C118" s="20">
        <v>2.44</v>
      </c>
      <c r="D118" s="20">
        <v>2.42</v>
      </c>
      <c r="E118" s="20">
        <v>2.46</v>
      </c>
      <c r="F118" s="20">
        <v>2.42</v>
      </c>
      <c r="G118" s="20">
        <v>2.4700000000000002</v>
      </c>
      <c r="H118" s="20" t="s">
        <v>38</v>
      </c>
      <c r="I118" s="20" t="s">
        <v>38</v>
      </c>
      <c r="J118" s="20">
        <v>2.4500000000000002</v>
      </c>
      <c r="K118" s="20">
        <v>2.52</v>
      </c>
      <c r="L118" s="20">
        <v>2.48</v>
      </c>
      <c r="M118" s="20">
        <v>2.56</v>
      </c>
    </row>
    <row r="119" spans="1:13" ht="24" x14ac:dyDescent="0.3">
      <c r="A119" s="19">
        <v>43522</v>
      </c>
      <c r="B119" s="20">
        <v>2.39</v>
      </c>
      <c r="C119" s="20">
        <v>2.4300000000000002</v>
      </c>
      <c r="D119" s="20">
        <v>2.4</v>
      </c>
      <c r="E119" s="20">
        <v>2.44</v>
      </c>
      <c r="F119" s="20">
        <v>2.4</v>
      </c>
      <c r="G119" s="20">
        <v>2.4500000000000002</v>
      </c>
      <c r="H119" s="20" t="s">
        <v>38</v>
      </c>
      <c r="I119" s="20" t="s">
        <v>38</v>
      </c>
      <c r="J119" s="20">
        <v>2.4500000000000002</v>
      </c>
      <c r="K119" s="20">
        <v>2.52</v>
      </c>
      <c r="L119" s="20">
        <v>2.4700000000000002</v>
      </c>
      <c r="M119" s="20">
        <v>2.5499999999999998</v>
      </c>
    </row>
    <row r="120" spans="1:13" ht="24" x14ac:dyDescent="0.3">
      <c r="A120" s="19">
        <v>43523</v>
      </c>
      <c r="B120" s="20">
        <v>2.39</v>
      </c>
      <c r="C120" s="20">
        <v>2.4300000000000002</v>
      </c>
      <c r="D120" s="20">
        <v>2.4</v>
      </c>
      <c r="E120" s="20">
        <v>2.44</v>
      </c>
      <c r="F120" s="20">
        <v>2.4</v>
      </c>
      <c r="G120" s="20">
        <v>2.4500000000000002</v>
      </c>
      <c r="H120" s="20" t="s">
        <v>38</v>
      </c>
      <c r="I120" s="20" t="s">
        <v>38</v>
      </c>
      <c r="J120" s="20">
        <v>2.46</v>
      </c>
      <c r="K120" s="20">
        <v>2.5299999999999998</v>
      </c>
      <c r="L120" s="20">
        <v>2.46</v>
      </c>
      <c r="M120" s="20">
        <v>2.54</v>
      </c>
    </row>
    <row r="121" spans="1:13" ht="24" x14ac:dyDescent="0.3">
      <c r="A121" s="19">
        <v>43524</v>
      </c>
      <c r="B121" s="20">
        <v>2.4</v>
      </c>
      <c r="C121" s="20">
        <v>2.44</v>
      </c>
      <c r="D121" s="20">
        <v>2.42</v>
      </c>
      <c r="E121" s="20">
        <v>2.4700000000000002</v>
      </c>
      <c r="F121" s="20">
        <v>2.4</v>
      </c>
      <c r="G121" s="20">
        <v>2.4500000000000002</v>
      </c>
      <c r="H121" s="20" t="s">
        <v>38</v>
      </c>
      <c r="I121" s="20" t="s">
        <v>38</v>
      </c>
      <c r="J121" s="20">
        <v>2.44</v>
      </c>
      <c r="K121" s="20">
        <v>2.5</v>
      </c>
      <c r="L121" s="20">
        <v>2.46</v>
      </c>
      <c r="M121" s="20">
        <v>2.54</v>
      </c>
    </row>
    <row r="122" spans="1:13" ht="24" x14ac:dyDescent="0.3">
      <c r="A122" s="19">
        <v>43525</v>
      </c>
      <c r="B122" s="20">
        <v>2.4</v>
      </c>
      <c r="C122" s="20">
        <v>2.44</v>
      </c>
      <c r="D122" s="20">
        <v>2.41</v>
      </c>
      <c r="E122" s="20">
        <v>2.46</v>
      </c>
      <c r="F122" s="20">
        <v>2.39</v>
      </c>
      <c r="G122" s="20">
        <v>2.44</v>
      </c>
      <c r="H122" s="20" t="s">
        <v>38</v>
      </c>
      <c r="I122" s="20" t="s">
        <v>38</v>
      </c>
      <c r="J122" s="20">
        <v>2.4500000000000002</v>
      </c>
      <c r="K122" s="20">
        <v>2.5099999999999998</v>
      </c>
      <c r="L122" s="20">
        <v>2.4700000000000002</v>
      </c>
      <c r="M122" s="20">
        <v>2.5499999999999998</v>
      </c>
    </row>
    <row r="123" spans="1:13" ht="24" x14ac:dyDescent="0.3">
      <c r="A123" s="19">
        <v>43528</v>
      </c>
      <c r="B123" s="20">
        <v>2.4</v>
      </c>
      <c r="C123" s="20">
        <v>2.44</v>
      </c>
      <c r="D123" s="20">
        <v>2.41</v>
      </c>
      <c r="E123" s="20">
        <v>2.46</v>
      </c>
      <c r="F123" s="20">
        <v>2.41</v>
      </c>
      <c r="G123" s="20">
        <v>2.4700000000000002</v>
      </c>
      <c r="H123" s="20" t="s">
        <v>38</v>
      </c>
      <c r="I123" s="20" t="s">
        <v>38</v>
      </c>
      <c r="J123" s="20">
        <v>2.4700000000000002</v>
      </c>
      <c r="K123" s="20">
        <v>2.54</v>
      </c>
      <c r="L123" s="20">
        <v>2.46</v>
      </c>
      <c r="M123" s="20">
        <v>2.54</v>
      </c>
    </row>
    <row r="124" spans="1:13" ht="24" x14ac:dyDescent="0.3">
      <c r="A124" s="19">
        <v>43529</v>
      </c>
      <c r="B124" s="20">
        <v>2.39</v>
      </c>
      <c r="C124" s="20">
        <v>2.4300000000000002</v>
      </c>
      <c r="D124" s="20">
        <v>2.4</v>
      </c>
      <c r="E124" s="20">
        <v>2.4500000000000002</v>
      </c>
      <c r="F124" s="20">
        <v>2.41</v>
      </c>
      <c r="G124" s="20">
        <v>2.4700000000000002</v>
      </c>
      <c r="H124" s="20" t="s">
        <v>38</v>
      </c>
      <c r="I124" s="20" t="s">
        <v>38</v>
      </c>
      <c r="J124" s="20">
        <v>2.46</v>
      </c>
      <c r="K124" s="20">
        <v>2.5299999999999998</v>
      </c>
      <c r="L124" s="20">
        <v>2.46</v>
      </c>
      <c r="M124" s="20">
        <v>2.54</v>
      </c>
    </row>
    <row r="125" spans="1:13" ht="24" x14ac:dyDescent="0.3">
      <c r="A125" s="19">
        <v>43530</v>
      </c>
      <c r="B125" s="20">
        <v>2.38</v>
      </c>
      <c r="C125" s="20">
        <v>2.42</v>
      </c>
      <c r="D125" s="20">
        <v>2.39</v>
      </c>
      <c r="E125" s="20">
        <v>2.44</v>
      </c>
      <c r="F125" s="20">
        <v>2.41</v>
      </c>
      <c r="G125" s="20">
        <v>2.4700000000000002</v>
      </c>
      <c r="H125" s="20" t="s">
        <v>38</v>
      </c>
      <c r="I125" s="20" t="s">
        <v>38</v>
      </c>
      <c r="J125" s="20">
        <v>2.46</v>
      </c>
      <c r="K125" s="20">
        <v>2.5299999999999998</v>
      </c>
      <c r="L125" s="20">
        <v>2.46</v>
      </c>
      <c r="M125" s="20">
        <v>2.54</v>
      </c>
    </row>
    <row r="126" spans="1:13" ht="24" x14ac:dyDescent="0.3">
      <c r="A126" s="19">
        <v>43531</v>
      </c>
      <c r="B126" s="20">
        <v>2.41</v>
      </c>
      <c r="C126" s="20">
        <v>2.4500000000000002</v>
      </c>
      <c r="D126" s="20">
        <v>2.41</v>
      </c>
      <c r="E126" s="20">
        <v>2.46</v>
      </c>
      <c r="F126" s="20">
        <v>2.4</v>
      </c>
      <c r="G126" s="20">
        <v>2.4500000000000002</v>
      </c>
      <c r="H126" s="20" t="s">
        <v>38</v>
      </c>
      <c r="I126" s="20" t="s">
        <v>38</v>
      </c>
      <c r="J126" s="20">
        <v>2.4500000000000002</v>
      </c>
      <c r="K126" s="20">
        <v>2.52</v>
      </c>
      <c r="L126" s="20">
        <v>2.44</v>
      </c>
      <c r="M126" s="20">
        <v>2.52</v>
      </c>
    </row>
    <row r="127" spans="1:13" ht="24" x14ac:dyDescent="0.3">
      <c r="A127" s="19">
        <v>43532</v>
      </c>
      <c r="B127" s="20">
        <v>2.41</v>
      </c>
      <c r="C127" s="20">
        <v>2.4500000000000002</v>
      </c>
      <c r="D127" s="20">
        <v>2.41</v>
      </c>
      <c r="E127" s="20">
        <v>2.46</v>
      </c>
      <c r="F127" s="20">
        <v>2.41</v>
      </c>
      <c r="G127" s="20">
        <v>2.46</v>
      </c>
      <c r="H127" s="20" t="s">
        <v>38</v>
      </c>
      <c r="I127" s="20" t="s">
        <v>38</v>
      </c>
      <c r="J127" s="20">
        <v>2.4500000000000002</v>
      </c>
      <c r="K127" s="20">
        <v>2.52</v>
      </c>
      <c r="L127" s="20">
        <v>2.4500000000000002</v>
      </c>
      <c r="M127" s="20">
        <v>2.5299999999999998</v>
      </c>
    </row>
    <row r="128" spans="1:13" ht="24" x14ac:dyDescent="0.3">
      <c r="A128" s="19">
        <v>43535</v>
      </c>
      <c r="B128" s="20">
        <v>2.4</v>
      </c>
      <c r="C128" s="20">
        <v>2.44</v>
      </c>
      <c r="D128" s="20">
        <v>2.4</v>
      </c>
      <c r="E128" s="20">
        <v>2.4500000000000002</v>
      </c>
      <c r="F128" s="20">
        <v>2.41</v>
      </c>
      <c r="G128" s="20">
        <v>2.4700000000000002</v>
      </c>
      <c r="H128" s="20" t="s">
        <v>38</v>
      </c>
      <c r="I128" s="20" t="s">
        <v>38</v>
      </c>
      <c r="J128" s="20">
        <v>2.4700000000000002</v>
      </c>
      <c r="K128" s="20">
        <v>2.54</v>
      </c>
      <c r="L128" s="20">
        <v>2.4500000000000002</v>
      </c>
      <c r="M128" s="20">
        <v>2.5299999999999998</v>
      </c>
    </row>
    <row r="129" spans="1:13" ht="24" x14ac:dyDescent="0.3">
      <c r="A129" s="19">
        <v>43536</v>
      </c>
      <c r="B129" s="20">
        <v>2.39</v>
      </c>
      <c r="C129" s="20">
        <v>2.4300000000000002</v>
      </c>
      <c r="D129" s="20">
        <v>2.41</v>
      </c>
      <c r="E129" s="20">
        <v>2.46</v>
      </c>
      <c r="F129" s="20">
        <v>2.41</v>
      </c>
      <c r="G129" s="20">
        <v>2.4700000000000002</v>
      </c>
      <c r="H129" s="20" t="s">
        <v>38</v>
      </c>
      <c r="I129" s="20" t="s">
        <v>38</v>
      </c>
      <c r="J129" s="20">
        <v>2.46</v>
      </c>
      <c r="K129" s="20">
        <v>2.5299999999999998</v>
      </c>
      <c r="L129" s="20">
        <v>2.44</v>
      </c>
      <c r="M129" s="20">
        <v>2.52</v>
      </c>
    </row>
    <row r="130" spans="1:13" ht="24" x14ac:dyDescent="0.3">
      <c r="A130" s="19">
        <v>43537</v>
      </c>
      <c r="B130" s="20">
        <v>2.39</v>
      </c>
      <c r="C130" s="20">
        <v>2.4300000000000002</v>
      </c>
      <c r="D130" s="20">
        <v>2.39</v>
      </c>
      <c r="E130" s="20">
        <v>2.44</v>
      </c>
      <c r="F130" s="20">
        <v>2.4</v>
      </c>
      <c r="G130" s="20">
        <v>2.4500000000000002</v>
      </c>
      <c r="H130" s="20" t="s">
        <v>38</v>
      </c>
      <c r="I130" s="20" t="s">
        <v>38</v>
      </c>
      <c r="J130" s="20">
        <v>2.46</v>
      </c>
      <c r="K130" s="20">
        <v>2.5299999999999998</v>
      </c>
      <c r="L130" s="20">
        <v>2.4500000000000002</v>
      </c>
      <c r="M130" s="20">
        <v>2.5299999999999998</v>
      </c>
    </row>
    <row r="131" spans="1:13" ht="24" x14ac:dyDescent="0.3">
      <c r="A131" s="19">
        <v>43538</v>
      </c>
      <c r="B131" s="20">
        <v>2.4300000000000002</v>
      </c>
      <c r="C131" s="20">
        <v>2.48</v>
      </c>
      <c r="D131" s="20">
        <v>2.41</v>
      </c>
      <c r="E131" s="20">
        <v>2.46</v>
      </c>
      <c r="F131" s="20">
        <v>2.4</v>
      </c>
      <c r="G131" s="20">
        <v>2.4500000000000002</v>
      </c>
      <c r="H131" s="20" t="s">
        <v>38</v>
      </c>
      <c r="I131" s="20" t="s">
        <v>38</v>
      </c>
      <c r="J131" s="20">
        <v>2.4500000000000002</v>
      </c>
      <c r="K131" s="20">
        <v>2.52</v>
      </c>
      <c r="L131" s="20">
        <v>2.44</v>
      </c>
      <c r="M131" s="20">
        <v>2.52</v>
      </c>
    </row>
    <row r="132" spans="1:13" ht="24" x14ac:dyDescent="0.3">
      <c r="A132" s="19">
        <v>43539</v>
      </c>
      <c r="B132" s="20">
        <v>2.42</v>
      </c>
      <c r="C132" s="20">
        <v>2.46</v>
      </c>
      <c r="D132" s="20">
        <v>2.41</v>
      </c>
      <c r="E132" s="20">
        <v>2.46</v>
      </c>
      <c r="F132" s="20">
        <v>2.4</v>
      </c>
      <c r="G132" s="20">
        <v>2.4500000000000002</v>
      </c>
      <c r="H132" s="20" t="s">
        <v>38</v>
      </c>
      <c r="I132" s="20" t="s">
        <v>38</v>
      </c>
      <c r="J132" s="20">
        <v>2.4500000000000002</v>
      </c>
      <c r="K132" s="20">
        <v>2.52</v>
      </c>
      <c r="L132" s="20">
        <v>2.44</v>
      </c>
      <c r="M132" s="20">
        <v>2.52</v>
      </c>
    </row>
    <row r="133" spans="1:13" ht="24" x14ac:dyDescent="0.3">
      <c r="A133" s="19">
        <v>43542</v>
      </c>
      <c r="B133" s="20">
        <v>2.4300000000000002</v>
      </c>
      <c r="C133" s="20">
        <v>2.48</v>
      </c>
      <c r="D133" s="20">
        <v>2.41</v>
      </c>
      <c r="E133" s="20">
        <v>2.46</v>
      </c>
      <c r="F133" s="20">
        <v>2.39</v>
      </c>
      <c r="G133" s="20">
        <v>2.44</v>
      </c>
      <c r="H133" s="20" t="s">
        <v>38</v>
      </c>
      <c r="I133" s="20" t="s">
        <v>38</v>
      </c>
      <c r="J133" s="20">
        <v>2.44</v>
      </c>
      <c r="K133" s="20">
        <v>2.5099999999999998</v>
      </c>
      <c r="L133" s="20">
        <v>2.44</v>
      </c>
      <c r="M133" s="20">
        <v>2.52</v>
      </c>
    </row>
    <row r="134" spans="1:13" ht="24" x14ac:dyDescent="0.3">
      <c r="A134" s="19">
        <v>43543</v>
      </c>
      <c r="B134" s="20">
        <v>2.41</v>
      </c>
      <c r="C134" s="20">
        <v>2.4500000000000002</v>
      </c>
      <c r="D134" s="20">
        <v>2.42</v>
      </c>
      <c r="E134" s="20">
        <v>2.4700000000000002</v>
      </c>
      <c r="F134" s="20">
        <v>2.41</v>
      </c>
      <c r="G134" s="20">
        <v>2.4700000000000002</v>
      </c>
      <c r="H134" s="20" t="s">
        <v>38</v>
      </c>
      <c r="I134" s="20" t="s">
        <v>38</v>
      </c>
      <c r="J134" s="20">
        <v>2.4500000000000002</v>
      </c>
      <c r="K134" s="20">
        <v>2.52</v>
      </c>
      <c r="L134" s="20">
        <v>2.42</v>
      </c>
      <c r="M134" s="20">
        <v>2.5</v>
      </c>
    </row>
    <row r="135" spans="1:13" ht="24" x14ac:dyDescent="0.3">
      <c r="A135" s="19">
        <v>43544</v>
      </c>
      <c r="B135" s="20">
        <v>2.41</v>
      </c>
      <c r="C135" s="20">
        <v>2.4500000000000002</v>
      </c>
      <c r="D135" s="20">
        <v>2.4</v>
      </c>
      <c r="E135" s="20">
        <v>2.4500000000000002</v>
      </c>
      <c r="F135" s="20">
        <v>2.42</v>
      </c>
      <c r="G135" s="20">
        <v>2.48</v>
      </c>
      <c r="H135" s="20" t="s">
        <v>38</v>
      </c>
      <c r="I135" s="20" t="s">
        <v>38</v>
      </c>
      <c r="J135" s="20">
        <v>2.42</v>
      </c>
      <c r="K135" s="20">
        <v>2.4900000000000002</v>
      </c>
      <c r="L135" s="20">
        <v>2.4</v>
      </c>
      <c r="M135" s="20">
        <v>2.48</v>
      </c>
    </row>
    <row r="136" spans="1:13" ht="24" x14ac:dyDescent="0.3">
      <c r="A136" s="19">
        <v>43545</v>
      </c>
      <c r="B136" s="20">
        <v>2.46</v>
      </c>
      <c r="C136" s="20">
        <v>2.5099999999999998</v>
      </c>
      <c r="D136" s="20">
        <v>2.42</v>
      </c>
      <c r="E136" s="20">
        <v>2.4700000000000002</v>
      </c>
      <c r="F136" s="20">
        <v>2.4300000000000002</v>
      </c>
      <c r="G136" s="20">
        <v>2.4900000000000002</v>
      </c>
      <c r="H136" s="20" t="s">
        <v>38</v>
      </c>
      <c r="I136" s="20" t="s">
        <v>38</v>
      </c>
      <c r="J136" s="20">
        <v>2.4300000000000002</v>
      </c>
      <c r="K136" s="20">
        <v>2.5</v>
      </c>
      <c r="L136" s="20">
        <v>2.41</v>
      </c>
      <c r="M136" s="20">
        <v>2.4900000000000002</v>
      </c>
    </row>
    <row r="137" spans="1:13" ht="24" x14ac:dyDescent="0.3">
      <c r="A137" s="19">
        <v>43546</v>
      </c>
      <c r="B137" s="20">
        <v>2.44</v>
      </c>
      <c r="C137" s="20">
        <v>2.4900000000000002</v>
      </c>
      <c r="D137" s="20">
        <v>2.4300000000000002</v>
      </c>
      <c r="E137" s="20">
        <v>2.48</v>
      </c>
      <c r="F137" s="20">
        <v>2.41</v>
      </c>
      <c r="G137" s="20">
        <v>2.46</v>
      </c>
      <c r="H137" s="20" t="s">
        <v>38</v>
      </c>
      <c r="I137" s="20" t="s">
        <v>38</v>
      </c>
      <c r="J137" s="20">
        <v>2.41</v>
      </c>
      <c r="K137" s="20">
        <v>2.48</v>
      </c>
      <c r="L137" s="20">
        <v>2.38</v>
      </c>
      <c r="M137" s="20">
        <v>2.4500000000000002</v>
      </c>
    </row>
    <row r="138" spans="1:13" ht="24" x14ac:dyDescent="0.3">
      <c r="A138" s="19">
        <v>43549</v>
      </c>
      <c r="B138" s="20">
        <v>2.42</v>
      </c>
      <c r="C138" s="20">
        <v>2.46</v>
      </c>
      <c r="D138" s="20">
        <v>2.42</v>
      </c>
      <c r="E138" s="20">
        <v>2.4700000000000002</v>
      </c>
      <c r="F138" s="20">
        <v>2.41</v>
      </c>
      <c r="G138" s="20">
        <v>2.4700000000000002</v>
      </c>
      <c r="H138" s="20" t="s">
        <v>38</v>
      </c>
      <c r="I138" s="20" t="s">
        <v>38</v>
      </c>
      <c r="J138" s="20">
        <v>2.42</v>
      </c>
      <c r="K138" s="20">
        <v>2.4900000000000002</v>
      </c>
      <c r="L138" s="20">
        <v>2.35</v>
      </c>
      <c r="M138" s="20">
        <v>2.42</v>
      </c>
    </row>
    <row r="139" spans="1:13" ht="24" x14ac:dyDescent="0.3">
      <c r="A139" s="19">
        <v>43550</v>
      </c>
      <c r="B139" s="20">
        <v>2.42</v>
      </c>
      <c r="C139" s="20">
        <v>2.46</v>
      </c>
      <c r="D139" s="20">
        <v>2.39</v>
      </c>
      <c r="E139" s="20">
        <v>2.44</v>
      </c>
      <c r="F139" s="20">
        <v>2.41</v>
      </c>
      <c r="G139" s="20">
        <v>2.4700000000000002</v>
      </c>
      <c r="H139" s="20" t="s">
        <v>38</v>
      </c>
      <c r="I139" s="20" t="s">
        <v>38</v>
      </c>
      <c r="J139" s="20">
        <v>2.42</v>
      </c>
      <c r="K139" s="20">
        <v>2.4900000000000002</v>
      </c>
      <c r="L139" s="20">
        <v>2.36</v>
      </c>
      <c r="M139" s="20">
        <v>2.44</v>
      </c>
    </row>
    <row r="140" spans="1:13" ht="24" x14ac:dyDescent="0.3">
      <c r="A140" s="19">
        <v>43551</v>
      </c>
      <c r="B140" s="20">
        <v>2.41</v>
      </c>
      <c r="C140" s="20">
        <v>2.4500000000000002</v>
      </c>
      <c r="D140" s="20">
        <v>2.38</v>
      </c>
      <c r="E140" s="20">
        <v>2.4300000000000002</v>
      </c>
      <c r="F140" s="20">
        <v>2.39</v>
      </c>
      <c r="G140" s="20">
        <v>2.44</v>
      </c>
      <c r="H140" s="20" t="s">
        <v>38</v>
      </c>
      <c r="I140" s="20" t="s">
        <v>38</v>
      </c>
      <c r="J140" s="20">
        <v>2.39</v>
      </c>
      <c r="K140" s="20">
        <v>2.46</v>
      </c>
      <c r="L140" s="20">
        <v>2.3199999999999998</v>
      </c>
      <c r="M140" s="20">
        <v>2.4</v>
      </c>
    </row>
    <row r="141" spans="1:13" ht="24" x14ac:dyDescent="0.3">
      <c r="A141" s="19">
        <v>43552</v>
      </c>
      <c r="B141" s="20">
        <v>2.4</v>
      </c>
      <c r="C141" s="20">
        <v>2.44</v>
      </c>
      <c r="D141" s="20">
        <v>2.4</v>
      </c>
      <c r="E141" s="20">
        <v>2.4500000000000002</v>
      </c>
      <c r="F141" s="20">
        <v>2.38</v>
      </c>
      <c r="G141" s="20">
        <v>2.4300000000000002</v>
      </c>
      <c r="H141" s="20" t="s">
        <v>38</v>
      </c>
      <c r="I141" s="20" t="s">
        <v>38</v>
      </c>
      <c r="J141" s="20">
        <v>2.37</v>
      </c>
      <c r="K141" s="20">
        <v>2.44</v>
      </c>
      <c r="L141" s="20">
        <v>2.3199999999999998</v>
      </c>
      <c r="M141" s="20">
        <v>2.4</v>
      </c>
    </row>
    <row r="142" spans="1:13" ht="24" x14ac:dyDescent="0.3">
      <c r="A142" s="19">
        <v>43553</v>
      </c>
      <c r="B142" s="20">
        <v>2.39</v>
      </c>
      <c r="C142" s="20">
        <v>2.4300000000000002</v>
      </c>
      <c r="D142" s="20">
        <v>2.39</v>
      </c>
      <c r="E142" s="20">
        <v>2.44</v>
      </c>
      <c r="F142" s="20">
        <v>2.35</v>
      </c>
      <c r="G142" s="20">
        <v>2.4</v>
      </c>
      <c r="H142" s="20" t="s">
        <v>38</v>
      </c>
      <c r="I142" s="20" t="s">
        <v>38</v>
      </c>
      <c r="J142" s="20">
        <v>2.37</v>
      </c>
      <c r="K142" s="20">
        <v>2.44</v>
      </c>
      <c r="L142" s="20">
        <v>2.3199999999999998</v>
      </c>
      <c r="M142" s="20">
        <v>2.4</v>
      </c>
    </row>
    <row r="143" spans="1:13" ht="24" x14ac:dyDescent="0.3">
      <c r="A143" s="19">
        <v>43556</v>
      </c>
      <c r="B143" s="20">
        <v>2.38</v>
      </c>
      <c r="C143" s="20">
        <v>2.42</v>
      </c>
      <c r="D143" s="20">
        <v>2.38</v>
      </c>
      <c r="E143" s="20">
        <v>2.4300000000000002</v>
      </c>
      <c r="F143" s="20">
        <v>2.38</v>
      </c>
      <c r="G143" s="20">
        <v>2.4300000000000002</v>
      </c>
      <c r="H143" s="20" t="s">
        <v>38</v>
      </c>
      <c r="I143" s="20" t="s">
        <v>38</v>
      </c>
      <c r="J143" s="20">
        <v>2.39</v>
      </c>
      <c r="K143" s="20">
        <v>2.46</v>
      </c>
      <c r="L143" s="20">
        <v>2.33</v>
      </c>
      <c r="M143" s="20">
        <v>2.41</v>
      </c>
    </row>
    <row r="144" spans="1:13" ht="24" x14ac:dyDescent="0.3">
      <c r="A144" s="19">
        <v>43557</v>
      </c>
      <c r="B144" s="20">
        <v>2.39</v>
      </c>
      <c r="C144" s="20">
        <v>2.4300000000000002</v>
      </c>
      <c r="D144" s="20">
        <v>2.37</v>
      </c>
      <c r="E144" s="20">
        <v>2.42</v>
      </c>
      <c r="F144" s="20">
        <v>2.37</v>
      </c>
      <c r="G144" s="20">
        <v>2.42</v>
      </c>
      <c r="H144" s="20" t="s">
        <v>38</v>
      </c>
      <c r="I144" s="20" t="s">
        <v>38</v>
      </c>
      <c r="J144" s="20">
        <v>2.38</v>
      </c>
      <c r="K144" s="20">
        <v>2.4500000000000002</v>
      </c>
      <c r="L144" s="20">
        <v>2.33</v>
      </c>
      <c r="M144" s="20">
        <v>2.41</v>
      </c>
    </row>
    <row r="145" spans="1:13" ht="24" x14ac:dyDescent="0.3">
      <c r="A145" s="19">
        <v>43558</v>
      </c>
      <c r="B145" s="20">
        <v>2.38</v>
      </c>
      <c r="C145" s="20">
        <v>2.42</v>
      </c>
      <c r="D145" s="20">
        <v>2.38</v>
      </c>
      <c r="E145" s="20">
        <v>2.4300000000000002</v>
      </c>
      <c r="F145" s="20">
        <v>2.39</v>
      </c>
      <c r="G145" s="20">
        <v>2.44</v>
      </c>
      <c r="H145" s="20" t="s">
        <v>38</v>
      </c>
      <c r="I145" s="20" t="s">
        <v>38</v>
      </c>
      <c r="J145" s="20">
        <v>2.38</v>
      </c>
      <c r="K145" s="20">
        <v>2.4500000000000002</v>
      </c>
      <c r="L145" s="20">
        <v>2.33</v>
      </c>
      <c r="M145" s="20">
        <v>2.41</v>
      </c>
    </row>
    <row r="146" spans="1:13" ht="24" x14ac:dyDescent="0.3">
      <c r="A146" s="19">
        <v>43559</v>
      </c>
      <c r="B146" s="20">
        <v>2.39</v>
      </c>
      <c r="C146" s="20">
        <v>2.4300000000000002</v>
      </c>
      <c r="D146" s="20">
        <v>2.38</v>
      </c>
      <c r="E146" s="20">
        <v>2.4300000000000002</v>
      </c>
      <c r="F146" s="20">
        <v>2.39</v>
      </c>
      <c r="G146" s="20">
        <v>2.44</v>
      </c>
      <c r="H146" s="20" t="s">
        <v>38</v>
      </c>
      <c r="I146" s="20" t="s">
        <v>38</v>
      </c>
      <c r="J146" s="20">
        <v>2.39</v>
      </c>
      <c r="K146" s="20">
        <v>2.46</v>
      </c>
      <c r="L146" s="20">
        <v>2.33</v>
      </c>
      <c r="M146" s="20">
        <v>2.41</v>
      </c>
    </row>
    <row r="147" spans="1:13" ht="24" x14ac:dyDescent="0.3">
      <c r="A147" s="19">
        <v>43560</v>
      </c>
      <c r="B147" s="20">
        <v>2.38</v>
      </c>
      <c r="C147" s="20">
        <v>2.42</v>
      </c>
      <c r="D147" s="20">
        <v>2.38</v>
      </c>
      <c r="E147" s="20">
        <v>2.4300000000000002</v>
      </c>
      <c r="F147" s="20">
        <v>2.39</v>
      </c>
      <c r="G147" s="20">
        <v>2.44</v>
      </c>
      <c r="H147" s="20" t="s">
        <v>38</v>
      </c>
      <c r="I147" s="20" t="s">
        <v>38</v>
      </c>
      <c r="J147" s="20">
        <v>2.39</v>
      </c>
      <c r="K147" s="20">
        <v>2.46</v>
      </c>
      <c r="L147" s="20">
        <v>2.35</v>
      </c>
      <c r="M147" s="20">
        <v>2.4300000000000002</v>
      </c>
    </row>
    <row r="148" spans="1:13" ht="24" x14ac:dyDescent="0.3">
      <c r="A148" s="19">
        <v>43563</v>
      </c>
      <c r="B148" s="20">
        <v>2.39</v>
      </c>
      <c r="C148" s="20">
        <v>2.4300000000000002</v>
      </c>
      <c r="D148" s="20">
        <v>2.39</v>
      </c>
      <c r="E148" s="20">
        <v>2.44</v>
      </c>
      <c r="F148" s="20">
        <v>2.38</v>
      </c>
      <c r="G148" s="20">
        <v>2.4300000000000002</v>
      </c>
      <c r="H148" s="20" t="s">
        <v>38</v>
      </c>
      <c r="I148" s="20" t="s">
        <v>38</v>
      </c>
      <c r="J148" s="20">
        <v>2.41</v>
      </c>
      <c r="K148" s="20">
        <v>2.48</v>
      </c>
      <c r="L148" s="20">
        <v>2.35</v>
      </c>
      <c r="M148" s="20">
        <v>2.4300000000000002</v>
      </c>
    </row>
    <row r="149" spans="1:13" ht="24" x14ac:dyDescent="0.3">
      <c r="A149" s="19">
        <v>43564</v>
      </c>
      <c r="B149" s="20">
        <v>2.38</v>
      </c>
      <c r="C149" s="20">
        <v>2.42</v>
      </c>
      <c r="D149" s="20">
        <v>2.38</v>
      </c>
      <c r="E149" s="20">
        <v>2.4300000000000002</v>
      </c>
      <c r="F149" s="20">
        <v>2.37</v>
      </c>
      <c r="G149" s="20">
        <v>2.42</v>
      </c>
      <c r="H149" s="20" t="s">
        <v>38</v>
      </c>
      <c r="I149" s="20" t="s">
        <v>38</v>
      </c>
      <c r="J149" s="20">
        <v>2.39</v>
      </c>
      <c r="K149" s="20">
        <v>2.46</v>
      </c>
      <c r="L149" s="20">
        <v>2.34</v>
      </c>
      <c r="M149" s="20">
        <v>2.42</v>
      </c>
    </row>
    <row r="150" spans="1:13" ht="24" x14ac:dyDescent="0.3">
      <c r="A150" s="19">
        <v>43565</v>
      </c>
      <c r="B150" s="20">
        <v>2.36</v>
      </c>
      <c r="C150" s="20">
        <v>2.4</v>
      </c>
      <c r="D150" s="20">
        <v>2.36</v>
      </c>
      <c r="E150" s="20">
        <v>2.41</v>
      </c>
      <c r="F150" s="20">
        <v>2.38</v>
      </c>
      <c r="G150" s="20">
        <v>2.4300000000000002</v>
      </c>
      <c r="H150" s="20" t="s">
        <v>38</v>
      </c>
      <c r="I150" s="20" t="s">
        <v>38</v>
      </c>
      <c r="J150" s="20">
        <v>2.39</v>
      </c>
      <c r="K150" s="20">
        <v>2.46</v>
      </c>
      <c r="L150" s="20">
        <v>2.33</v>
      </c>
      <c r="M150" s="20">
        <v>2.41</v>
      </c>
    </row>
    <row r="151" spans="1:13" ht="24" x14ac:dyDescent="0.3">
      <c r="A151" s="19">
        <v>43566</v>
      </c>
      <c r="B151" s="20">
        <v>2.38</v>
      </c>
      <c r="C151" s="20">
        <v>2.42</v>
      </c>
      <c r="D151" s="20">
        <v>2.38</v>
      </c>
      <c r="E151" s="20">
        <v>2.4300000000000002</v>
      </c>
      <c r="F151" s="20">
        <v>2.38</v>
      </c>
      <c r="G151" s="20">
        <v>2.4300000000000002</v>
      </c>
      <c r="H151" s="20" t="s">
        <v>38</v>
      </c>
      <c r="I151" s="20" t="s">
        <v>38</v>
      </c>
      <c r="J151" s="20">
        <v>2.39</v>
      </c>
      <c r="K151" s="20">
        <v>2.46</v>
      </c>
      <c r="L151" s="20">
        <v>2.36</v>
      </c>
      <c r="M151" s="20">
        <v>2.44</v>
      </c>
    </row>
    <row r="152" spans="1:13" ht="24" x14ac:dyDescent="0.3">
      <c r="A152" s="19">
        <v>43567</v>
      </c>
      <c r="B152" s="20">
        <v>2.37</v>
      </c>
      <c r="C152" s="20">
        <v>2.41</v>
      </c>
      <c r="D152" s="20">
        <v>2.38</v>
      </c>
      <c r="E152" s="20">
        <v>2.4300000000000002</v>
      </c>
      <c r="F152" s="20">
        <v>2.39</v>
      </c>
      <c r="G152" s="20">
        <v>2.44</v>
      </c>
      <c r="H152" s="20" t="s">
        <v>38</v>
      </c>
      <c r="I152" s="20" t="s">
        <v>38</v>
      </c>
      <c r="J152" s="20">
        <v>2.4</v>
      </c>
      <c r="K152" s="20">
        <v>2.4700000000000002</v>
      </c>
      <c r="L152" s="20">
        <v>2.36</v>
      </c>
      <c r="M152" s="20">
        <v>2.44</v>
      </c>
    </row>
    <row r="153" spans="1:13" ht="24" x14ac:dyDescent="0.3">
      <c r="A153" s="19">
        <v>43570</v>
      </c>
      <c r="B153" s="20">
        <v>2.38</v>
      </c>
      <c r="C153" s="20">
        <v>2.42</v>
      </c>
      <c r="D153" s="20">
        <v>2.38</v>
      </c>
      <c r="E153" s="20">
        <v>2.4300000000000002</v>
      </c>
      <c r="F153" s="20">
        <v>2.38</v>
      </c>
      <c r="G153" s="20">
        <v>2.4300000000000002</v>
      </c>
      <c r="H153" s="20" t="s">
        <v>38</v>
      </c>
      <c r="I153" s="20" t="s">
        <v>38</v>
      </c>
      <c r="J153" s="20">
        <v>2.39</v>
      </c>
      <c r="K153" s="20">
        <v>2.46</v>
      </c>
      <c r="L153" s="20">
        <v>2.35</v>
      </c>
      <c r="M153" s="20">
        <v>2.4300000000000002</v>
      </c>
    </row>
    <row r="154" spans="1:13" ht="24" x14ac:dyDescent="0.3">
      <c r="A154" s="19">
        <v>43571</v>
      </c>
      <c r="B154" s="20">
        <v>2.39</v>
      </c>
      <c r="C154" s="20">
        <v>2.4300000000000002</v>
      </c>
      <c r="D154" s="20">
        <v>2.39</v>
      </c>
      <c r="E154" s="20">
        <v>2.44</v>
      </c>
      <c r="F154" s="20">
        <v>2.38</v>
      </c>
      <c r="G154" s="20">
        <v>2.4300000000000002</v>
      </c>
      <c r="H154" s="20" t="s">
        <v>38</v>
      </c>
      <c r="I154" s="20" t="s">
        <v>38</v>
      </c>
      <c r="J154" s="20">
        <v>2.4</v>
      </c>
      <c r="K154" s="20">
        <v>2.4700000000000002</v>
      </c>
      <c r="L154" s="20">
        <v>2.37</v>
      </c>
      <c r="M154" s="20">
        <v>2.4500000000000002</v>
      </c>
    </row>
    <row r="155" spans="1:13" ht="24" x14ac:dyDescent="0.3">
      <c r="A155" s="19">
        <v>43572</v>
      </c>
      <c r="B155" s="20">
        <v>2.38</v>
      </c>
      <c r="C155" s="20">
        <v>2.42</v>
      </c>
      <c r="D155" s="20">
        <v>2.39</v>
      </c>
      <c r="E155" s="20">
        <v>2.44</v>
      </c>
      <c r="F155" s="20">
        <v>2.39</v>
      </c>
      <c r="G155" s="20">
        <v>2.44</v>
      </c>
      <c r="H155" s="20" t="s">
        <v>38</v>
      </c>
      <c r="I155" s="20" t="s">
        <v>38</v>
      </c>
      <c r="J155" s="20">
        <v>2.4</v>
      </c>
      <c r="K155" s="20">
        <v>2.4700000000000002</v>
      </c>
      <c r="L155" s="20">
        <v>2.36</v>
      </c>
      <c r="M155" s="20">
        <v>2.44</v>
      </c>
    </row>
    <row r="156" spans="1:13" ht="24" x14ac:dyDescent="0.3">
      <c r="A156" s="19">
        <v>43573</v>
      </c>
      <c r="B156" s="20">
        <v>2.4</v>
      </c>
      <c r="C156" s="20">
        <v>2.44</v>
      </c>
      <c r="D156" s="20">
        <v>2.39</v>
      </c>
      <c r="E156" s="20">
        <v>2.44</v>
      </c>
      <c r="F156" s="20">
        <v>2.37</v>
      </c>
      <c r="G156" s="20">
        <v>2.42</v>
      </c>
      <c r="H156" s="20" t="s">
        <v>38</v>
      </c>
      <c r="I156" s="20" t="s">
        <v>38</v>
      </c>
      <c r="J156" s="20">
        <v>2.4</v>
      </c>
      <c r="K156" s="20">
        <v>2.4700000000000002</v>
      </c>
      <c r="L156" s="20">
        <v>2.36</v>
      </c>
      <c r="M156" s="20">
        <v>2.44</v>
      </c>
    </row>
    <row r="157" spans="1:13" ht="24" x14ac:dyDescent="0.3">
      <c r="A157" s="19">
        <v>43577</v>
      </c>
      <c r="B157" s="20">
        <v>2.4</v>
      </c>
      <c r="C157" s="20">
        <v>2.44</v>
      </c>
      <c r="D157" s="20">
        <v>2.39</v>
      </c>
      <c r="E157" s="20">
        <v>2.44</v>
      </c>
      <c r="F157" s="20">
        <v>2.39</v>
      </c>
      <c r="G157" s="20">
        <v>2.44</v>
      </c>
      <c r="H157" s="20" t="s">
        <v>38</v>
      </c>
      <c r="I157" s="20" t="s">
        <v>38</v>
      </c>
      <c r="J157" s="20">
        <v>2.4</v>
      </c>
      <c r="K157" s="20">
        <v>2.4700000000000002</v>
      </c>
      <c r="L157" s="20">
        <v>2.38</v>
      </c>
      <c r="M157" s="20">
        <v>2.46</v>
      </c>
    </row>
    <row r="158" spans="1:13" ht="24" x14ac:dyDescent="0.3">
      <c r="A158" s="19">
        <v>43578</v>
      </c>
      <c r="B158" s="20">
        <v>2.39</v>
      </c>
      <c r="C158" s="20">
        <v>2.4300000000000002</v>
      </c>
      <c r="D158" s="20">
        <v>2.39</v>
      </c>
      <c r="E158" s="20">
        <v>2.44</v>
      </c>
      <c r="F158" s="20">
        <v>2.4</v>
      </c>
      <c r="G158" s="20">
        <v>2.4500000000000002</v>
      </c>
      <c r="H158" s="20" t="s">
        <v>38</v>
      </c>
      <c r="I158" s="20" t="s">
        <v>38</v>
      </c>
      <c r="J158" s="20">
        <v>2.39</v>
      </c>
      <c r="K158" s="20">
        <v>2.46</v>
      </c>
      <c r="L158" s="20">
        <v>2.35</v>
      </c>
      <c r="M158" s="20">
        <v>2.4300000000000002</v>
      </c>
    </row>
    <row r="159" spans="1:13" ht="24" x14ac:dyDescent="0.3">
      <c r="A159" s="19">
        <v>43579</v>
      </c>
      <c r="B159" s="20">
        <v>2.38</v>
      </c>
      <c r="C159" s="20">
        <v>2.42</v>
      </c>
      <c r="D159" s="20">
        <v>2.38</v>
      </c>
      <c r="E159" s="20">
        <v>2.4300000000000002</v>
      </c>
      <c r="F159" s="20">
        <v>2.39</v>
      </c>
      <c r="G159" s="20">
        <v>2.44</v>
      </c>
      <c r="H159" s="20" t="s">
        <v>38</v>
      </c>
      <c r="I159" s="20" t="s">
        <v>38</v>
      </c>
      <c r="J159" s="20">
        <v>2.39</v>
      </c>
      <c r="K159" s="20">
        <v>2.46</v>
      </c>
      <c r="L159" s="20">
        <v>2.34</v>
      </c>
      <c r="M159" s="20">
        <v>2.42</v>
      </c>
    </row>
    <row r="160" spans="1:13" ht="24" x14ac:dyDescent="0.3">
      <c r="A160" s="19">
        <v>43580</v>
      </c>
      <c r="B160" s="20">
        <v>2.39</v>
      </c>
      <c r="C160" s="20">
        <v>2.4300000000000002</v>
      </c>
      <c r="D160" s="20">
        <v>2.39</v>
      </c>
      <c r="E160" s="20">
        <v>2.44</v>
      </c>
      <c r="F160" s="20">
        <v>2.38</v>
      </c>
      <c r="G160" s="20">
        <v>2.4300000000000002</v>
      </c>
      <c r="H160" s="20" t="s">
        <v>38</v>
      </c>
      <c r="I160" s="20" t="s">
        <v>38</v>
      </c>
      <c r="J160" s="20">
        <v>2.39</v>
      </c>
      <c r="K160" s="20">
        <v>2.46</v>
      </c>
      <c r="L160" s="20">
        <v>2.34</v>
      </c>
      <c r="M160" s="20">
        <v>2.42</v>
      </c>
    </row>
    <row r="161" spans="1:13" ht="24" x14ac:dyDescent="0.3">
      <c r="A161" s="19">
        <v>43581</v>
      </c>
      <c r="B161" s="20">
        <v>2.38</v>
      </c>
      <c r="C161" s="20">
        <v>2.42</v>
      </c>
      <c r="D161" s="20">
        <v>2.38</v>
      </c>
      <c r="E161" s="20">
        <v>2.4300000000000002</v>
      </c>
      <c r="F161" s="20">
        <v>2.37</v>
      </c>
      <c r="G161" s="20">
        <v>2.42</v>
      </c>
      <c r="H161" s="20" t="s">
        <v>38</v>
      </c>
      <c r="I161" s="20" t="s">
        <v>38</v>
      </c>
      <c r="J161" s="20">
        <v>2.39</v>
      </c>
      <c r="K161" s="20">
        <v>2.46</v>
      </c>
      <c r="L161" s="20">
        <v>2.33</v>
      </c>
      <c r="M161" s="20">
        <v>2.41</v>
      </c>
    </row>
    <row r="162" spans="1:13" ht="24" x14ac:dyDescent="0.3">
      <c r="A162" s="19">
        <v>43584</v>
      </c>
      <c r="B162" s="20">
        <v>2.41</v>
      </c>
      <c r="C162" s="20">
        <v>2.4500000000000002</v>
      </c>
      <c r="D162" s="20">
        <v>2.4</v>
      </c>
      <c r="E162" s="20">
        <v>2.4500000000000002</v>
      </c>
      <c r="F162" s="20">
        <v>2.39</v>
      </c>
      <c r="G162" s="20">
        <v>2.44</v>
      </c>
      <c r="H162" s="20" t="s">
        <v>38</v>
      </c>
      <c r="I162" s="20" t="s">
        <v>38</v>
      </c>
      <c r="J162" s="20">
        <v>2.4</v>
      </c>
      <c r="K162" s="20">
        <v>2.4700000000000002</v>
      </c>
      <c r="L162" s="20">
        <v>2.34</v>
      </c>
      <c r="M162" s="20">
        <v>2.42</v>
      </c>
    </row>
    <row r="163" spans="1:13" ht="24" x14ac:dyDescent="0.3">
      <c r="A163" s="19">
        <v>43585</v>
      </c>
      <c r="B163" s="20">
        <v>2.38</v>
      </c>
      <c r="C163" s="20">
        <v>2.42</v>
      </c>
      <c r="D163" s="20">
        <v>2.39</v>
      </c>
      <c r="E163" s="20">
        <v>2.44</v>
      </c>
      <c r="F163" s="20">
        <v>2.38</v>
      </c>
      <c r="G163" s="20">
        <v>2.4300000000000002</v>
      </c>
      <c r="H163" s="20" t="s">
        <v>38</v>
      </c>
      <c r="I163" s="20" t="s">
        <v>38</v>
      </c>
      <c r="J163" s="20">
        <v>2.39</v>
      </c>
      <c r="K163" s="20">
        <v>2.46</v>
      </c>
      <c r="L163" s="20">
        <v>2.31</v>
      </c>
      <c r="M163" s="20">
        <v>2.39</v>
      </c>
    </row>
    <row r="164" spans="1:13" ht="24" x14ac:dyDescent="0.3">
      <c r="A164" s="19">
        <v>43586</v>
      </c>
      <c r="B164" s="20">
        <v>2.38</v>
      </c>
      <c r="C164" s="20">
        <v>2.42</v>
      </c>
      <c r="D164" s="20">
        <v>2.36</v>
      </c>
      <c r="E164" s="20">
        <v>2.41</v>
      </c>
      <c r="F164" s="20">
        <v>2.38</v>
      </c>
      <c r="G164" s="20">
        <v>2.4300000000000002</v>
      </c>
      <c r="H164" s="20" t="s">
        <v>38</v>
      </c>
      <c r="I164" s="20" t="s">
        <v>38</v>
      </c>
      <c r="J164" s="20">
        <v>2.37</v>
      </c>
      <c r="K164" s="20">
        <v>2.44</v>
      </c>
      <c r="L164" s="20">
        <v>2.31</v>
      </c>
      <c r="M164" s="20">
        <v>2.39</v>
      </c>
    </row>
    <row r="165" spans="1:13" ht="24" x14ac:dyDescent="0.3">
      <c r="A165" s="19">
        <v>43587</v>
      </c>
      <c r="B165" s="20">
        <v>2.4</v>
      </c>
      <c r="C165" s="20">
        <v>2.44</v>
      </c>
      <c r="D165" s="20">
        <v>2.41</v>
      </c>
      <c r="E165" s="20">
        <v>2.46</v>
      </c>
      <c r="F165" s="20">
        <v>2.41</v>
      </c>
      <c r="G165" s="20">
        <v>2.4700000000000002</v>
      </c>
      <c r="H165" s="20" t="s">
        <v>38</v>
      </c>
      <c r="I165" s="20" t="s">
        <v>38</v>
      </c>
      <c r="J165" s="20">
        <v>2.39</v>
      </c>
      <c r="K165" s="20">
        <v>2.46</v>
      </c>
      <c r="L165" s="20">
        <v>2.33</v>
      </c>
      <c r="M165" s="20">
        <v>2.41</v>
      </c>
    </row>
    <row r="166" spans="1:13" ht="24" x14ac:dyDescent="0.3">
      <c r="A166" s="19">
        <v>43588</v>
      </c>
      <c r="B166" s="20">
        <v>2.38</v>
      </c>
      <c r="C166" s="20">
        <v>2.42</v>
      </c>
      <c r="D166" s="20">
        <v>2.39</v>
      </c>
      <c r="E166" s="20">
        <v>2.44</v>
      </c>
      <c r="F166" s="20">
        <v>2.38</v>
      </c>
      <c r="G166" s="20">
        <v>2.4300000000000002</v>
      </c>
      <c r="H166" s="20" t="s">
        <v>38</v>
      </c>
      <c r="I166" s="20" t="s">
        <v>38</v>
      </c>
      <c r="J166" s="20">
        <v>2.39</v>
      </c>
      <c r="K166" s="20">
        <v>2.46</v>
      </c>
      <c r="L166" s="20">
        <v>2.33</v>
      </c>
      <c r="M166" s="20">
        <v>2.41</v>
      </c>
    </row>
    <row r="167" spans="1:13" ht="24" x14ac:dyDescent="0.3">
      <c r="A167" s="19">
        <v>43591</v>
      </c>
      <c r="B167" s="20">
        <v>2.39</v>
      </c>
      <c r="C167" s="20">
        <v>2.4300000000000002</v>
      </c>
      <c r="D167" s="20">
        <v>2.39</v>
      </c>
      <c r="E167" s="20">
        <v>2.44</v>
      </c>
      <c r="F167" s="20">
        <v>2.39</v>
      </c>
      <c r="G167" s="20">
        <v>2.44</v>
      </c>
      <c r="H167" s="20" t="s">
        <v>38</v>
      </c>
      <c r="I167" s="20" t="s">
        <v>38</v>
      </c>
      <c r="J167" s="20">
        <v>2.39</v>
      </c>
      <c r="K167" s="20">
        <v>2.46</v>
      </c>
      <c r="L167" s="20">
        <v>2.31</v>
      </c>
      <c r="M167" s="20">
        <v>2.39</v>
      </c>
    </row>
    <row r="168" spans="1:13" ht="24" x14ac:dyDescent="0.3">
      <c r="A168" s="19">
        <v>43592</v>
      </c>
      <c r="B168" s="20">
        <v>2.39</v>
      </c>
      <c r="C168" s="20">
        <v>2.4300000000000002</v>
      </c>
      <c r="D168" s="20">
        <v>2.39</v>
      </c>
      <c r="E168" s="20">
        <v>2.44</v>
      </c>
      <c r="F168" s="20">
        <v>2.38</v>
      </c>
      <c r="G168" s="20">
        <v>2.4300000000000002</v>
      </c>
      <c r="H168" s="20" t="s">
        <v>38</v>
      </c>
      <c r="I168" s="20" t="s">
        <v>38</v>
      </c>
      <c r="J168" s="20">
        <v>2.39</v>
      </c>
      <c r="K168" s="20">
        <v>2.46</v>
      </c>
      <c r="L168" s="20">
        <v>2.2999999999999998</v>
      </c>
      <c r="M168" s="20">
        <v>2.38</v>
      </c>
    </row>
    <row r="169" spans="1:13" ht="24" x14ac:dyDescent="0.3">
      <c r="A169" s="19">
        <v>43593</v>
      </c>
      <c r="B169" s="20">
        <v>2.38</v>
      </c>
      <c r="C169" s="20">
        <v>2.42</v>
      </c>
      <c r="D169" s="20">
        <v>2.38</v>
      </c>
      <c r="E169" s="20">
        <v>2.4300000000000002</v>
      </c>
      <c r="F169" s="20">
        <v>2.38</v>
      </c>
      <c r="G169" s="20">
        <v>2.4300000000000002</v>
      </c>
      <c r="H169" s="20" t="s">
        <v>38</v>
      </c>
      <c r="I169" s="20" t="s">
        <v>38</v>
      </c>
      <c r="J169" s="20">
        <v>2.38</v>
      </c>
      <c r="K169" s="20">
        <v>2.4500000000000002</v>
      </c>
      <c r="L169" s="20">
        <v>2.2999999999999998</v>
      </c>
      <c r="M169" s="20">
        <v>2.38</v>
      </c>
    </row>
    <row r="170" spans="1:13" ht="24" x14ac:dyDescent="0.3">
      <c r="A170" s="19">
        <v>43594</v>
      </c>
      <c r="B170" s="20">
        <v>2.39</v>
      </c>
      <c r="C170" s="20">
        <v>2.4300000000000002</v>
      </c>
      <c r="D170" s="20">
        <v>2.38</v>
      </c>
      <c r="E170" s="20">
        <v>2.4300000000000002</v>
      </c>
      <c r="F170" s="20">
        <v>2.38</v>
      </c>
      <c r="G170" s="20">
        <v>2.4300000000000002</v>
      </c>
      <c r="H170" s="20" t="s">
        <v>38</v>
      </c>
      <c r="I170" s="20" t="s">
        <v>38</v>
      </c>
      <c r="J170" s="20">
        <v>2.39</v>
      </c>
      <c r="K170" s="20">
        <v>2.46</v>
      </c>
      <c r="L170" s="20">
        <v>2.29</v>
      </c>
      <c r="M170" s="20">
        <v>2.37</v>
      </c>
    </row>
    <row r="171" spans="1:13" ht="24" x14ac:dyDescent="0.3">
      <c r="A171" s="19">
        <v>43595</v>
      </c>
      <c r="B171" s="20">
        <v>2.38</v>
      </c>
      <c r="C171" s="20">
        <v>2.42</v>
      </c>
      <c r="D171" s="20">
        <v>2.38</v>
      </c>
      <c r="E171" s="20">
        <v>2.4300000000000002</v>
      </c>
      <c r="F171" s="20">
        <v>2.38</v>
      </c>
      <c r="G171" s="20">
        <v>2.4300000000000002</v>
      </c>
      <c r="H171" s="20" t="s">
        <v>38</v>
      </c>
      <c r="I171" s="20" t="s">
        <v>38</v>
      </c>
      <c r="J171" s="20">
        <v>2.38</v>
      </c>
      <c r="K171" s="20">
        <v>2.4500000000000002</v>
      </c>
      <c r="L171" s="20">
        <v>2.29</v>
      </c>
      <c r="M171" s="20">
        <v>2.37</v>
      </c>
    </row>
    <row r="172" spans="1:13" ht="24" x14ac:dyDescent="0.3">
      <c r="A172" s="19">
        <v>43598</v>
      </c>
      <c r="B172" s="20">
        <v>2.37</v>
      </c>
      <c r="C172" s="20">
        <v>2.41</v>
      </c>
      <c r="D172" s="20">
        <v>2.37</v>
      </c>
      <c r="E172" s="20">
        <v>2.42</v>
      </c>
      <c r="F172" s="20">
        <v>2.36</v>
      </c>
      <c r="G172" s="20">
        <v>2.41</v>
      </c>
      <c r="H172" s="20" t="s">
        <v>38</v>
      </c>
      <c r="I172" s="20" t="s">
        <v>38</v>
      </c>
      <c r="J172" s="20">
        <v>2.35</v>
      </c>
      <c r="K172" s="20">
        <v>2.42</v>
      </c>
      <c r="L172" s="20">
        <v>2.25</v>
      </c>
      <c r="M172" s="20">
        <v>2.33</v>
      </c>
    </row>
    <row r="173" spans="1:13" ht="24" x14ac:dyDescent="0.3">
      <c r="A173" s="19">
        <v>43599</v>
      </c>
      <c r="B173" s="20">
        <v>2.37</v>
      </c>
      <c r="C173" s="20">
        <v>2.41</v>
      </c>
      <c r="D173" s="20">
        <v>2.37</v>
      </c>
      <c r="E173" s="20">
        <v>2.42</v>
      </c>
      <c r="F173" s="20">
        <v>2.36</v>
      </c>
      <c r="G173" s="20">
        <v>2.41</v>
      </c>
      <c r="H173" s="20" t="s">
        <v>38</v>
      </c>
      <c r="I173" s="20" t="s">
        <v>38</v>
      </c>
      <c r="J173" s="20">
        <v>2.36</v>
      </c>
      <c r="K173" s="20">
        <v>2.4300000000000002</v>
      </c>
      <c r="L173" s="20">
        <v>2.25</v>
      </c>
      <c r="M173" s="20">
        <v>2.33</v>
      </c>
    </row>
    <row r="174" spans="1:13" ht="24" x14ac:dyDescent="0.3">
      <c r="A174" s="19">
        <v>43600</v>
      </c>
      <c r="B174" s="20">
        <v>2.36</v>
      </c>
      <c r="C174" s="20">
        <v>2.4</v>
      </c>
      <c r="D174" s="20">
        <v>2.36</v>
      </c>
      <c r="E174" s="20">
        <v>2.41</v>
      </c>
      <c r="F174" s="20">
        <v>2.37</v>
      </c>
      <c r="G174" s="20">
        <v>2.42</v>
      </c>
      <c r="H174" s="20" t="s">
        <v>38</v>
      </c>
      <c r="I174" s="20" t="s">
        <v>38</v>
      </c>
      <c r="J174" s="20">
        <v>2.36</v>
      </c>
      <c r="K174" s="20">
        <v>2.4300000000000002</v>
      </c>
      <c r="L174" s="20">
        <v>2.2400000000000002</v>
      </c>
      <c r="M174" s="20">
        <v>2.31</v>
      </c>
    </row>
    <row r="175" spans="1:13" ht="24" x14ac:dyDescent="0.3">
      <c r="A175" s="19">
        <v>43601</v>
      </c>
      <c r="B175" s="20">
        <v>2.36</v>
      </c>
      <c r="C175" s="20">
        <v>2.4</v>
      </c>
      <c r="D175" s="20">
        <v>2.36</v>
      </c>
      <c r="E175" s="20">
        <v>2.41</v>
      </c>
      <c r="F175" s="20">
        <v>2.35</v>
      </c>
      <c r="G175" s="20">
        <v>2.4</v>
      </c>
      <c r="H175" s="20" t="s">
        <v>38</v>
      </c>
      <c r="I175" s="20" t="s">
        <v>38</v>
      </c>
      <c r="J175" s="20">
        <v>2.36</v>
      </c>
      <c r="K175" s="20">
        <v>2.4300000000000002</v>
      </c>
      <c r="L175" s="20">
        <v>2.2599999999999998</v>
      </c>
      <c r="M175" s="20">
        <v>2.34</v>
      </c>
    </row>
    <row r="176" spans="1:13" ht="24" x14ac:dyDescent="0.3">
      <c r="A176" s="19">
        <v>43602</v>
      </c>
      <c r="B176" s="20">
        <v>2.35</v>
      </c>
      <c r="C176" s="20">
        <v>2.39</v>
      </c>
      <c r="D176" s="20">
        <v>2.35</v>
      </c>
      <c r="E176" s="20">
        <v>2.4</v>
      </c>
      <c r="F176" s="20">
        <v>2.34</v>
      </c>
      <c r="G176" s="20">
        <v>2.39</v>
      </c>
      <c r="H176" s="20" t="s">
        <v>38</v>
      </c>
      <c r="I176" s="20" t="s">
        <v>38</v>
      </c>
      <c r="J176" s="20">
        <v>2.35</v>
      </c>
      <c r="K176" s="20">
        <v>2.42</v>
      </c>
      <c r="L176" s="20">
        <v>2.2599999999999998</v>
      </c>
      <c r="M176" s="20">
        <v>2.34</v>
      </c>
    </row>
    <row r="177" spans="1:13" ht="24" x14ac:dyDescent="0.3">
      <c r="A177" s="19">
        <v>43605</v>
      </c>
      <c r="B177" s="20">
        <v>2.35</v>
      </c>
      <c r="C177" s="20">
        <v>2.39</v>
      </c>
      <c r="D177" s="20">
        <v>2.34</v>
      </c>
      <c r="E177" s="20">
        <v>2.39</v>
      </c>
      <c r="F177" s="20">
        <v>2.34</v>
      </c>
      <c r="G177" s="20">
        <v>2.39</v>
      </c>
      <c r="H177" s="20" t="s">
        <v>38</v>
      </c>
      <c r="I177" s="20" t="s">
        <v>38</v>
      </c>
      <c r="J177" s="20">
        <v>2.35</v>
      </c>
      <c r="K177" s="20">
        <v>2.42</v>
      </c>
      <c r="L177" s="20">
        <v>2.27</v>
      </c>
      <c r="M177" s="20">
        <v>2.35</v>
      </c>
    </row>
    <row r="178" spans="1:13" ht="24" x14ac:dyDescent="0.3">
      <c r="A178" s="19">
        <v>43606</v>
      </c>
      <c r="B178" s="20">
        <v>2.33</v>
      </c>
      <c r="C178" s="20">
        <v>2.37</v>
      </c>
      <c r="D178" s="20">
        <v>2.33</v>
      </c>
      <c r="E178" s="20">
        <v>2.38</v>
      </c>
      <c r="F178" s="20">
        <v>2.34</v>
      </c>
      <c r="G178" s="20">
        <v>2.39</v>
      </c>
      <c r="H178" s="20" t="s">
        <v>38</v>
      </c>
      <c r="I178" s="20" t="s">
        <v>38</v>
      </c>
      <c r="J178" s="20">
        <v>2.35</v>
      </c>
      <c r="K178" s="20">
        <v>2.42</v>
      </c>
      <c r="L178" s="20">
        <v>2.2799999999999998</v>
      </c>
      <c r="M178" s="20">
        <v>2.36</v>
      </c>
    </row>
    <row r="179" spans="1:13" ht="24" x14ac:dyDescent="0.3">
      <c r="A179" s="19">
        <v>43607</v>
      </c>
      <c r="B179" s="20">
        <v>2.3199999999999998</v>
      </c>
      <c r="C179" s="20">
        <v>2.36</v>
      </c>
      <c r="D179" s="20">
        <v>2.3199999999999998</v>
      </c>
      <c r="E179" s="20">
        <v>2.37</v>
      </c>
      <c r="F179" s="20">
        <v>2.33</v>
      </c>
      <c r="G179" s="20">
        <v>2.38</v>
      </c>
      <c r="H179" s="20" t="s">
        <v>38</v>
      </c>
      <c r="I179" s="20" t="s">
        <v>38</v>
      </c>
      <c r="J179" s="20">
        <v>2.34</v>
      </c>
      <c r="K179" s="20">
        <v>2.41</v>
      </c>
      <c r="L179" s="20">
        <v>2.29</v>
      </c>
      <c r="M179" s="20">
        <v>2.37</v>
      </c>
    </row>
    <row r="180" spans="1:13" ht="24" x14ac:dyDescent="0.3">
      <c r="A180" s="19">
        <v>43608</v>
      </c>
      <c r="B180" s="20">
        <v>2.34</v>
      </c>
      <c r="C180" s="20">
        <v>2.38</v>
      </c>
      <c r="D180" s="20">
        <v>2.33</v>
      </c>
      <c r="E180" s="20">
        <v>2.38</v>
      </c>
      <c r="F180" s="20">
        <v>2.3199999999999998</v>
      </c>
      <c r="G180" s="20">
        <v>2.37</v>
      </c>
      <c r="H180" s="20" t="s">
        <v>38</v>
      </c>
      <c r="I180" s="20" t="s">
        <v>38</v>
      </c>
      <c r="J180" s="20">
        <v>2.33</v>
      </c>
      <c r="K180" s="20">
        <v>2.4</v>
      </c>
      <c r="L180" s="20">
        <v>2.2400000000000002</v>
      </c>
      <c r="M180" s="20">
        <v>2.3199999999999998</v>
      </c>
    </row>
    <row r="181" spans="1:13" ht="24" x14ac:dyDescent="0.3">
      <c r="A181" s="19">
        <v>43609</v>
      </c>
      <c r="B181" s="20">
        <v>2.33</v>
      </c>
      <c r="C181" s="20">
        <v>2.37</v>
      </c>
      <c r="D181" s="20">
        <v>2.33</v>
      </c>
      <c r="E181" s="20">
        <v>2.38</v>
      </c>
      <c r="F181" s="20">
        <v>2.2999999999999998</v>
      </c>
      <c r="G181" s="20">
        <v>2.35</v>
      </c>
      <c r="H181" s="20" t="s">
        <v>38</v>
      </c>
      <c r="I181" s="20" t="s">
        <v>38</v>
      </c>
      <c r="J181" s="20">
        <v>2.3199999999999998</v>
      </c>
      <c r="K181" s="20">
        <v>2.39</v>
      </c>
      <c r="L181" s="20">
        <v>2.25</v>
      </c>
      <c r="M181" s="20">
        <v>2.33</v>
      </c>
    </row>
    <row r="182" spans="1:13" ht="24" x14ac:dyDescent="0.3">
      <c r="A182" s="19">
        <v>43613</v>
      </c>
      <c r="B182" s="20">
        <v>2.31</v>
      </c>
      <c r="C182" s="20">
        <v>2.35</v>
      </c>
      <c r="D182" s="20">
        <v>2.31</v>
      </c>
      <c r="E182" s="20">
        <v>2.36</v>
      </c>
      <c r="F182" s="20">
        <v>2.3199999999999998</v>
      </c>
      <c r="G182" s="20">
        <v>2.37</v>
      </c>
      <c r="H182" s="20" t="s">
        <v>38</v>
      </c>
      <c r="I182" s="20" t="s">
        <v>38</v>
      </c>
      <c r="J182" s="20">
        <v>2.31</v>
      </c>
      <c r="K182" s="20">
        <v>2.38</v>
      </c>
      <c r="L182" s="20">
        <v>2.2400000000000002</v>
      </c>
      <c r="M182" s="20">
        <v>2.3199999999999998</v>
      </c>
    </row>
    <row r="183" spans="1:13" ht="24" x14ac:dyDescent="0.3">
      <c r="A183" s="19">
        <v>43614</v>
      </c>
      <c r="B183" s="20">
        <v>2.31</v>
      </c>
      <c r="C183" s="20">
        <v>2.35</v>
      </c>
      <c r="D183" s="20">
        <v>2.31</v>
      </c>
      <c r="E183" s="20">
        <v>2.36</v>
      </c>
      <c r="F183" s="20">
        <v>2.3199999999999998</v>
      </c>
      <c r="G183" s="20">
        <v>2.37</v>
      </c>
      <c r="H183" s="20" t="s">
        <v>38</v>
      </c>
      <c r="I183" s="20" t="s">
        <v>38</v>
      </c>
      <c r="J183" s="20">
        <v>2.31</v>
      </c>
      <c r="K183" s="20">
        <v>2.38</v>
      </c>
      <c r="L183" s="20">
        <v>2.23</v>
      </c>
      <c r="M183" s="20">
        <v>2.31</v>
      </c>
    </row>
    <row r="184" spans="1:13" ht="24" x14ac:dyDescent="0.3">
      <c r="A184" s="19">
        <v>43615</v>
      </c>
      <c r="B184" s="20">
        <v>2.33</v>
      </c>
      <c r="C184" s="20">
        <v>2.37</v>
      </c>
      <c r="D184" s="20">
        <v>2.33</v>
      </c>
      <c r="E184" s="20">
        <v>2.38</v>
      </c>
      <c r="F184" s="20">
        <v>2.33</v>
      </c>
      <c r="G184" s="20">
        <v>2.38</v>
      </c>
      <c r="H184" s="20" t="s">
        <v>38</v>
      </c>
      <c r="I184" s="20" t="s">
        <v>38</v>
      </c>
      <c r="J184" s="20">
        <v>2.33</v>
      </c>
      <c r="K184" s="20">
        <v>2.4</v>
      </c>
      <c r="L184" s="20">
        <v>2.2200000000000002</v>
      </c>
      <c r="M184" s="20">
        <v>2.29</v>
      </c>
    </row>
    <row r="185" spans="1:13" ht="24" x14ac:dyDescent="0.3">
      <c r="A185" s="19">
        <v>43616</v>
      </c>
      <c r="B185" s="20">
        <v>2.31</v>
      </c>
      <c r="C185" s="20">
        <v>2.35</v>
      </c>
      <c r="D185" s="20">
        <v>2.33</v>
      </c>
      <c r="E185" s="20">
        <v>2.38</v>
      </c>
      <c r="F185" s="20">
        <v>2.2999999999999998</v>
      </c>
      <c r="G185" s="20">
        <v>2.35</v>
      </c>
      <c r="H185" s="20" t="s">
        <v>38</v>
      </c>
      <c r="I185" s="20" t="s">
        <v>38</v>
      </c>
      <c r="J185" s="20">
        <v>2.29</v>
      </c>
      <c r="K185" s="20">
        <v>2.35</v>
      </c>
      <c r="L185" s="20">
        <v>2.15</v>
      </c>
      <c r="M185" s="20">
        <v>2.2200000000000002</v>
      </c>
    </row>
    <row r="186" spans="1:13" ht="24" x14ac:dyDescent="0.3">
      <c r="A186" s="19">
        <v>43619</v>
      </c>
      <c r="B186" s="20">
        <v>2.3199999999999998</v>
      </c>
      <c r="C186" s="20">
        <v>2.36</v>
      </c>
      <c r="D186" s="20">
        <v>2.31</v>
      </c>
      <c r="E186" s="20">
        <v>2.36</v>
      </c>
      <c r="F186" s="20">
        <v>2.2999999999999998</v>
      </c>
      <c r="G186" s="20">
        <v>2.35</v>
      </c>
      <c r="H186" s="20" t="s">
        <v>38</v>
      </c>
      <c r="I186" s="20" t="s">
        <v>38</v>
      </c>
      <c r="J186" s="20">
        <v>2.2400000000000002</v>
      </c>
      <c r="K186" s="20">
        <v>2.2999999999999998</v>
      </c>
      <c r="L186" s="20">
        <v>2.06</v>
      </c>
      <c r="M186" s="20">
        <v>2.13</v>
      </c>
    </row>
    <row r="187" spans="1:13" ht="24" x14ac:dyDescent="0.3">
      <c r="A187" s="19">
        <v>43620</v>
      </c>
      <c r="B187" s="20">
        <v>2.2999999999999998</v>
      </c>
      <c r="C187" s="20">
        <v>2.34</v>
      </c>
      <c r="D187" s="20">
        <v>2.31</v>
      </c>
      <c r="E187" s="20">
        <v>2.36</v>
      </c>
      <c r="F187" s="20">
        <v>2.2999999999999998</v>
      </c>
      <c r="G187" s="20">
        <v>2.35</v>
      </c>
      <c r="H187" s="20" t="s">
        <v>38</v>
      </c>
      <c r="I187" s="20" t="s">
        <v>38</v>
      </c>
      <c r="J187" s="20">
        <v>2.23</v>
      </c>
      <c r="K187" s="20">
        <v>2.29</v>
      </c>
      <c r="L187" s="20">
        <v>2.06</v>
      </c>
      <c r="M187" s="20">
        <v>2.13</v>
      </c>
    </row>
    <row r="188" spans="1:13" ht="24" x14ac:dyDescent="0.3">
      <c r="A188" s="19">
        <v>43621</v>
      </c>
      <c r="B188" s="20">
        <v>2.2599999999999998</v>
      </c>
      <c r="C188" s="20">
        <v>2.2999999999999998</v>
      </c>
      <c r="D188" s="20">
        <v>2.2999999999999998</v>
      </c>
      <c r="E188" s="20">
        <v>2.35</v>
      </c>
      <c r="F188" s="20">
        <v>2.2999999999999998</v>
      </c>
      <c r="G188" s="20">
        <v>2.35</v>
      </c>
      <c r="H188" s="20" t="s">
        <v>38</v>
      </c>
      <c r="I188" s="20" t="s">
        <v>38</v>
      </c>
      <c r="J188" s="20">
        <v>2.19</v>
      </c>
      <c r="K188" s="20">
        <v>2.25</v>
      </c>
      <c r="L188" s="20">
        <v>1.99</v>
      </c>
      <c r="M188" s="20">
        <v>2.0499999999999998</v>
      </c>
    </row>
    <row r="189" spans="1:13" ht="24" x14ac:dyDescent="0.3">
      <c r="A189" s="19">
        <v>43622</v>
      </c>
      <c r="B189" s="20">
        <v>2.2799999999999998</v>
      </c>
      <c r="C189" s="20">
        <v>2.3199999999999998</v>
      </c>
      <c r="D189" s="20">
        <v>2.2999999999999998</v>
      </c>
      <c r="E189" s="20">
        <v>2.35</v>
      </c>
      <c r="F189" s="20">
        <v>2.2799999999999998</v>
      </c>
      <c r="G189" s="20">
        <v>2.33</v>
      </c>
      <c r="H189" s="20" t="s">
        <v>38</v>
      </c>
      <c r="I189" s="20" t="s">
        <v>38</v>
      </c>
      <c r="J189" s="20">
        <v>2.16</v>
      </c>
      <c r="K189" s="20">
        <v>2.2200000000000002</v>
      </c>
      <c r="L189" s="20">
        <v>1.97</v>
      </c>
      <c r="M189" s="20">
        <v>2.0299999999999998</v>
      </c>
    </row>
    <row r="190" spans="1:13" ht="24" x14ac:dyDescent="0.3">
      <c r="A190" s="19">
        <v>43623</v>
      </c>
      <c r="B190" s="20">
        <v>2.2599999999999998</v>
      </c>
      <c r="C190" s="20">
        <v>2.2999999999999998</v>
      </c>
      <c r="D190" s="20">
        <v>2.2799999999999998</v>
      </c>
      <c r="E190" s="20">
        <v>2.33</v>
      </c>
      <c r="F190" s="20">
        <v>2.23</v>
      </c>
      <c r="G190" s="20">
        <v>2.2799999999999998</v>
      </c>
      <c r="H190" s="20" t="s">
        <v>38</v>
      </c>
      <c r="I190" s="20" t="s">
        <v>38</v>
      </c>
      <c r="J190" s="20">
        <v>2.1</v>
      </c>
      <c r="K190" s="20">
        <v>2.16</v>
      </c>
      <c r="L190" s="20">
        <v>1.92</v>
      </c>
      <c r="M190" s="20">
        <v>1.98</v>
      </c>
    </row>
    <row r="191" spans="1:13" ht="24" x14ac:dyDescent="0.3">
      <c r="A191" s="19">
        <v>43626</v>
      </c>
      <c r="B191" s="20">
        <v>2.2599999999999998</v>
      </c>
      <c r="C191" s="20">
        <v>2.2999999999999998</v>
      </c>
      <c r="D191" s="20">
        <v>2.2599999999999998</v>
      </c>
      <c r="E191" s="20">
        <v>2.31</v>
      </c>
      <c r="F191" s="20">
        <v>2.2400000000000002</v>
      </c>
      <c r="G191" s="20">
        <v>2.29</v>
      </c>
      <c r="H191" s="20" t="s">
        <v>38</v>
      </c>
      <c r="I191" s="20" t="s">
        <v>38</v>
      </c>
      <c r="J191" s="20">
        <v>2.15</v>
      </c>
      <c r="K191" s="20">
        <v>2.21</v>
      </c>
      <c r="L191" s="20">
        <v>1.98</v>
      </c>
      <c r="M191" s="20">
        <v>2.04</v>
      </c>
    </row>
    <row r="192" spans="1:13" ht="24" x14ac:dyDescent="0.3">
      <c r="A192" s="19">
        <v>43627</v>
      </c>
      <c r="B192" s="20">
        <v>2.23</v>
      </c>
      <c r="C192" s="20">
        <v>2.27</v>
      </c>
      <c r="D192" s="20">
        <v>2.2200000000000002</v>
      </c>
      <c r="E192" s="20">
        <v>2.2599999999999998</v>
      </c>
      <c r="F192" s="20">
        <v>2.2200000000000002</v>
      </c>
      <c r="G192" s="20">
        <v>2.27</v>
      </c>
      <c r="H192" s="20" t="s">
        <v>38</v>
      </c>
      <c r="I192" s="20" t="s">
        <v>38</v>
      </c>
      <c r="J192" s="20">
        <v>2.15</v>
      </c>
      <c r="K192" s="20">
        <v>2.21</v>
      </c>
      <c r="L192" s="20">
        <v>2</v>
      </c>
      <c r="M192" s="20">
        <v>2.06</v>
      </c>
    </row>
    <row r="193" spans="1:13" ht="24" x14ac:dyDescent="0.3">
      <c r="A193" s="19">
        <v>43628</v>
      </c>
      <c r="B193" s="20">
        <v>2.15</v>
      </c>
      <c r="C193" s="20">
        <v>2.19</v>
      </c>
      <c r="D193" s="20">
        <v>2.17</v>
      </c>
      <c r="E193" s="20">
        <v>2.21</v>
      </c>
      <c r="F193" s="20">
        <v>2.19</v>
      </c>
      <c r="G193" s="20">
        <v>2.2400000000000002</v>
      </c>
      <c r="H193" s="20" t="s">
        <v>38</v>
      </c>
      <c r="I193" s="20" t="s">
        <v>38</v>
      </c>
      <c r="J193" s="20">
        <v>2.14</v>
      </c>
      <c r="K193" s="20">
        <v>2.2000000000000002</v>
      </c>
      <c r="L193" s="20">
        <v>1.97</v>
      </c>
      <c r="M193" s="20">
        <v>2.0299999999999998</v>
      </c>
    </row>
    <row r="194" spans="1:13" ht="24" x14ac:dyDescent="0.3">
      <c r="A194" s="19">
        <v>43629</v>
      </c>
      <c r="B194" s="20">
        <v>2.2000000000000002</v>
      </c>
      <c r="C194" s="20">
        <v>2.2400000000000002</v>
      </c>
      <c r="D194" s="20">
        <v>2.19</v>
      </c>
      <c r="E194" s="20">
        <v>2.23</v>
      </c>
      <c r="F194" s="20">
        <v>2.14</v>
      </c>
      <c r="G194" s="20">
        <v>2.19</v>
      </c>
      <c r="H194" s="20" t="s">
        <v>38</v>
      </c>
      <c r="I194" s="20" t="s">
        <v>38</v>
      </c>
      <c r="J194" s="20">
        <v>2.12</v>
      </c>
      <c r="K194" s="20">
        <v>2.1800000000000002</v>
      </c>
      <c r="L194" s="20">
        <v>1.95</v>
      </c>
      <c r="M194" s="20">
        <v>2.0099999999999998</v>
      </c>
    </row>
    <row r="195" spans="1:13" ht="24" x14ac:dyDescent="0.3">
      <c r="A195" s="19">
        <v>43630</v>
      </c>
      <c r="B195" s="20">
        <v>2.19</v>
      </c>
      <c r="C195" s="20">
        <v>2.23</v>
      </c>
      <c r="D195" s="20">
        <v>2.17</v>
      </c>
      <c r="E195" s="20">
        <v>2.21</v>
      </c>
      <c r="F195" s="20">
        <v>2.15</v>
      </c>
      <c r="G195" s="20">
        <v>2.2000000000000002</v>
      </c>
      <c r="H195" s="20" t="s">
        <v>38</v>
      </c>
      <c r="I195" s="20" t="s">
        <v>38</v>
      </c>
      <c r="J195" s="20">
        <v>2.12</v>
      </c>
      <c r="K195" s="20">
        <v>2.1800000000000002</v>
      </c>
      <c r="L195" s="20">
        <v>1.95</v>
      </c>
      <c r="M195" s="20">
        <v>2.0099999999999998</v>
      </c>
    </row>
    <row r="196" spans="1:13" ht="24" x14ac:dyDescent="0.3">
      <c r="A196" s="19">
        <v>43633</v>
      </c>
      <c r="B196" s="20">
        <v>2.1800000000000002</v>
      </c>
      <c r="C196" s="20">
        <v>2.2200000000000002</v>
      </c>
      <c r="D196" s="20">
        <v>2.17</v>
      </c>
      <c r="E196" s="20">
        <v>2.21</v>
      </c>
      <c r="F196" s="20">
        <v>2.1800000000000002</v>
      </c>
      <c r="G196" s="20">
        <v>2.23</v>
      </c>
      <c r="H196" s="20" t="s">
        <v>38</v>
      </c>
      <c r="I196" s="20" t="s">
        <v>38</v>
      </c>
      <c r="J196" s="20">
        <v>2.14</v>
      </c>
      <c r="K196" s="20">
        <v>2.2000000000000002</v>
      </c>
      <c r="L196" s="20">
        <v>1.99</v>
      </c>
      <c r="M196" s="20">
        <v>2.0499999999999998</v>
      </c>
    </row>
    <row r="197" spans="1:13" ht="24" x14ac:dyDescent="0.3">
      <c r="A197" s="19">
        <v>43634</v>
      </c>
      <c r="B197" s="20">
        <v>2.14</v>
      </c>
      <c r="C197" s="20">
        <v>2.1800000000000002</v>
      </c>
      <c r="D197" s="20">
        <v>2.15</v>
      </c>
      <c r="E197" s="20">
        <v>2.19</v>
      </c>
      <c r="F197" s="20">
        <v>2.17</v>
      </c>
      <c r="G197" s="20">
        <v>2.2200000000000002</v>
      </c>
      <c r="H197" s="20" t="s">
        <v>38</v>
      </c>
      <c r="I197" s="20" t="s">
        <v>38</v>
      </c>
      <c r="J197" s="20">
        <v>2.14</v>
      </c>
      <c r="K197" s="20">
        <v>2.2000000000000002</v>
      </c>
      <c r="L197" s="20">
        <v>1.98</v>
      </c>
      <c r="M197" s="20">
        <v>2.04</v>
      </c>
    </row>
    <row r="198" spans="1:13" ht="24" x14ac:dyDescent="0.3">
      <c r="A198" s="19">
        <v>43635</v>
      </c>
      <c r="B198" s="20">
        <v>2.1</v>
      </c>
      <c r="C198" s="20">
        <v>2.14</v>
      </c>
      <c r="D198" s="20">
        <v>2.13</v>
      </c>
      <c r="E198" s="20">
        <v>2.17</v>
      </c>
      <c r="F198" s="20">
        <v>2.13</v>
      </c>
      <c r="G198" s="20">
        <v>2.1800000000000002</v>
      </c>
      <c r="H198" s="20" t="s">
        <v>38</v>
      </c>
      <c r="I198" s="20" t="s">
        <v>38</v>
      </c>
      <c r="J198" s="20">
        <v>2.0499999999999998</v>
      </c>
      <c r="K198" s="20">
        <v>2.11</v>
      </c>
      <c r="L198" s="20">
        <v>1.9</v>
      </c>
      <c r="M198" s="20">
        <v>1.96</v>
      </c>
    </row>
    <row r="199" spans="1:13" ht="24" x14ac:dyDescent="0.3">
      <c r="A199" s="19">
        <v>43636</v>
      </c>
      <c r="B199" s="20">
        <v>2.13</v>
      </c>
      <c r="C199" s="20">
        <v>2.17</v>
      </c>
      <c r="D199" s="20">
        <v>2.11</v>
      </c>
      <c r="E199" s="20">
        <v>2.15</v>
      </c>
      <c r="F199" s="20">
        <v>2.09</v>
      </c>
      <c r="G199" s="20">
        <v>2.14</v>
      </c>
      <c r="H199" s="20" t="s">
        <v>38</v>
      </c>
      <c r="I199" s="20" t="s">
        <v>38</v>
      </c>
      <c r="J199" s="20">
        <v>1.99</v>
      </c>
      <c r="K199" s="20">
        <v>2.04</v>
      </c>
      <c r="L199" s="20">
        <v>1.85</v>
      </c>
      <c r="M199" s="20">
        <v>1.91</v>
      </c>
    </row>
    <row r="200" spans="1:13" ht="24" x14ac:dyDescent="0.3">
      <c r="A200" s="19">
        <v>43637</v>
      </c>
      <c r="B200" s="20">
        <v>2.12</v>
      </c>
      <c r="C200" s="20">
        <v>2.16</v>
      </c>
      <c r="D200" s="20">
        <v>2.12</v>
      </c>
      <c r="E200" s="20">
        <v>2.16</v>
      </c>
      <c r="F200" s="20">
        <v>2.0699999999999998</v>
      </c>
      <c r="G200" s="20">
        <v>2.12</v>
      </c>
      <c r="H200" s="20" t="s">
        <v>38</v>
      </c>
      <c r="I200" s="20" t="s">
        <v>38</v>
      </c>
      <c r="J200" s="20">
        <v>2</v>
      </c>
      <c r="K200" s="20">
        <v>2.0499999999999998</v>
      </c>
      <c r="L200" s="20">
        <v>1.89</v>
      </c>
      <c r="M200" s="20">
        <v>1.95</v>
      </c>
    </row>
    <row r="201" spans="1:13" ht="24" x14ac:dyDescent="0.3">
      <c r="A201" s="19">
        <v>43640</v>
      </c>
      <c r="B201" s="20">
        <v>2.08</v>
      </c>
      <c r="C201" s="20">
        <v>2.12</v>
      </c>
      <c r="D201" s="20">
        <v>2.09</v>
      </c>
      <c r="E201" s="20">
        <v>2.13</v>
      </c>
      <c r="F201" s="20">
        <v>2.08</v>
      </c>
      <c r="G201" s="20">
        <v>2.13</v>
      </c>
      <c r="H201" s="20" t="s">
        <v>38</v>
      </c>
      <c r="I201" s="20" t="s">
        <v>38</v>
      </c>
      <c r="J201" s="20">
        <v>2.04</v>
      </c>
      <c r="K201" s="20">
        <v>2.1</v>
      </c>
      <c r="L201" s="20">
        <v>1.87</v>
      </c>
      <c r="M201" s="20">
        <v>1.93</v>
      </c>
    </row>
    <row r="202" spans="1:13" ht="24" x14ac:dyDescent="0.3">
      <c r="A202" s="19">
        <v>43641</v>
      </c>
      <c r="B202" s="20">
        <v>2.0699999999999998</v>
      </c>
      <c r="C202" s="20">
        <v>2.11</v>
      </c>
      <c r="D202" s="20">
        <v>2.08</v>
      </c>
      <c r="E202" s="20">
        <v>2.12</v>
      </c>
      <c r="F202" s="20">
        <v>2.0699999999999998</v>
      </c>
      <c r="G202" s="20">
        <v>2.12</v>
      </c>
      <c r="H202" s="20" t="s">
        <v>38</v>
      </c>
      <c r="I202" s="20" t="s">
        <v>38</v>
      </c>
      <c r="J202" s="20">
        <v>2.04</v>
      </c>
      <c r="K202" s="20">
        <v>2.1</v>
      </c>
      <c r="L202" s="20">
        <v>1.88</v>
      </c>
      <c r="M202" s="20">
        <v>1.94</v>
      </c>
    </row>
    <row r="203" spans="1:13" ht="24" x14ac:dyDescent="0.3">
      <c r="A203" s="19">
        <v>43642</v>
      </c>
      <c r="B203" s="20">
        <v>2.0699999999999998</v>
      </c>
      <c r="C203" s="20">
        <v>2.11</v>
      </c>
      <c r="D203" s="20">
        <v>2.08</v>
      </c>
      <c r="E203" s="20">
        <v>2.12</v>
      </c>
      <c r="F203" s="20">
        <v>2.1</v>
      </c>
      <c r="G203" s="20">
        <v>2.15</v>
      </c>
      <c r="H203" s="20" t="s">
        <v>38</v>
      </c>
      <c r="I203" s="20" t="s">
        <v>38</v>
      </c>
      <c r="J203" s="20">
        <v>2.06</v>
      </c>
      <c r="K203" s="20">
        <v>2.12</v>
      </c>
      <c r="L203" s="20">
        <v>1.91</v>
      </c>
      <c r="M203" s="20">
        <v>1.97</v>
      </c>
    </row>
    <row r="204" spans="1:13" ht="24" x14ac:dyDescent="0.3">
      <c r="A204" s="19">
        <v>43643</v>
      </c>
      <c r="B204" s="20">
        <v>2.15</v>
      </c>
      <c r="C204" s="20">
        <v>2.19</v>
      </c>
      <c r="D204" s="20">
        <v>2.11</v>
      </c>
      <c r="E204" s="20">
        <v>2.15</v>
      </c>
      <c r="F204" s="20">
        <v>2.09</v>
      </c>
      <c r="G204" s="20">
        <v>2.14</v>
      </c>
      <c r="H204" s="20" t="s">
        <v>38</v>
      </c>
      <c r="I204" s="20" t="s">
        <v>38</v>
      </c>
      <c r="J204" s="20">
        <v>2.06</v>
      </c>
      <c r="K204" s="20">
        <v>2.12</v>
      </c>
      <c r="L204" s="20">
        <v>1.88</v>
      </c>
      <c r="M204" s="20">
        <v>1.94</v>
      </c>
    </row>
    <row r="205" spans="1:13" ht="24" x14ac:dyDescent="0.3">
      <c r="A205" s="19">
        <v>43644</v>
      </c>
      <c r="B205" s="20">
        <v>2.14</v>
      </c>
      <c r="C205" s="20">
        <v>2.1800000000000002</v>
      </c>
      <c r="D205" s="20">
        <v>2.11</v>
      </c>
      <c r="E205" s="20">
        <v>2.15</v>
      </c>
      <c r="F205" s="20">
        <v>2.08</v>
      </c>
      <c r="G205" s="20">
        <v>2.13</v>
      </c>
      <c r="H205" s="20" t="s">
        <v>38</v>
      </c>
      <c r="I205" s="20" t="s">
        <v>38</v>
      </c>
      <c r="J205" s="20">
        <v>2.04</v>
      </c>
      <c r="K205" s="20">
        <v>2.1</v>
      </c>
      <c r="L205" s="20">
        <v>1.87</v>
      </c>
      <c r="M205" s="20">
        <v>1.93</v>
      </c>
    </row>
    <row r="206" spans="1:13" ht="24" x14ac:dyDescent="0.3">
      <c r="A206" s="19">
        <v>43647</v>
      </c>
      <c r="B206" s="20">
        <v>2.13</v>
      </c>
      <c r="C206" s="20">
        <v>2.17</v>
      </c>
      <c r="D206" s="20">
        <v>2.11</v>
      </c>
      <c r="E206" s="20">
        <v>2.15</v>
      </c>
      <c r="F206" s="20">
        <v>2.16</v>
      </c>
      <c r="G206" s="20">
        <v>2.21</v>
      </c>
      <c r="H206" s="20" t="s">
        <v>38</v>
      </c>
      <c r="I206" s="20" t="s">
        <v>38</v>
      </c>
      <c r="J206" s="20">
        <v>2.04</v>
      </c>
      <c r="K206" s="20">
        <v>2.1</v>
      </c>
      <c r="L206" s="20">
        <v>1.89</v>
      </c>
      <c r="M206" s="20">
        <v>1.95</v>
      </c>
    </row>
    <row r="207" spans="1:13" ht="24" x14ac:dyDescent="0.3">
      <c r="A207" s="19">
        <v>43648</v>
      </c>
      <c r="B207" s="20">
        <v>2.1800000000000002</v>
      </c>
      <c r="C207" s="20">
        <v>2.2200000000000002</v>
      </c>
      <c r="D207" s="20">
        <v>2.13</v>
      </c>
      <c r="E207" s="20">
        <v>2.17</v>
      </c>
      <c r="F207" s="20">
        <v>2.15</v>
      </c>
      <c r="G207" s="20">
        <v>2.2000000000000002</v>
      </c>
      <c r="H207" s="20" t="s">
        <v>38</v>
      </c>
      <c r="I207" s="20" t="s">
        <v>38</v>
      </c>
      <c r="J207" s="20">
        <v>2.0299999999999998</v>
      </c>
      <c r="K207" s="20">
        <v>2.09</v>
      </c>
      <c r="L207" s="20">
        <v>1.86</v>
      </c>
      <c r="M207" s="20">
        <v>1.92</v>
      </c>
    </row>
    <row r="208" spans="1:13" ht="24" x14ac:dyDescent="0.3">
      <c r="A208" s="19">
        <v>43649</v>
      </c>
      <c r="B208" s="20">
        <v>2.21</v>
      </c>
      <c r="C208" s="20">
        <v>2.25</v>
      </c>
      <c r="D208" s="20">
        <v>2.16</v>
      </c>
      <c r="E208" s="20">
        <v>2.2000000000000002</v>
      </c>
      <c r="F208" s="20">
        <v>2.16</v>
      </c>
      <c r="G208" s="20">
        <v>2.21</v>
      </c>
      <c r="H208" s="20" t="s">
        <v>38</v>
      </c>
      <c r="I208" s="20" t="s">
        <v>38</v>
      </c>
      <c r="J208" s="20">
        <v>2.0299999999999998</v>
      </c>
      <c r="K208" s="20">
        <v>2.09</v>
      </c>
      <c r="L208" s="20">
        <v>1.86</v>
      </c>
      <c r="M208" s="20">
        <v>1.92</v>
      </c>
    </row>
    <row r="209" spans="1:13" ht="24" x14ac:dyDescent="0.3">
      <c r="A209" s="19">
        <v>43651</v>
      </c>
      <c r="B209" s="20">
        <v>2.2200000000000002</v>
      </c>
      <c r="C209" s="20">
        <v>2.2599999999999998</v>
      </c>
      <c r="D209" s="20">
        <v>2.1800000000000002</v>
      </c>
      <c r="E209" s="20">
        <v>2.2200000000000002</v>
      </c>
      <c r="F209" s="20">
        <v>2.1800000000000002</v>
      </c>
      <c r="G209" s="20">
        <v>2.23</v>
      </c>
      <c r="H209" s="20" t="s">
        <v>38</v>
      </c>
      <c r="I209" s="20" t="s">
        <v>38</v>
      </c>
      <c r="J209" s="20">
        <v>2.09</v>
      </c>
      <c r="K209" s="20">
        <v>2.15</v>
      </c>
      <c r="L209" s="20">
        <v>1.93</v>
      </c>
      <c r="M209" s="20">
        <v>1.99</v>
      </c>
    </row>
    <row r="210" spans="1:13" ht="24" x14ac:dyDescent="0.3">
      <c r="A210" s="19">
        <v>43654</v>
      </c>
      <c r="B210" s="20">
        <v>2.19</v>
      </c>
      <c r="C210" s="20">
        <v>2.23</v>
      </c>
      <c r="D210" s="20">
        <v>2.19</v>
      </c>
      <c r="E210" s="20">
        <v>2.23</v>
      </c>
      <c r="F210" s="20">
        <v>2.21</v>
      </c>
      <c r="G210" s="20">
        <v>2.2599999999999998</v>
      </c>
      <c r="H210" s="20" t="s">
        <v>38</v>
      </c>
      <c r="I210" s="20" t="s">
        <v>38</v>
      </c>
      <c r="J210" s="20">
        <v>2.08</v>
      </c>
      <c r="K210" s="20">
        <v>2.14</v>
      </c>
      <c r="L210" s="20">
        <v>1.94</v>
      </c>
      <c r="M210" s="20">
        <v>2</v>
      </c>
    </row>
    <row r="211" spans="1:13" ht="24" x14ac:dyDescent="0.3">
      <c r="A211" s="19">
        <v>43655</v>
      </c>
      <c r="B211" s="20">
        <v>2.1800000000000002</v>
      </c>
      <c r="C211" s="20">
        <v>2.2200000000000002</v>
      </c>
      <c r="D211" s="20">
        <v>2.19</v>
      </c>
      <c r="E211" s="20">
        <v>2.23</v>
      </c>
      <c r="F211" s="20">
        <v>2.21</v>
      </c>
      <c r="G211" s="20">
        <v>2.2599999999999998</v>
      </c>
      <c r="H211" s="20" t="s">
        <v>38</v>
      </c>
      <c r="I211" s="20" t="s">
        <v>38</v>
      </c>
      <c r="J211" s="20">
        <v>2.09</v>
      </c>
      <c r="K211" s="20">
        <v>2.15</v>
      </c>
      <c r="L211" s="20">
        <v>1.95</v>
      </c>
      <c r="M211" s="20">
        <v>2.0099999999999998</v>
      </c>
    </row>
    <row r="212" spans="1:13" ht="24" x14ac:dyDescent="0.3">
      <c r="A212" s="19">
        <v>43656</v>
      </c>
      <c r="B212" s="20">
        <v>2.14</v>
      </c>
      <c r="C212" s="20">
        <v>2.1800000000000002</v>
      </c>
      <c r="D212" s="20">
        <v>2.13</v>
      </c>
      <c r="E212" s="20">
        <v>2.17</v>
      </c>
      <c r="F212" s="20">
        <v>2.15</v>
      </c>
      <c r="G212" s="20">
        <v>2.2000000000000002</v>
      </c>
      <c r="H212" s="20" t="s">
        <v>38</v>
      </c>
      <c r="I212" s="20" t="s">
        <v>38</v>
      </c>
      <c r="J212" s="20">
        <v>2.02</v>
      </c>
      <c r="K212" s="20">
        <v>2.0699999999999998</v>
      </c>
      <c r="L212" s="20">
        <v>1.88</v>
      </c>
      <c r="M212" s="20">
        <v>1.94</v>
      </c>
    </row>
    <row r="213" spans="1:13" ht="24" x14ac:dyDescent="0.3">
      <c r="A213" s="19">
        <v>43657</v>
      </c>
      <c r="B213" s="20">
        <v>2.13</v>
      </c>
      <c r="C213" s="20">
        <v>2.17</v>
      </c>
      <c r="D213" s="20">
        <v>2.13</v>
      </c>
      <c r="E213" s="20">
        <v>2.17</v>
      </c>
      <c r="F213" s="20">
        <v>2.12</v>
      </c>
      <c r="G213" s="20">
        <v>2.17</v>
      </c>
      <c r="H213" s="20" t="s">
        <v>38</v>
      </c>
      <c r="I213" s="20" t="s">
        <v>38</v>
      </c>
      <c r="J213" s="20">
        <v>2.0299999999999998</v>
      </c>
      <c r="K213" s="20">
        <v>2.09</v>
      </c>
      <c r="L213" s="20">
        <v>1.92</v>
      </c>
      <c r="M213" s="20">
        <v>1.98</v>
      </c>
    </row>
    <row r="214" spans="1:13" ht="24" x14ac:dyDescent="0.3">
      <c r="A214" s="19">
        <v>43658</v>
      </c>
      <c r="B214" s="20">
        <v>2.12</v>
      </c>
      <c r="C214" s="20">
        <v>2.16</v>
      </c>
      <c r="D214" s="20">
        <v>2.14</v>
      </c>
      <c r="E214" s="20">
        <v>2.1800000000000002</v>
      </c>
      <c r="F214" s="20">
        <v>2.1</v>
      </c>
      <c r="G214" s="20">
        <v>2.15</v>
      </c>
      <c r="H214" s="20" t="s">
        <v>38</v>
      </c>
      <c r="I214" s="20" t="s">
        <v>38</v>
      </c>
      <c r="J214" s="20">
        <v>2.02</v>
      </c>
      <c r="K214" s="20">
        <v>2.0699999999999998</v>
      </c>
      <c r="L214" s="20">
        <v>1.91</v>
      </c>
      <c r="M214" s="20">
        <v>1.97</v>
      </c>
    </row>
    <row r="215" spans="1:13" ht="24" x14ac:dyDescent="0.3">
      <c r="A215" s="19">
        <v>43661</v>
      </c>
      <c r="B215" s="20">
        <v>2.13</v>
      </c>
      <c r="C215" s="20">
        <v>2.17</v>
      </c>
      <c r="D215" s="20">
        <v>2.15</v>
      </c>
      <c r="E215" s="20">
        <v>2.19</v>
      </c>
      <c r="F215" s="20">
        <v>2.11</v>
      </c>
      <c r="G215" s="20">
        <v>2.16</v>
      </c>
      <c r="H215" s="20" t="s">
        <v>38</v>
      </c>
      <c r="I215" s="20" t="s">
        <v>38</v>
      </c>
      <c r="J215" s="20">
        <v>2</v>
      </c>
      <c r="K215" s="20">
        <v>2.0499999999999998</v>
      </c>
      <c r="L215" s="20">
        <v>1.9</v>
      </c>
      <c r="M215" s="20">
        <v>1.96</v>
      </c>
    </row>
    <row r="216" spans="1:13" ht="24" x14ac:dyDescent="0.3">
      <c r="A216" s="19">
        <v>43662</v>
      </c>
      <c r="B216" s="20">
        <v>2.12</v>
      </c>
      <c r="C216" s="20">
        <v>2.16</v>
      </c>
      <c r="D216" s="20">
        <v>2.13</v>
      </c>
      <c r="E216" s="20">
        <v>2.17</v>
      </c>
      <c r="F216" s="20">
        <v>2.1</v>
      </c>
      <c r="G216" s="20">
        <v>2.15</v>
      </c>
      <c r="H216" s="20" t="s">
        <v>38</v>
      </c>
      <c r="I216" s="20" t="s">
        <v>38</v>
      </c>
      <c r="J216" s="20">
        <v>2.0099999999999998</v>
      </c>
      <c r="K216" s="20">
        <v>2.06</v>
      </c>
      <c r="L216" s="20">
        <v>1.94</v>
      </c>
      <c r="M216" s="20">
        <v>2</v>
      </c>
    </row>
    <row r="217" spans="1:13" ht="24" x14ac:dyDescent="0.3">
      <c r="A217" s="19">
        <v>43663</v>
      </c>
      <c r="B217" s="20">
        <v>2.09</v>
      </c>
      <c r="C217" s="20">
        <v>2.13</v>
      </c>
      <c r="D217" s="20">
        <v>2.1</v>
      </c>
      <c r="E217" s="20">
        <v>2.14</v>
      </c>
      <c r="F217" s="20">
        <v>2.09</v>
      </c>
      <c r="G217" s="20">
        <v>2.14</v>
      </c>
      <c r="H217" s="20" t="s">
        <v>38</v>
      </c>
      <c r="I217" s="20" t="s">
        <v>38</v>
      </c>
      <c r="J217" s="20">
        <v>1.99</v>
      </c>
      <c r="K217" s="20">
        <v>2.04</v>
      </c>
      <c r="L217" s="20">
        <v>1.89</v>
      </c>
      <c r="M217" s="20">
        <v>1.95</v>
      </c>
    </row>
    <row r="218" spans="1:13" ht="24" x14ac:dyDescent="0.3">
      <c r="A218" s="19">
        <v>43664</v>
      </c>
      <c r="B218" s="20">
        <v>2.0699999999999998</v>
      </c>
      <c r="C218" s="20">
        <v>2.11</v>
      </c>
      <c r="D218" s="20">
        <v>2.08</v>
      </c>
      <c r="E218" s="20">
        <v>2.12</v>
      </c>
      <c r="F218" s="20">
        <v>2.0099999999999998</v>
      </c>
      <c r="G218" s="20">
        <v>2.0499999999999998</v>
      </c>
      <c r="H218" s="20" t="s">
        <v>38</v>
      </c>
      <c r="I218" s="20" t="s">
        <v>38</v>
      </c>
      <c r="J218" s="20">
        <v>1.96</v>
      </c>
      <c r="K218" s="20">
        <v>2.0099999999999998</v>
      </c>
      <c r="L218" s="20">
        <v>1.84</v>
      </c>
      <c r="M218" s="20">
        <v>1.9</v>
      </c>
    </row>
    <row r="219" spans="1:13" ht="24" x14ac:dyDescent="0.3">
      <c r="A219" s="19">
        <v>43665</v>
      </c>
      <c r="B219" s="20">
        <v>2.0699999999999998</v>
      </c>
      <c r="C219" s="20">
        <v>2.11</v>
      </c>
      <c r="D219" s="20">
        <v>2.12</v>
      </c>
      <c r="E219" s="20">
        <v>2.16</v>
      </c>
      <c r="F219" s="20">
        <v>2.02</v>
      </c>
      <c r="G219" s="20">
        <v>2.06</v>
      </c>
      <c r="H219" s="20" t="s">
        <v>38</v>
      </c>
      <c r="I219" s="20" t="s">
        <v>38</v>
      </c>
      <c r="J219" s="20">
        <v>1.98</v>
      </c>
      <c r="K219" s="20">
        <v>2.0299999999999998</v>
      </c>
      <c r="L219" s="20">
        <v>1.88</v>
      </c>
      <c r="M219" s="20">
        <v>1.94</v>
      </c>
    </row>
    <row r="220" spans="1:13" ht="24" x14ac:dyDescent="0.3">
      <c r="A220" s="19">
        <v>43668</v>
      </c>
      <c r="B220" s="20">
        <v>2.09</v>
      </c>
      <c r="C220" s="20">
        <v>2.13</v>
      </c>
      <c r="D220" s="20">
        <v>2.12</v>
      </c>
      <c r="E220" s="20">
        <v>2.16</v>
      </c>
      <c r="F220" s="20">
        <v>2.04</v>
      </c>
      <c r="G220" s="20">
        <v>2.08</v>
      </c>
      <c r="H220" s="20" t="s">
        <v>38</v>
      </c>
      <c r="I220" s="20" t="s">
        <v>38</v>
      </c>
      <c r="J220" s="20">
        <v>2.02</v>
      </c>
      <c r="K220" s="20">
        <v>2.0699999999999998</v>
      </c>
      <c r="L220" s="20">
        <v>1.89</v>
      </c>
      <c r="M220" s="20">
        <v>1.95</v>
      </c>
    </row>
    <row r="221" spans="1:13" ht="24" x14ac:dyDescent="0.3">
      <c r="A221" s="19">
        <v>43669</v>
      </c>
      <c r="B221" s="20">
        <v>2.0699999999999998</v>
      </c>
      <c r="C221" s="20">
        <v>2.11</v>
      </c>
      <c r="D221" s="20">
        <v>2.12</v>
      </c>
      <c r="E221" s="20">
        <v>2.16</v>
      </c>
      <c r="F221" s="20">
        <v>2.02</v>
      </c>
      <c r="G221" s="20">
        <v>2.06</v>
      </c>
      <c r="H221" s="20" t="s">
        <v>38</v>
      </c>
      <c r="I221" s="20" t="s">
        <v>38</v>
      </c>
      <c r="J221" s="20">
        <v>2.0299999999999998</v>
      </c>
      <c r="K221" s="20">
        <v>2.09</v>
      </c>
      <c r="L221" s="20">
        <v>1.91</v>
      </c>
      <c r="M221" s="20">
        <v>1.97</v>
      </c>
    </row>
    <row r="222" spans="1:13" ht="24" x14ac:dyDescent="0.3">
      <c r="A222" s="19">
        <v>43670</v>
      </c>
      <c r="B222" s="20">
        <v>2.0499999999999998</v>
      </c>
      <c r="C222" s="20">
        <v>2.09</v>
      </c>
      <c r="D222" s="20">
        <v>2.1</v>
      </c>
      <c r="E222" s="20">
        <v>2.14</v>
      </c>
      <c r="F222" s="20">
        <v>2.0499999999999998</v>
      </c>
      <c r="G222" s="20">
        <v>2.1</v>
      </c>
      <c r="H222" s="20" t="s">
        <v>38</v>
      </c>
      <c r="I222" s="20" t="s">
        <v>38</v>
      </c>
      <c r="J222" s="20">
        <v>2.0299999999999998</v>
      </c>
      <c r="K222" s="20">
        <v>2.09</v>
      </c>
      <c r="L222" s="20">
        <v>1.92</v>
      </c>
      <c r="M222" s="20">
        <v>1.98</v>
      </c>
    </row>
    <row r="223" spans="1:13" ht="24" x14ac:dyDescent="0.3">
      <c r="A223" s="19">
        <v>43671</v>
      </c>
      <c r="B223" s="20">
        <v>2.12</v>
      </c>
      <c r="C223" s="20">
        <v>2.16</v>
      </c>
      <c r="D223" s="20">
        <v>2.13</v>
      </c>
      <c r="E223" s="20">
        <v>2.17</v>
      </c>
      <c r="F223" s="20">
        <v>2.06</v>
      </c>
      <c r="G223" s="20">
        <v>2.11</v>
      </c>
      <c r="H223" s="20" t="s">
        <v>38</v>
      </c>
      <c r="I223" s="20" t="s">
        <v>38</v>
      </c>
      <c r="J223" s="20">
        <v>2.0299999999999998</v>
      </c>
      <c r="K223" s="20">
        <v>2.09</v>
      </c>
      <c r="L223" s="20">
        <v>1.93</v>
      </c>
      <c r="M223" s="20">
        <v>1.99</v>
      </c>
    </row>
    <row r="224" spans="1:13" ht="24" x14ac:dyDescent="0.3">
      <c r="A224" s="19">
        <v>43672</v>
      </c>
      <c r="B224" s="20">
        <v>2.09</v>
      </c>
      <c r="C224" s="20">
        <v>2.13</v>
      </c>
      <c r="D224" s="20">
        <v>2.11</v>
      </c>
      <c r="E224" s="20">
        <v>2.15</v>
      </c>
      <c r="F224" s="20">
        <v>2.08</v>
      </c>
      <c r="G224" s="20">
        <v>2.13</v>
      </c>
      <c r="H224" s="20" t="s">
        <v>38</v>
      </c>
      <c r="I224" s="20" t="s">
        <v>38</v>
      </c>
      <c r="J224" s="20">
        <v>2.0499999999999998</v>
      </c>
      <c r="K224" s="20">
        <v>2.11</v>
      </c>
      <c r="L224" s="20">
        <v>1.94</v>
      </c>
      <c r="M224" s="20">
        <v>2</v>
      </c>
    </row>
    <row r="225" spans="1:13" ht="24" x14ac:dyDescent="0.3">
      <c r="A225" s="19">
        <v>43675</v>
      </c>
      <c r="B225" s="20">
        <v>2.08</v>
      </c>
      <c r="C225" s="20">
        <v>2.12</v>
      </c>
      <c r="D225" s="20">
        <v>2.12</v>
      </c>
      <c r="E225" s="20">
        <v>2.16</v>
      </c>
      <c r="F225" s="20">
        <v>2.0699999999999998</v>
      </c>
      <c r="G225" s="20">
        <v>2.12</v>
      </c>
      <c r="H225" s="20" t="s">
        <v>38</v>
      </c>
      <c r="I225" s="20" t="s">
        <v>38</v>
      </c>
      <c r="J225" s="20">
        <v>2.04</v>
      </c>
      <c r="K225" s="20">
        <v>2.1</v>
      </c>
      <c r="L225" s="20">
        <v>1.93</v>
      </c>
      <c r="M225" s="20">
        <v>1.99</v>
      </c>
    </row>
    <row r="226" spans="1:13" ht="24" x14ac:dyDescent="0.3">
      <c r="A226" s="19">
        <v>43676</v>
      </c>
      <c r="B226" s="20">
        <v>2.0299999999999998</v>
      </c>
      <c r="C226" s="20">
        <v>2.0699999999999998</v>
      </c>
      <c r="D226" s="20">
        <v>2.06</v>
      </c>
      <c r="E226" s="20">
        <v>2.1</v>
      </c>
      <c r="F226" s="20">
        <v>2.04</v>
      </c>
      <c r="G226" s="20">
        <v>2.08</v>
      </c>
      <c r="H226" s="20" t="s">
        <v>38</v>
      </c>
      <c r="I226" s="20" t="s">
        <v>38</v>
      </c>
      <c r="J226" s="20">
        <v>2.02</v>
      </c>
      <c r="K226" s="20">
        <v>2.0699999999999998</v>
      </c>
      <c r="L226" s="20">
        <v>1.92</v>
      </c>
      <c r="M226" s="20">
        <v>1.98</v>
      </c>
    </row>
    <row r="227" spans="1:13" ht="24" x14ac:dyDescent="0.3">
      <c r="A227" s="19">
        <v>43677</v>
      </c>
      <c r="B227" s="20">
        <v>1.96</v>
      </c>
      <c r="C227" s="20">
        <v>2</v>
      </c>
      <c r="D227" s="20">
        <v>2.02</v>
      </c>
      <c r="E227" s="20">
        <v>2.06</v>
      </c>
      <c r="F227" s="20">
        <v>2.04</v>
      </c>
      <c r="G227" s="20">
        <v>2.08</v>
      </c>
      <c r="H227" s="20" t="s">
        <v>38</v>
      </c>
      <c r="I227" s="20" t="s">
        <v>38</v>
      </c>
      <c r="J227" s="20">
        <v>2.04</v>
      </c>
      <c r="K227" s="20">
        <v>2.1</v>
      </c>
      <c r="L227" s="20">
        <v>1.94</v>
      </c>
      <c r="M227" s="20">
        <v>2</v>
      </c>
    </row>
    <row r="228" spans="1:13" ht="24" x14ac:dyDescent="0.3">
      <c r="A228" s="19">
        <v>43678</v>
      </c>
      <c r="B228" s="20">
        <v>2.0699999999999998</v>
      </c>
      <c r="C228" s="20">
        <v>2.11</v>
      </c>
      <c r="D228" s="20">
        <v>2.1</v>
      </c>
      <c r="E228" s="20">
        <v>2.14</v>
      </c>
      <c r="F228" s="20">
        <v>2.0299999999999998</v>
      </c>
      <c r="G228" s="20">
        <v>2.0699999999999998</v>
      </c>
      <c r="H228" s="20" t="s">
        <v>38</v>
      </c>
      <c r="I228" s="20" t="s">
        <v>38</v>
      </c>
      <c r="J228" s="20">
        <v>1.99</v>
      </c>
      <c r="K228" s="20">
        <v>2.04</v>
      </c>
      <c r="L228" s="20">
        <v>1.83</v>
      </c>
      <c r="M228" s="20">
        <v>1.89</v>
      </c>
    </row>
    <row r="229" spans="1:13" ht="24" x14ac:dyDescent="0.3">
      <c r="A229" s="19">
        <v>43679</v>
      </c>
      <c r="B229" s="20">
        <v>2.0699999999999998</v>
      </c>
      <c r="C229" s="20">
        <v>2.11</v>
      </c>
      <c r="D229" s="20">
        <v>2.08</v>
      </c>
      <c r="E229" s="20">
        <v>2.12</v>
      </c>
      <c r="F229" s="20">
        <v>2.02</v>
      </c>
      <c r="G229" s="20">
        <v>2.06</v>
      </c>
      <c r="H229" s="20" t="s">
        <v>38</v>
      </c>
      <c r="I229" s="20" t="s">
        <v>38</v>
      </c>
      <c r="J229" s="20">
        <v>1.97</v>
      </c>
      <c r="K229" s="20">
        <v>2.02</v>
      </c>
      <c r="L229" s="20">
        <v>1.81</v>
      </c>
      <c r="M229" s="20">
        <v>1.86</v>
      </c>
    </row>
    <row r="230" spans="1:13" ht="24" x14ac:dyDescent="0.3">
      <c r="A230" s="19">
        <v>43682</v>
      </c>
      <c r="B230" s="20">
        <v>2.0299999999999998</v>
      </c>
      <c r="C230" s="20">
        <v>2.0699999999999998</v>
      </c>
      <c r="D230" s="20">
        <v>2.04</v>
      </c>
      <c r="E230" s="20">
        <v>2.08</v>
      </c>
      <c r="F230" s="20">
        <v>2</v>
      </c>
      <c r="G230" s="20">
        <v>2.04</v>
      </c>
      <c r="H230" s="20" t="s">
        <v>38</v>
      </c>
      <c r="I230" s="20" t="s">
        <v>38</v>
      </c>
      <c r="J230" s="20">
        <v>1.94</v>
      </c>
      <c r="K230" s="20">
        <v>1.99</v>
      </c>
      <c r="L230" s="20">
        <v>1.74</v>
      </c>
      <c r="M230" s="20">
        <v>1.79</v>
      </c>
    </row>
    <row r="231" spans="1:13" ht="24" x14ac:dyDescent="0.3">
      <c r="A231" s="19">
        <v>43683</v>
      </c>
      <c r="B231" s="20">
        <v>2.0099999999999998</v>
      </c>
      <c r="C231" s="20">
        <v>2.0499999999999998</v>
      </c>
      <c r="D231" s="20">
        <v>2.04</v>
      </c>
      <c r="E231" s="20">
        <v>2.08</v>
      </c>
      <c r="F231" s="20">
        <v>2.0099999999999998</v>
      </c>
      <c r="G231" s="20">
        <v>2.0499999999999998</v>
      </c>
      <c r="H231" s="20" t="s">
        <v>38</v>
      </c>
      <c r="I231" s="20" t="s">
        <v>38</v>
      </c>
      <c r="J231" s="20">
        <v>1.95</v>
      </c>
      <c r="K231" s="20">
        <v>2</v>
      </c>
      <c r="L231" s="20">
        <v>1.76</v>
      </c>
      <c r="M231" s="20">
        <v>1.81</v>
      </c>
    </row>
    <row r="232" spans="1:13" ht="24" x14ac:dyDescent="0.3">
      <c r="A232" s="19">
        <v>43684</v>
      </c>
      <c r="B232" s="20">
        <v>1.98</v>
      </c>
      <c r="C232" s="20">
        <v>2.02</v>
      </c>
      <c r="D232" s="20">
        <v>2</v>
      </c>
      <c r="E232" s="20">
        <v>2.04</v>
      </c>
      <c r="F232" s="20">
        <v>1.98</v>
      </c>
      <c r="G232" s="20">
        <v>2.02</v>
      </c>
      <c r="H232" s="20" t="s">
        <v>38</v>
      </c>
      <c r="I232" s="20" t="s">
        <v>38</v>
      </c>
      <c r="J232" s="20">
        <v>1.9</v>
      </c>
      <c r="K232" s="20">
        <v>1.95</v>
      </c>
      <c r="L232" s="20">
        <v>1.72</v>
      </c>
      <c r="M232" s="20">
        <v>1.77</v>
      </c>
    </row>
    <row r="233" spans="1:13" ht="24" x14ac:dyDescent="0.3">
      <c r="A233" s="19">
        <v>43685</v>
      </c>
      <c r="B233" s="20">
        <v>2.0499999999999998</v>
      </c>
      <c r="C233" s="20">
        <v>2.09</v>
      </c>
      <c r="D233" s="20">
        <v>2.0299999999999998</v>
      </c>
      <c r="E233" s="20">
        <v>2.0699999999999998</v>
      </c>
      <c r="F233" s="20">
        <v>1.98</v>
      </c>
      <c r="G233" s="20">
        <v>2.02</v>
      </c>
      <c r="H233" s="20" t="s">
        <v>38</v>
      </c>
      <c r="I233" s="20" t="s">
        <v>38</v>
      </c>
      <c r="J233" s="20">
        <v>1.91</v>
      </c>
      <c r="K233" s="20">
        <v>1.96</v>
      </c>
      <c r="L233" s="20">
        <v>1.75</v>
      </c>
      <c r="M233" s="20">
        <v>1.8</v>
      </c>
    </row>
    <row r="234" spans="1:13" ht="24" x14ac:dyDescent="0.3">
      <c r="A234" s="19">
        <v>43686</v>
      </c>
      <c r="B234" s="20">
        <v>2.0099999999999998</v>
      </c>
      <c r="C234" s="20">
        <v>2.0499999999999998</v>
      </c>
      <c r="D234" s="20">
        <v>2.02</v>
      </c>
      <c r="E234" s="20">
        <v>2.06</v>
      </c>
      <c r="F234" s="20">
        <v>1.96</v>
      </c>
      <c r="G234" s="20">
        <v>2</v>
      </c>
      <c r="H234" s="20" t="s">
        <v>38</v>
      </c>
      <c r="I234" s="20" t="s">
        <v>38</v>
      </c>
      <c r="J234" s="20">
        <v>1.9</v>
      </c>
      <c r="K234" s="20">
        <v>1.95</v>
      </c>
      <c r="L234" s="20">
        <v>1.74</v>
      </c>
      <c r="M234" s="20">
        <v>1.79</v>
      </c>
    </row>
    <row r="235" spans="1:13" ht="24" x14ac:dyDescent="0.3">
      <c r="A235" s="19">
        <v>43689</v>
      </c>
      <c r="B235" s="20">
        <v>2.0499999999999998</v>
      </c>
      <c r="C235" s="20">
        <v>2.09</v>
      </c>
      <c r="D235" s="20">
        <v>2.0299999999999998</v>
      </c>
      <c r="E235" s="20">
        <v>2.0699999999999998</v>
      </c>
      <c r="F235" s="20">
        <v>1.96</v>
      </c>
      <c r="G235" s="20">
        <v>2</v>
      </c>
      <c r="H235" s="20" t="s">
        <v>38</v>
      </c>
      <c r="I235" s="20" t="s">
        <v>38</v>
      </c>
      <c r="J235" s="20">
        <v>1.89</v>
      </c>
      <c r="K235" s="20">
        <v>1.94</v>
      </c>
      <c r="L235" s="20">
        <v>1.72</v>
      </c>
      <c r="M235" s="20">
        <v>1.77</v>
      </c>
    </row>
    <row r="236" spans="1:13" ht="24" x14ac:dyDescent="0.3">
      <c r="A236" s="19">
        <v>43690</v>
      </c>
      <c r="B236" s="20">
        <v>2.0099999999999998</v>
      </c>
      <c r="C236" s="20">
        <v>2.0499999999999998</v>
      </c>
      <c r="D236" s="20">
        <v>2</v>
      </c>
      <c r="E236" s="20">
        <v>2.04</v>
      </c>
      <c r="F236" s="20">
        <v>1.96</v>
      </c>
      <c r="G236" s="20">
        <v>2</v>
      </c>
      <c r="H236" s="20" t="s">
        <v>38</v>
      </c>
      <c r="I236" s="20" t="s">
        <v>38</v>
      </c>
      <c r="J236" s="20">
        <v>1.91</v>
      </c>
      <c r="K236" s="20">
        <v>1.96</v>
      </c>
      <c r="L236" s="20">
        <v>1.8</v>
      </c>
      <c r="M236" s="20">
        <v>1.86</v>
      </c>
    </row>
    <row r="237" spans="1:13" ht="24" x14ac:dyDescent="0.3">
      <c r="A237" s="19">
        <v>43691</v>
      </c>
      <c r="B237" s="20">
        <v>1.95</v>
      </c>
      <c r="C237" s="20">
        <v>1.99</v>
      </c>
      <c r="D237" s="20">
        <v>1.94</v>
      </c>
      <c r="E237" s="20">
        <v>1.98</v>
      </c>
      <c r="F237" s="20">
        <v>1.92</v>
      </c>
      <c r="G237" s="20">
        <v>1.96</v>
      </c>
      <c r="H237" s="20" t="s">
        <v>38</v>
      </c>
      <c r="I237" s="20" t="s">
        <v>38</v>
      </c>
      <c r="J237" s="20">
        <v>1.87</v>
      </c>
      <c r="K237" s="20">
        <v>1.92</v>
      </c>
      <c r="L237" s="20">
        <v>1.74</v>
      </c>
      <c r="M237" s="20">
        <v>1.79</v>
      </c>
    </row>
    <row r="238" spans="1:13" ht="24" x14ac:dyDescent="0.3">
      <c r="A238" s="19">
        <v>43692</v>
      </c>
      <c r="B238" s="20">
        <v>2.04</v>
      </c>
      <c r="C238" s="20">
        <v>2.08</v>
      </c>
      <c r="D238" s="20">
        <v>1.93</v>
      </c>
      <c r="E238" s="20">
        <v>1.97</v>
      </c>
      <c r="F238" s="20">
        <v>1.87</v>
      </c>
      <c r="G238" s="20">
        <v>1.91</v>
      </c>
      <c r="H238" s="20" t="s">
        <v>38</v>
      </c>
      <c r="I238" s="20" t="s">
        <v>38</v>
      </c>
      <c r="J238" s="20">
        <v>1.81</v>
      </c>
      <c r="K238" s="20">
        <v>1.86</v>
      </c>
      <c r="L238" s="20">
        <v>1.67</v>
      </c>
      <c r="M238" s="20">
        <v>1.72</v>
      </c>
    </row>
    <row r="239" spans="1:13" ht="24" x14ac:dyDescent="0.3">
      <c r="A239" s="19">
        <v>43693</v>
      </c>
      <c r="B239" s="20">
        <v>2.0099999999999998</v>
      </c>
      <c r="C239" s="20">
        <v>2.0499999999999998</v>
      </c>
      <c r="D239" s="20">
        <v>1.92</v>
      </c>
      <c r="E239" s="20">
        <v>1.96</v>
      </c>
      <c r="F239" s="20">
        <v>1.83</v>
      </c>
      <c r="G239" s="20">
        <v>1.87</v>
      </c>
      <c r="H239" s="20" t="s">
        <v>38</v>
      </c>
      <c r="I239" s="20" t="s">
        <v>38</v>
      </c>
      <c r="J239" s="20">
        <v>1.8</v>
      </c>
      <c r="K239" s="20">
        <v>1.85</v>
      </c>
      <c r="L239" s="20">
        <v>1.66</v>
      </c>
      <c r="M239" s="20">
        <v>1.71</v>
      </c>
    </row>
    <row r="240" spans="1:13" ht="24" x14ac:dyDescent="0.3">
      <c r="A240" s="19">
        <v>43696</v>
      </c>
      <c r="B240" s="20">
        <v>2.0299999999999998</v>
      </c>
      <c r="C240" s="20">
        <v>2.0699999999999998</v>
      </c>
      <c r="D240" s="20">
        <v>1.93</v>
      </c>
      <c r="E240" s="20">
        <v>1.97</v>
      </c>
      <c r="F240" s="20">
        <v>1.9</v>
      </c>
      <c r="G240" s="20">
        <v>1.94</v>
      </c>
      <c r="H240" s="20" t="s">
        <v>38</v>
      </c>
      <c r="I240" s="20" t="s">
        <v>38</v>
      </c>
      <c r="J240" s="20">
        <v>1.85</v>
      </c>
      <c r="K240" s="20">
        <v>1.9</v>
      </c>
      <c r="L240" s="20">
        <v>1.7</v>
      </c>
      <c r="M240" s="20">
        <v>1.75</v>
      </c>
    </row>
    <row r="241" spans="1:13" ht="24" x14ac:dyDescent="0.3">
      <c r="A241" s="19">
        <v>43697</v>
      </c>
      <c r="B241" s="20">
        <v>2.0299999999999998</v>
      </c>
      <c r="C241" s="20">
        <v>2.0699999999999998</v>
      </c>
      <c r="D241" s="20">
        <v>1.92</v>
      </c>
      <c r="E241" s="20">
        <v>1.96</v>
      </c>
      <c r="F241" s="20">
        <v>1.9</v>
      </c>
      <c r="G241" s="20">
        <v>1.94</v>
      </c>
      <c r="H241" s="20" t="s">
        <v>38</v>
      </c>
      <c r="I241" s="20" t="s">
        <v>38</v>
      </c>
      <c r="J241" s="20">
        <v>1.84</v>
      </c>
      <c r="K241" s="20">
        <v>1.89</v>
      </c>
      <c r="L241" s="20">
        <v>1.68</v>
      </c>
      <c r="M241" s="20">
        <v>1.73</v>
      </c>
    </row>
    <row r="242" spans="1:13" ht="24" x14ac:dyDescent="0.3">
      <c r="A242" s="19">
        <v>43698</v>
      </c>
      <c r="B242" s="20">
        <v>2.0099999999999998</v>
      </c>
      <c r="C242" s="20">
        <v>2.0499999999999998</v>
      </c>
      <c r="D242" s="20">
        <v>1.94</v>
      </c>
      <c r="E242" s="20">
        <v>1.98</v>
      </c>
      <c r="F242" s="20">
        <v>1.93</v>
      </c>
      <c r="G242" s="20">
        <v>1.97</v>
      </c>
      <c r="H242" s="20" t="s">
        <v>38</v>
      </c>
      <c r="I242" s="20" t="s">
        <v>38</v>
      </c>
      <c r="J242" s="20">
        <v>1.85</v>
      </c>
      <c r="K242" s="20">
        <v>1.9</v>
      </c>
      <c r="L242" s="20">
        <v>1.72</v>
      </c>
      <c r="M242" s="20">
        <v>1.77</v>
      </c>
    </row>
    <row r="243" spans="1:13" ht="24" x14ac:dyDescent="0.3">
      <c r="A243" s="19">
        <v>43699</v>
      </c>
      <c r="B243" s="20">
        <v>2.06</v>
      </c>
      <c r="C243" s="20">
        <v>2.1</v>
      </c>
      <c r="D243" s="20">
        <v>1.98</v>
      </c>
      <c r="E243" s="20">
        <v>2.02</v>
      </c>
      <c r="F243" s="20">
        <v>1.96</v>
      </c>
      <c r="G243" s="20">
        <v>2</v>
      </c>
      <c r="H243" s="20" t="s">
        <v>38</v>
      </c>
      <c r="I243" s="20" t="s">
        <v>38</v>
      </c>
      <c r="J243" s="20">
        <v>1.86</v>
      </c>
      <c r="K243" s="20">
        <v>1.91</v>
      </c>
      <c r="L243" s="20">
        <v>1.74</v>
      </c>
      <c r="M243" s="20">
        <v>1.79</v>
      </c>
    </row>
    <row r="244" spans="1:13" ht="24" x14ac:dyDescent="0.3">
      <c r="A244" s="19">
        <v>43700</v>
      </c>
      <c r="B244" s="20">
        <v>2.0299999999999998</v>
      </c>
      <c r="C244" s="20">
        <v>2.0699999999999998</v>
      </c>
      <c r="D244" s="20">
        <v>1.98</v>
      </c>
      <c r="E244" s="20">
        <v>2.02</v>
      </c>
      <c r="F244" s="20">
        <v>1.93</v>
      </c>
      <c r="G244" s="20">
        <v>1.97</v>
      </c>
      <c r="H244" s="20" t="s">
        <v>38</v>
      </c>
      <c r="I244" s="20" t="s">
        <v>38</v>
      </c>
      <c r="J244" s="20">
        <v>1.83</v>
      </c>
      <c r="K244" s="20">
        <v>1.88</v>
      </c>
      <c r="L244" s="20">
        <v>1.69</v>
      </c>
      <c r="M244" s="20">
        <v>1.74</v>
      </c>
    </row>
    <row r="245" spans="1:13" ht="24" x14ac:dyDescent="0.3">
      <c r="A245" s="19">
        <v>43703</v>
      </c>
      <c r="B245" s="20">
        <v>2.06</v>
      </c>
      <c r="C245" s="20">
        <v>2.1</v>
      </c>
      <c r="D245" s="20">
        <v>1.99</v>
      </c>
      <c r="E245" s="20">
        <v>2.0299999999999998</v>
      </c>
      <c r="F245" s="20">
        <v>1.96</v>
      </c>
      <c r="G245" s="20">
        <v>2</v>
      </c>
      <c r="H245" s="20" t="s">
        <v>38</v>
      </c>
      <c r="I245" s="20" t="s">
        <v>38</v>
      </c>
      <c r="J245" s="20">
        <v>1.85</v>
      </c>
      <c r="K245" s="20">
        <v>1.9</v>
      </c>
      <c r="L245" s="20">
        <v>1.71</v>
      </c>
      <c r="M245" s="20">
        <v>1.76</v>
      </c>
    </row>
    <row r="246" spans="1:13" ht="24" x14ac:dyDescent="0.3">
      <c r="A246" s="19">
        <v>43704</v>
      </c>
      <c r="B246" s="20">
        <v>2.04</v>
      </c>
      <c r="C246" s="20">
        <v>2.08</v>
      </c>
      <c r="D246" s="20">
        <v>2</v>
      </c>
      <c r="E246" s="20">
        <v>2.04</v>
      </c>
      <c r="F246" s="20">
        <v>1.94</v>
      </c>
      <c r="G246" s="20">
        <v>1.98</v>
      </c>
      <c r="H246" s="20" t="s">
        <v>38</v>
      </c>
      <c r="I246" s="20" t="s">
        <v>38</v>
      </c>
      <c r="J246" s="20">
        <v>1.89</v>
      </c>
      <c r="K246" s="20">
        <v>1.94</v>
      </c>
      <c r="L246" s="20">
        <v>1.73</v>
      </c>
      <c r="M246" s="20">
        <v>1.78</v>
      </c>
    </row>
    <row r="247" spans="1:13" ht="24" x14ac:dyDescent="0.3">
      <c r="A247" s="19">
        <v>43705</v>
      </c>
      <c r="B247" s="20">
        <v>2.0299999999999998</v>
      </c>
      <c r="C247" s="20">
        <v>2.0699999999999998</v>
      </c>
      <c r="D247" s="20">
        <v>2.0099999999999998</v>
      </c>
      <c r="E247" s="20">
        <v>2.0499999999999998</v>
      </c>
      <c r="F247" s="20">
        <v>1.95</v>
      </c>
      <c r="G247" s="20">
        <v>1.99</v>
      </c>
      <c r="H247" s="20" t="s">
        <v>38</v>
      </c>
      <c r="I247" s="20" t="s">
        <v>38</v>
      </c>
      <c r="J247" s="20">
        <v>1.84</v>
      </c>
      <c r="K247" s="20">
        <v>1.89</v>
      </c>
      <c r="L247" s="20">
        <v>1.7</v>
      </c>
      <c r="M247" s="20">
        <v>1.75</v>
      </c>
    </row>
    <row r="248" spans="1:13" ht="24" x14ac:dyDescent="0.3">
      <c r="A248" s="19">
        <v>43706</v>
      </c>
      <c r="B248" s="20">
        <v>2.06</v>
      </c>
      <c r="C248" s="20">
        <v>2.1</v>
      </c>
      <c r="D248" s="20">
        <v>1.99</v>
      </c>
      <c r="E248" s="20">
        <v>2.0299999999999998</v>
      </c>
      <c r="F248" s="20">
        <v>1.95</v>
      </c>
      <c r="G248" s="20">
        <v>1.99</v>
      </c>
      <c r="H248" s="20" t="s">
        <v>38</v>
      </c>
      <c r="I248" s="20" t="s">
        <v>38</v>
      </c>
      <c r="J248" s="20">
        <v>1.84</v>
      </c>
      <c r="K248" s="20">
        <v>1.89</v>
      </c>
      <c r="L248" s="20">
        <v>1.71</v>
      </c>
      <c r="M248" s="20">
        <v>1.76</v>
      </c>
    </row>
    <row r="249" spans="1:13" ht="24" x14ac:dyDescent="0.3">
      <c r="A249" s="19">
        <v>43707</v>
      </c>
      <c r="B249" s="20">
        <v>2.06</v>
      </c>
      <c r="C249" s="20">
        <v>2.1</v>
      </c>
      <c r="D249" s="20">
        <v>2</v>
      </c>
      <c r="E249" s="20">
        <v>2.04</v>
      </c>
      <c r="F249" s="20">
        <v>1.95</v>
      </c>
      <c r="G249" s="20">
        <v>1.99</v>
      </c>
      <c r="H249" s="20" t="s">
        <v>38</v>
      </c>
      <c r="I249" s="20" t="s">
        <v>38</v>
      </c>
      <c r="J249" s="20">
        <v>1.84</v>
      </c>
      <c r="K249" s="20">
        <v>1.89</v>
      </c>
      <c r="L249" s="20">
        <v>1.72</v>
      </c>
      <c r="M249" s="20">
        <v>1.77</v>
      </c>
    </row>
    <row r="250" spans="1:13" ht="24" x14ac:dyDescent="0.3">
      <c r="A250" s="19">
        <v>43711</v>
      </c>
      <c r="B250" s="20">
        <v>2.0299999999999998</v>
      </c>
      <c r="C250" s="20">
        <v>2.0699999999999998</v>
      </c>
      <c r="D250" s="20">
        <v>1.98</v>
      </c>
      <c r="E250" s="20">
        <v>2.02</v>
      </c>
      <c r="F250" s="20">
        <v>1.94</v>
      </c>
      <c r="G250" s="20">
        <v>1.98</v>
      </c>
      <c r="H250" s="20" t="s">
        <v>38</v>
      </c>
      <c r="I250" s="20" t="s">
        <v>38</v>
      </c>
      <c r="J250" s="20">
        <v>1.83</v>
      </c>
      <c r="K250" s="20">
        <v>1.88</v>
      </c>
      <c r="L250" s="20">
        <v>1.69</v>
      </c>
      <c r="M250" s="20">
        <v>1.74</v>
      </c>
    </row>
    <row r="251" spans="1:13" ht="24" x14ac:dyDescent="0.3">
      <c r="A251" s="19">
        <v>43712</v>
      </c>
      <c r="B251" s="20">
        <v>2.0099999999999998</v>
      </c>
      <c r="C251" s="20">
        <v>2.0499999999999998</v>
      </c>
      <c r="D251" s="20">
        <v>1.99</v>
      </c>
      <c r="E251" s="20">
        <v>2.0299999999999998</v>
      </c>
      <c r="F251" s="20">
        <v>1.93</v>
      </c>
      <c r="G251" s="20">
        <v>1.97</v>
      </c>
      <c r="H251" s="20" t="s">
        <v>38</v>
      </c>
      <c r="I251" s="20" t="s">
        <v>38</v>
      </c>
      <c r="J251" s="20">
        <v>1.82</v>
      </c>
      <c r="K251" s="20">
        <v>1.87</v>
      </c>
      <c r="L251" s="20">
        <v>1.66</v>
      </c>
      <c r="M251" s="20">
        <v>1.71</v>
      </c>
    </row>
    <row r="252" spans="1:13" ht="24" x14ac:dyDescent="0.3">
      <c r="A252" s="19">
        <v>43713</v>
      </c>
      <c r="B252" s="20">
        <v>2.0099999999999998</v>
      </c>
      <c r="C252" s="20">
        <v>2.0499999999999998</v>
      </c>
      <c r="D252" s="20">
        <v>1.97</v>
      </c>
      <c r="E252" s="20">
        <v>2.0099999999999998</v>
      </c>
      <c r="F252" s="20">
        <v>1.93</v>
      </c>
      <c r="G252" s="20">
        <v>1.97</v>
      </c>
      <c r="H252" s="20" t="s">
        <v>38</v>
      </c>
      <c r="I252" s="20" t="s">
        <v>38</v>
      </c>
      <c r="J252" s="20">
        <v>1.83</v>
      </c>
      <c r="K252" s="20">
        <v>1.88</v>
      </c>
      <c r="L252" s="20">
        <v>1.7</v>
      </c>
      <c r="M252" s="20">
        <v>1.75</v>
      </c>
    </row>
    <row r="253" spans="1:13" ht="24" x14ac:dyDescent="0.3">
      <c r="A253" s="19">
        <v>43714</v>
      </c>
      <c r="B253" s="20">
        <v>2.0099999999999998</v>
      </c>
      <c r="C253" s="20">
        <v>2.0499999999999998</v>
      </c>
      <c r="D253" s="20">
        <v>1.96</v>
      </c>
      <c r="E253" s="20">
        <v>2</v>
      </c>
      <c r="F253" s="20">
        <v>1.92</v>
      </c>
      <c r="G253" s="20">
        <v>1.96</v>
      </c>
      <c r="H253" s="20" t="s">
        <v>38</v>
      </c>
      <c r="I253" s="20" t="s">
        <v>38</v>
      </c>
      <c r="J253" s="20">
        <v>1.83</v>
      </c>
      <c r="K253" s="20">
        <v>1.88</v>
      </c>
      <c r="L253" s="20">
        <v>1.7</v>
      </c>
      <c r="M253" s="20">
        <v>1.75</v>
      </c>
    </row>
    <row r="254" spans="1:13" ht="24" x14ac:dyDescent="0.3">
      <c r="A254" s="19">
        <v>43717</v>
      </c>
      <c r="B254" s="20">
        <v>2.0099999999999998</v>
      </c>
      <c r="C254" s="20">
        <v>2.0499999999999998</v>
      </c>
      <c r="D254" s="20">
        <v>1.96</v>
      </c>
      <c r="E254" s="20">
        <v>2</v>
      </c>
      <c r="F254" s="20">
        <v>1.92</v>
      </c>
      <c r="G254" s="20">
        <v>1.96</v>
      </c>
      <c r="H254" s="20" t="s">
        <v>38</v>
      </c>
      <c r="I254" s="20" t="s">
        <v>38</v>
      </c>
      <c r="J254" s="20">
        <v>1.82</v>
      </c>
      <c r="K254" s="20">
        <v>1.87</v>
      </c>
      <c r="L254" s="20">
        <v>1.71</v>
      </c>
      <c r="M254" s="20">
        <v>1.76</v>
      </c>
    </row>
    <row r="255" spans="1:13" ht="24" x14ac:dyDescent="0.3">
      <c r="A255" s="19">
        <v>43718</v>
      </c>
      <c r="B255" s="20">
        <v>2.0099999999999998</v>
      </c>
      <c r="C255" s="20">
        <v>2.0499999999999998</v>
      </c>
      <c r="D255" s="20">
        <v>1.96</v>
      </c>
      <c r="E255" s="20">
        <v>2</v>
      </c>
      <c r="F255" s="20">
        <v>1.91</v>
      </c>
      <c r="G255" s="20">
        <v>1.95</v>
      </c>
      <c r="H255" s="20" t="s">
        <v>38</v>
      </c>
      <c r="I255" s="20" t="s">
        <v>38</v>
      </c>
      <c r="J255" s="20">
        <v>1.84</v>
      </c>
      <c r="K255" s="20">
        <v>1.89</v>
      </c>
      <c r="L255" s="20">
        <v>1.76</v>
      </c>
      <c r="M255" s="20">
        <v>1.81</v>
      </c>
    </row>
    <row r="256" spans="1:13" ht="24" x14ac:dyDescent="0.3">
      <c r="A256" s="19">
        <v>43719</v>
      </c>
      <c r="B256" s="20">
        <v>1.98</v>
      </c>
      <c r="C256" s="20">
        <v>2.02</v>
      </c>
      <c r="D256" s="20">
        <v>1.94</v>
      </c>
      <c r="E256" s="20">
        <v>1.98</v>
      </c>
      <c r="F256" s="20">
        <v>1.92</v>
      </c>
      <c r="G256" s="20">
        <v>1.96</v>
      </c>
      <c r="H256" s="20" t="s">
        <v>38</v>
      </c>
      <c r="I256" s="20" t="s">
        <v>38</v>
      </c>
      <c r="J256" s="20">
        <v>1.83</v>
      </c>
      <c r="K256" s="20">
        <v>1.88</v>
      </c>
      <c r="L256" s="20">
        <v>1.74</v>
      </c>
      <c r="M256" s="20">
        <v>1.79</v>
      </c>
    </row>
    <row r="257" spans="1:13" ht="24" x14ac:dyDescent="0.3">
      <c r="A257" s="19">
        <v>43720</v>
      </c>
      <c r="B257" s="20">
        <v>1.95</v>
      </c>
      <c r="C257" s="20">
        <v>1.99</v>
      </c>
      <c r="D257" s="20">
        <v>1.93</v>
      </c>
      <c r="E257" s="20">
        <v>1.97</v>
      </c>
      <c r="F257" s="20">
        <v>1.91</v>
      </c>
      <c r="G257" s="20">
        <v>1.95</v>
      </c>
      <c r="H257" s="20" t="s">
        <v>38</v>
      </c>
      <c r="I257" s="20" t="s">
        <v>38</v>
      </c>
      <c r="J257" s="20">
        <v>1.85</v>
      </c>
      <c r="K257" s="20">
        <v>1.9</v>
      </c>
      <c r="L257" s="20">
        <v>1.77</v>
      </c>
      <c r="M257" s="20">
        <v>1.82</v>
      </c>
    </row>
    <row r="258" spans="1:13" ht="24" x14ac:dyDescent="0.3">
      <c r="A258" s="19">
        <v>43721</v>
      </c>
      <c r="B258" s="20">
        <v>1.95</v>
      </c>
      <c r="C258" s="20">
        <v>1.99</v>
      </c>
      <c r="D258" s="20">
        <v>1.94</v>
      </c>
      <c r="E258" s="20">
        <v>1.98</v>
      </c>
      <c r="F258" s="20">
        <v>1.92</v>
      </c>
      <c r="G258" s="20">
        <v>1.96</v>
      </c>
      <c r="H258" s="20" t="s">
        <v>38</v>
      </c>
      <c r="I258" s="20" t="s">
        <v>38</v>
      </c>
      <c r="J258" s="20">
        <v>1.87</v>
      </c>
      <c r="K258" s="20">
        <v>1.92</v>
      </c>
      <c r="L258" s="20">
        <v>1.82</v>
      </c>
      <c r="M258" s="20">
        <v>1.88</v>
      </c>
    </row>
    <row r="259" spans="1:13" ht="24" x14ac:dyDescent="0.3">
      <c r="A259" s="19">
        <v>43724</v>
      </c>
      <c r="B259" s="20">
        <v>2.0499999999999998</v>
      </c>
      <c r="C259" s="20">
        <v>2.09</v>
      </c>
      <c r="D259" s="20">
        <v>1.98</v>
      </c>
      <c r="E259" s="20">
        <v>2.02</v>
      </c>
      <c r="F259" s="20">
        <v>1.95</v>
      </c>
      <c r="G259" s="20">
        <v>1.99</v>
      </c>
      <c r="H259" s="20" t="s">
        <v>38</v>
      </c>
      <c r="I259" s="20" t="s">
        <v>38</v>
      </c>
      <c r="J259" s="20">
        <v>1.88</v>
      </c>
      <c r="K259" s="20">
        <v>1.93</v>
      </c>
      <c r="L259" s="20">
        <v>1.81</v>
      </c>
      <c r="M259" s="20">
        <v>1.87</v>
      </c>
    </row>
    <row r="260" spans="1:13" ht="24" x14ac:dyDescent="0.3">
      <c r="A260" s="19">
        <v>43725</v>
      </c>
      <c r="B260" s="20">
        <v>2.06</v>
      </c>
      <c r="C260" s="20">
        <v>2.1</v>
      </c>
      <c r="D260" s="20">
        <v>2.0299999999999998</v>
      </c>
      <c r="E260" s="20">
        <v>2.0699999999999998</v>
      </c>
      <c r="F260" s="20">
        <v>1.95</v>
      </c>
      <c r="G260" s="20">
        <v>1.99</v>
      </c>
      <c r="H260" s="20" t="s">
        <v>38</v>
      </c>
      <c r="I260" s="20" t="s">
        <v>38</v>
      </c>
      <c r="J260" s="20">
        <v>1.88</v>
      </c>
      <c r="K260" s="20">
        <v>1.93</v>
      </c>
      <c r="L260" s="20">
        <v>1.82</v>
      </c>
      <c r="M260" s="20">
        <v>1.88</v>
      </c>
    </row>
    <row r="261" spans="1:13" ht="24" x14ac:dyDescent="0.3">
      <c r="A261" s="19">
        <v>43726</v>
      </c>
      <c r="B261" s="20">
        <v>1.91</v>
      </c>
      <c r="C261" s="20">
        <v>1.94</v>
      </c>
      <c r="D261" s="20">
        <v>1.89</v>
      </c>
      <c r="E261" s="20">
        <v>1.93</v>
      </c>
      <c r="F261" s="20">
        <v>1.91</v>
      </c>
      <c r="G261" s="20">
        <v>1.95</v>
      </c>
      <c r="H261" s="20" t="s">
        <v>38</v>
      </c>
      <c r="I261" s="20" t="s">
        <v>38</v>
      </c>
      <c r="J261" s="20">
        <v>1.86</v>
      </c>
      <c r="K261" s="20">
        <v>1.91</v>
      </c>
      <c r="L261" s="20">
        <v>1.82</v>
      </c>
      <c r="M261" s="20">
        <v>1.88</v>
      </c>
    </row>
    <row r="262" spans="1:13" ht="24" x14ac:dyDescent="0.3">
      <c r="A262" s="19">
        <v>43727</v>
      </c>
      <c r="B262" s="20">
        <v>1.97</v>
      </c>
      <c r="C262" s="20">
        <v>2.0099999999999998</v>
      </c>
      <c r="D262" s="20">
        <v>1.95</v>
      </c>
      <c r="E262" s="20">
        <v>1.99</v>
      </c>
      <c r="F262" s="20">
        <v>1.89</v>
      </c>
      <c r="G262" s="20">
        <v>1.93</v>
      </c>
      <c r="H262" s="20" t="s">
        <v>38</v>
      </c>
      <c r="I262" s="20" t="s">
        <v>38</v>
      </c>
      <c r="J262" s="20">
        <v>1.87</v>
      </c>
      <c r="K262" s="20">
        <v>1.92</v>
      </c>
      <c r="L262" s="20">
        <v>1.83</v>
      </c>
      <c r="M262" s="20">
        <v>1.89</v>
      </c>
    </row>
    <row r="263" spans="1:13" ht="24" x14ac:dyDescent="0.3">
      <c r="A263" s="19">
        <v>43728</v>
      </c>
      <c r="B263" s="20">
        <v>1.92</v>
      </c>
      <c r="C263" s="20">
        <v>1.95</v>
      </c>
      <c r="D263" s="20">
        <v>1.9</v>
      </c>
      <c r="E263" s="20">
        <v>1.94</v>
      </c>
      <c r="F263" s="20">
        <v>1.87</v>
      </c>
      <c r="G263" s="20">
        <v>1.91</v>
      </c>
      <c r="H263" s="20" t="s">
        <v>38</v>
      </c>
      <c r="I263" s="20" t="s">
        <v>38</v>
      </c>
      <c r="J263" s="20">
        <v>1.86</v>
      </c>
      <c r="K263" s="20">
        <v>1.91</v>
      </c>
      <c r="L263" s="20">
        <v>1.79</v>
      </c>
      <c r="M263" s="20">
        <v>1.84</v>
      </c>
    </row>
    <row r="264" spans="1:13" ht="24" x14ac:dyDescent="0.3">
      <c r="A264" s="19">
        <v>43731</v>
      </c>
      <c r="B264" s="20">
        <v>1.91</v>
      </c>
      <c r="C264" s="20">
        <v>1.94</v>
      </c>
      <c r="D264" s="20">
        <v>1.9</v>
      </c>
      <c r="E264" s="20">
        <v>1.94</v>
      </c>
      <c r="F264" s="20">
        <v>1.9</v>
      </c>
      <c r="G264" s="20">
        <v>1.94</v>
      </c>
      <c r="H264" s="20" t="s">
        <v>38</v>
      </c>
      <c r="I264" s="20" t="s">
        <v>38</v>
      </c>
      <c r="J264" s="20">
        <v>1.88</v>
      </c>
      <c r="K264" s="20">
        <v>1.93</v>
      </c>
      <c r="L264" s="20">
        <v>1.76</v>
      </c>
      <c r="M264" s="20">
        <v>1.81</v>
      </c>
    </row>
    <row r="265" spans="1:13" ht="24" x14ac:dyDescent="0.3">
      <c r="A265" s="19">
        <v>43732</v>
      </c>
      <c r="B265" s="20">
        <v>1.87</v>
      </c>
      <c r="C265" s="20">
        <v>1.9</v>
      </c>
      <c r="D265" s="20">
        <v>1.86</v>
      </c>
      <c r="E265" s="20">
        <v>1.9</v>
      </c>
      <c r="F265" s="20">
        <v>1.88</v>
      </c>
      <c r="G265" s="20">
        <v>1.92</v>
      </c>
      <c r="H265" s="20" t="s">
        <v>38</v>
      </c>
      <c r="I265" s="20" t="s">
        <v>38</v>
      </c>
      <c r="J265" s="20">
        <v>1.86</v>
      </c>
      <c r="K265" s="20">
        <v>1.91</v>
      </c>
      <c r="L265" s="20">
        <v>1.74</v>
      </c>
      <c r="M265" s="20">
        <v>1.79</v>
      </c>
    </row>
    <row r="266" spans="1:13" ht="24" x14ac:dyDescent="0.3">
      <c r="A266" s="19">
        <v>43733</v>
      </c>
      <c r="B266" s="20">
        <v>1.76</v>
      </c>
      <c r="C266" s="20">
        <v>1.79</v>
      </c>
      <c r="D266" s="20">
        <v>1.82</v>
      </c>
      <c r="E266" s="20">
        <v>1.86</v>
      </c>
      <c r="F266" s="20">
        <v>1.85</v>
      </c>
      <c r="G266" s="20">
        <v>1.89</v>
      </c>
      <c r="H266" s="20" t="s">
        <v>38</v>
      </c>
      <c r="I266" s="20" t="s">
        <v>38</v>
      </c>
      <c r="J266" s="20">
        <v>1.85</v>
      </c>
      <c r="K266" s="20">
        <v>1.9</v>
      </c>
      <c r="L266" s="20">
        <v>1.77</v>
      </c>
      <c r="M266" s="20">
        <v>1.82</v>
      </c>
    </row>
    <row r="267" spans="1:13" ht="24" x14ac:dyDescent="0.3">
      <c r="A267" s="19">
        <v>43734</v>
      </c>
      <c r="B267" s="20">
        <v>1.88</v>
      </c>
      <c r="C267" s="20">
        <v>1.91</v>
      </c>
      <c r="D267" s="20">
        <v>1.86</v>
      </c>
      <c r="E267" s="20">
        <v>1.9</v>
      </c>
      <c r="F267" s="20">
        <v>1.79</v>
      </c>
      <c r="G267" s="20">
        <v>1.83</v>
      </c>
      <c r="H267" s="20" t="s">
        <v>38</v>
      </c>
      <c r="I267" s="20" t="s">
        <v>38</v>
      </c>
      <c r="J267" s="20">
        <v>1.83</v>
      </c>
      <c r="K267" s="20">
        <v>1.88</v>
      </c>
      <c r="L267" s="20">
        <v>1.74</v>
      </c>
      <c r="M267" s="20">
        <v>1.79</v>
      </c>
    </row>
    <row r="268" spans="1:13" ht="24" x14ac:dyDescent="0.3">
      <c r="A268" s="19">
        <v>43735</v>
      </c>
      <c r="B268" s="20">
        <v>1.87</v>
      </c>
      <c r="C268" s="20">
        <v>1.9</v>
      </c>
      <c r="D268" s="20">
        <v>1.83</v>
      </c>
      <c r="E268" s="20">
        <v>1.87</v>
      </c>
      <c r="F268" s="20">
        <v>1.76</v>
      </c>
      <c r="G268" s="20">
        <v>1.8</v>
      </c>
      <c r="H268" s="20" t="s">
        <v>38</v>
      </c>
      <c r="I268" s="20" t="s">
        <v>38</v>
      </c>
      <c r="J268" s="20">
        <v>1.8</v>
      </c>
      <c r="K268" s="20">
        <v>1.85</v>
      </c>
      <c r="L268" s="20">
        <v>1.7</v>
      </c>
      <c r="M268" s="20">
        <v>1.75</v>
      </c>
    </row>
    <row r="269" spans="1:13" ht="24" x14ac:dyDescent="0.3">
      <c r="A269" s="19">
        <v>43738</v>
      </c>
      <c r="B269" s="20">
        <v>1.88</v>
      </c>
      <c r="C269" s="20">
        <v>1.91</v>
      </c>
      <c r="D269" s="20">
        <v>1.83</v>
      </c>
      <c r="E269" s="20">
        <v>1.87</v>
      </c>
      <c r="F269" s="20">
        <v>1.84</v>
      </c>
      <c r="G269" s="20">
        <v>1.88</v>
      </c>
      <c r="H269" s="20" t="s">
        <v>38</v>
      </c>
      <c r="I269" s="20" t="s">
        <v>38</v>
      </c>
      <c r="J269" s="20">
        <v>1.78</v>
      </c>
      <c r="K269" s="20">
        <v>1.83</v>
      </c>
      <c r="L269" s="20">
        <v>1.71</v>
      </c>
      <c r="M269" s="20">
        <v>1.76</v>
      </c>
    </row>
    <row r="270" spans="1:13" ht="24" x14ac:dyDescent="0.3">
      <c r="A270" s="19">
        <v>43739</v>
      </c>
      <c r="B270" s="20">
        <v>1.76</v>
      </c>
      <c r="C270" s="20">
        <v>1.79</v>
      </c>
      <c r="D270" s="20">
        <v>1.73</v>
      </c>
      <c r="E270" s="20">
        <v>1.76</v>
      </c>
      <c r="F270" s="20">
        <v>1.78</v>
      </c>
      <c r="G270" s="20">
        <v>1.82</v>
      </c>
      <c r="H270" s="20" t="s">
        <v>38</v>
      </c>
      <c r="I270" s="20" t="s">
        <v>38</v>
      </c>
      <c r="J270" s="20">
        <v>1.76</v>
      </c>
      <c r="K270" s="20">
        <v>1.81</v>
      </c>
      <c r="L270" s="20">
        <v>1.69</v>
      </c>
      <c r="M270" s="20">
        <v>1.74</v>
      </c>
    </row>
    <row r="271" spans="1:13" ht="24" x14ac:dyDescent="0.3">
      <c r="A271" s="19">
        <v>43740</v>
      </c>
      <c r="B271" s="20">
        <v>1.72</v>
      </c>
      <c r="C271" s="20">
        <v>1.75</v>
      </c>
      <c r="D271" s="20">
        <v>1.71</v>
      </c>
      <c r="E271" s="20">
        <v>1.74</v>
      </c>
      <c r="F271" s="20">
        <v>1.75</v>
      </c>
      <c r="G271" s="20">
        <v>1.79</v>
      </c>
      <c r="H271" s="20" t="s">
        <v>38</v>
      </c>
      <c r="I271" s="20" t="s">
        <v>38</v>
      </c>
      <c r="J271" s="20">
        <v>1.71</v>
      </c>
      <c r="K271" s="20">
        <v>1.75</v>
      </c>
      <c r="L271" s="20">
        <v>1.63</v>
      </c>
      <c r="M271" s="20">
        <v>1.68</v>
      </c>
    </row>
    <row r="272" spans="1:13" ht="24" x14ac:dyDescent="0.3">
      <c r="A272" s="19">
        <v>43741</v>
      </c>
      <c r="B272" s="20">
        <v>1.75</v>
      </c>
      <c r="C272" s="20">
        <v>1.78</v>
      </c>
      <c r="D272" s="20">
        <v>1.72</v>
      </c>
      <c r="E272" s="20">
        <v>1.75</v>
      </c>
      <c r="F272" s="20">
        <v>1.67</v>
      </c>
      <c r="G272" s="20">
        <v>1.7</v>
      </c>
      <c r="H272" s="20" t="s">
        <v>38</v>
      </c>
      <c r="I272" s="20" t="s">
        <v>38</v>
      </c>
      <c r="J272" s="20">
        <v>1.62</v>
      </c>
      <c r="K272" s="20">
        <v>1.66</v>
      </c>
      <c r="L272" s="20">
        <v>1.55</v>
      </c>
      <c r="M272" s="20">
        <v>1.59</v>
      </c>
    </row>
    <row r="273" spans="1:13" ht="24" x14ac:dyDescent="0.3">
      <c r="A273" s="19">
        <v>43742</v>
      </c>
      <c r="B273" s="20">
        <v>1.7</v>
      </c>
      <c r="C273" s="20">
        <v>1.73</v>
      </c>
      <c r="D273" s="20">
        <v>1.71</v>
      </c>
      <c r="E273" s="20">
        <v>1.74</v>
      </c>
      <c r="F273" s="20">
        <v>1.68</v>
      </c>
      <c r="G273" s="20">
        <v>1.71</v>
      </c>
      <c r="H273" s="20" t="s">
        <v>38</v>
      </c>
      <c r="I273" s="20" t="s">
        <v>38</v>
      </c>
      <c r="J273" s="20">
        <v>1.61</v>
      </c>
      <c r="K273" s="20">
        <v>1.65</v>
      </c>
      <c r="L273" s="20">
        <v>1.55</v>
      </c>
      <c r="M273" s="20">
        <v>1.59</v>
      </c>
    </row>
    <row r="274" spans="1:13" ht="24" x14ac:dyDescent="0.3">
      <c r="A274" s="19">
        <v>43745</v>
      </c>
      <c r="B274" s="20">
        <v>1.73</v>
      </c>
      <c r="C274" s="20">
        <v>1.76</v>
      </c>
      <c r="D274" s="20">
        <v>1.73</v>
      </c>
      <c r="E274" s="20">
        <v>1.76</v>
      </c>
      <c r="F274" s="20">
        <v>1.71</v>
      </c>
      <c r="G274" s="20">
        <v>1.75</v>
      </c>
      <c r="H274" s="20" t="s">
        <v>38</v>
      </c>
      <c r="I274" s="20" t="s">
        <v>38</v>
      </c>
      <c r="J274" s="20">
        <v>1.69</v>
      </c>
      <c r="K274" s="20">
        <v>1.73</v>
      </c>
      <c r="L274" s="20">
        <v>1.61</v>
      </c>
      <c r="M274" s="20">
        <v>1.66</v>
      </c>
    </row>
    <row r="275" spans="1:13" ht="24" x14ac:dyDescent="0.3">
      <c r="A275" s="19">
        <v>43746</v>
      </c>
      <c r="B275" s="20">
        <v>1.65</v>
      </c>
      <c r="C275" s="20">
        <v>1.68</v>
      </c>
      <c r="D275" s="20">
        <v>1.69</v>
      </c>
      <c r="E275" s="20">
        <v>1.72</v>
      </c>
      <c r="F275" s="20">
        <v>1.68</v>
      </c>
      <c r="G275" s="20">
        <v>1.72</v>
      </c>
      <c r="H275" s="20" t="s">
        <v>38</v>
      </c>
      <c r="I275" s="20" t="s">
        <v>38</v>
      </c>
      <c r="J275" s="20">
        <v>1.65</v>
      </c>
      <c r="K275" s="20">
        <v>1.69</v>
      </c>
      <c r="L275" s="20">
        <v>1.57</v>
      </c>
      <c r="M275" s="20">
        <v>1.62</v>
      </c>
    </row>
    <row r="276" spans="1:13" ht="24" x14ac:dyDescent="0.3">
      <c r="A276" s="19">
        <v>43747</v>
      </c>
      <c r="B276" s="20">
        <v>1.66</v>
      </c>
      <c r="C276" s="20">
        <v>1.69</v>
      </c>
      <c r="D276" s="20">
        <v>1.67</v>
      </c>
      <c r="E276" s="20">
        <v>1.7</v>
      </c>
      <c r="F276" s="20">
        <v>1.66</v>
      </c>
      <c r="G276" s="20">
        <v>1.69</v>
      </c>
      <c r="H276" s="20" t="s">
        <v>38</v>
      </c>
      <c r="I276" s="20" t="s">
        <v>38</v>
      </c>
      <c r="J276" s="20">
        <v>1.65</v>
      </c>
      <c r="K276" s="20">
        <v>1.69</v>
      </c>
      <c r="L276" s="20">
        <v>1.55</v>
      </c>
      <c r="M276" s="20">
        <v>1.59</v>
      </c>
    </row>
    <row r="277" spans="1:13" ht="24" x14ac:dyDescent="0.3">
      <c r="A277" s="19">
        <v>43748</v>
      </c>
      <c r="B277" s="20">
        <v>1.71</v>
      </c>
      <c r="C277" s="20">
        <v>1.74</v>
      </c>
      <c r="D277" s="20">
        <v>1.68</v>
      </c>
      <c r="E277" s="20">
        <v>1.71</v>
      </c>
      <c r="F277" s="20">
        <v>1.65</v>
      </c>
      <c r="G277" s="20">
        <v>1.68</v>
      </c>
      <c r="H277" s="20" t="s">
        <v>38</v>
      </c>
      <c r="I277" s="20" t="s">
        <v>38</v>
      </c>
      <c r="J277" s="20">
        <v>1.64</v>
      </c>
      <c r="K277" s="20">
        <v>1.68</v>
      </c>
      <c r="L277" s="20">
        <v>1.58</v>
      </c>
      <c r="M277" s="20">
        <v>1.63</v>
      </c>
    </row>
    <row r="278" spans="1:13" ht="24" x14ac:dyDescent="0.3">
      <c r="A278" s="19">
        <v>43749</v>
      </c>
      <c r="B278" s="20">
        <v>1.73</v>
      </c>
      <c r="C278" s="20">
        <v>1.76</v>
      </c>
      <c r="D278" s="20">
        <v>1.71</v>
      </c>
      <c r="E278" s="20">
        <v>1.74</v>
      </c>
      <c r="F278" s="20">
        <v>1.65</v>
      </c>
      <c r="G278" s="20">
        <v>1.68</v>
      </c>
      <c r="H278" s="20" t="s">
        <v>38</v>
      </c>
      <c r="I278" s="20" t="s">
        <v>38</v>
      </c>
      <c r="J278" s="20">
        <v>1.64</v>
      </c>
      <c r="K278" s="20">
        <v>1.68</v>
      </c>
      <c r="L278" s="20">
        <v>1.62</v>
      </c>
      <c r="M278" s="20">
        <v>1.67</v>
      </c>
    </row>
    <row r="279" spans="1:13" ht="24" x14ac:dyDescent="0.3">
      <c r="A279" s="19">
        <v>43753</v>
      </c>
      <c r="B279" s="20">
        <v>1.71</v>
      </c>
      <c r="C279" s="20">
        <v>1.74</v>
      </c>
      <c r="D279" s="20">
        <v>1.69</v>
      </c>
      <c r="E279" s="20">
        <v>1.72</v>
      </c>
      <c r="F279" s="20">
        <v>1.64</v>
      </c>
      <c r="G279" s="20">
        <v>1.67</v>
      </c>
      <c r="H279" s="20" t="s">
        <v>38</v>
      </c>
      <c r="I279" s="20" t="s">
        <v>38</v>
      </c>
      <c r="J279" s="20">
        <v>1.63</v>
      </c>
      <c r="K279" s="20">
        <v>1.67</v>
      </c>
      <c r="L279" s="20">
        <v>1.6</v>
      </c>
      <c r="M279" s="20">
        <v>1.65</v>
      </c>
    </row>
    <row r="280" spans="1:13" ht="24" x14ac:dyDescent="0.3">
      <c r="A280" s="19">
        <v>43754</v>
      </c>
      <c r="B280" s="20">
        <v>1.69</v>
      </c>
      <c r="C280" s="20">
        <v>1.72</v>
      </c>
      <c r="D280" s="20">
        <v>1.65</v>
      </c>
      <c r="E280" s="20">
        <v>1.68</v>
      </c>
      <c r="F280" s="20">
        <v>1.63</v>
      </c>
      <c r="G280" s="20">
        <v>1.66</v>
      </c>
      <c r="H280" s="20" t="s">
        <v>38</v>
      </c>
      <c r="I280" s="20" t="s">
        <v>38</v>
      </c>
      <c r="J280" s="20">
        <v>1.6</v>
      </c>
      <c r="K280" s="20">
        <v>1.64</v>
      </c>
      <c r="L280" s="20">
        <v>1.55</v>
      </c>
      <c r="M280" s="20">
        <v>1.59</v>
      </c>
    </row>
    <row r="281" spans="1:13" ht="24" x14ac:dyDescent="0.3">
      <c r="A281" s="19">
        <v>43755</v>
      </c>
      <c r="B281" s="20">
        <v>1.71</v>
      </c>
      <c r="C281" s="20">
        <v>1.74</v>
      </c>
      <c r="D281" s="20">
        <v>1.67</v>
      </c>
      <c r="E281" s="20">
        <v>1.7</v>
      </c>
      <c r="F281" s="20">
        <v>1.63</v>
      </c>
      <c r="G281" s="20">
        <v>1.66</v>
      </c>
      <c r="H281" s="20" t="s">
        <v>38</v>
      </c>
      <c r="I281" s="20" t="s">
        <v>38</v>
      </c>
      <c r="J281" s="20">
        <v>1.59</v>
      </c>
      <c r="K281" s="20">
        <v>1.63</v>
      </c>
      <c r="L281" s="20">
        <v>1.55</v>
      </c>
      <c r="M281" s="20">
        <v>1.59</v>
      </c>
    </row>
    <row r="282" spans="1:13" ht="24" x14ac:dyDescent="0.3">
      <c r="A282" s="19">
        <v>43756</v>
      </c>
      <c r="B282" s="20">
        <v>1.72</v>
      </c>
      <c r="C282" s="20">
        <v>1.75</v>
      </c>
      <c r="D282" s="20">
        <v>1.66</v>
      </c>
      <c r="E282" s="20">
        <v>1.69</v>
      </c>
      <c r="F282" s="20">
        <v>1.63</v>
      </c>
      <c r="G282" s="20">
        <v>1.66</v>
      </c>
      <c r="H282" s="20" t="s">
        <v>38</v>
      </c>
      <c r="I282" s="20" t="s">
        <v>38</v>
      </c>
      <c r="J282" s="20">
        <v>1.59</v>
      </c>
      <c r="K282" s="20">
        <v>1.63</v>
      </c>
      <c r="L282" s="20">
        <v>1.54</v>
      </c>
      <c r="M282" s="20">
        <v>1.58</v>
      </c>
    </row>
    <row r="283" spans="1:13" ht="24" x14ac:dyDescent="0.3">
      <c r="A283" s="19">
        <v>43759</v>
      </c>
      <c r="B283" s="20">
        <v>1.73</v>
      </c>
      <c r="C283" s="20">
        <v>1.76</v>
      </c>
      <c r="D283" s="20">
        <v>1.67</v>
      </c>
      <c r="E283" s="20">
        <v>1.7</v>
      </c>
      <c r="F283" s="20">
        <v>1.64</v>
      </c>
      <c r="G283" s="20">
        <v>1.67</v>
      </c>
      <c r="H283" s="20" t="s">
        <v>38</v>
      </c>
      <c r="I283" s="20" t="s">
        <v>38</v>
      </c>
      <c r="J283" s="20">
        <v>1.61</v>
      </c>
      <c r="K283" s="20">
        <v>1.65</v>
      </c>
      <c r="L283" s="20">
        <v>1.55</v>
      </c>
      <c r="M283" s="20">
        <v>1.59</v>
      </c>
    </row>
    <row r="284" spans="1:13" ht="24" x14ac:dyDescent="0.3">
      <c r="A284" s="19">
        <v>43760</v>
      </c>
      <c r="B284" s="20">
        <v>1.73</v>
      </c>
      <c r="C284" s="20">
        <v>1.76</v>
      </c>
      <c r="D284" s="20">
        <v>1.67</v>
      </c>
      <c r="E284" s="20">
        <v>1.7</v>
      </c>
      <c r="F284" s="20">
        <v>1.62</v>
      </c>
      <c r="G284" s="20">
        <v>1.65</v>
      </c>
      <c r="H284" s="20" t="s">
        <v>38</v>
      </c>
      <c r="I284" s="20" t="s">
        <v>38</v>
      </c>
      <c r="J284" s="20">
        <v>1.6</v>
      </c>
      <c r="K284" s="20">
        <v>1.64</v>
      </c>
      <c r="L284" s="20">
        <v>1.55</v>
      </c>
      <c r="M284" s="20">
        <v>1.59</v>
      </c>
    </row>
    <row r="285" spans="1:13" ht="24" x14ac:dyDescent="0.3">
      <c r="A285" s="19">
        <v>43761</v>
      </c>
      <c r="B285" s="20">
        <v>1.72</v>
      </c>
      <c r="C285" s="20">
        <v>1.75</v>
      </c>
      <c r="D285" s="20">
        <v>1.67</v>
      </c>
      <c r="E285" s="20">
        <v>1.7</v>
      </c>
      <c r="F285" s="20">
        <v>1.62</v>
      </c>
      <c r="G285" s="20">
        <v>1.65</v>
      </c>
      <c r="H285" s="20" t="s">
        <v>38</v>
      </c>
      <c r="I285" s="20" t="s">
        <v>38</v>
      </c>
      <c r="J285" s="20">
        <v>1.6</v>
      </c>
      <c r="K285" s="20">
        <v>1.64</v>
      </c>
      <c r="L285" s="20">
        <v>1.54</v>
      </c>
      <c r="M285" s="20">
        <v>1.58</v>
      </c>
    </row>
    <row r="286" spans="1:13" ht="24" x14ac:dyDescent="0.3">
      <c r="A286" s="19">
        <v>43762</v>
      </c>
      <c r="B286" s="20">
        <v>1.72</v>
      </c>
      <c r="C286" s="20">
        <v>1.75</v>
      </c>
      <c r="D286" s="20">
        <v>1.7</v>
      </c>
      <c r="E286" s="20">
        <v>1.73</v>
      </c>
      <c r="F286" s="20">
        <v>1.64</v>
      </c>
      <c r="G286" s="20">
        <v>1.67</v>
      </c>
      <c r="H286" s="20" t="s">
        <v>38</v>
      </c>
      <c r="I286" s="20" t="s">
        <v>38</v>
      </c>
      <c r="J286" s="20">
        <v>1.61</v>
      </c>
      <c r="K286" s="20">
        <v>1.65</v>
      </c>
      <c r="L286" s="20">
        <v>1.55</v>
      </c>
      <c r="M286" s="20">
        <v>1.59</v>
      </c>
    </row>
    <row r="287" spans="1:13" ht="24" x14ac:dyDescent="0.3">
      <c r="A287" s="19">
        <v>43763</v>
      </c>
      <c r="B287" s="20">
        <v>1.7</v>
      </c>
      <c r="C287" s="20">
        <v>1.73</v>
      </c>
      <c r="D287" s="20">
        <v>1.69</v>
      </c>
      <c r="E287" s="20">
        <v>1.72</v>
      </c>
      <c r="F287" s="20">
        <v>1.63</v>
      </c>
      <c r="G287" s="20">
        <v>1.66</v>
      </c>
      <c r="H287" s="20" t="s">
        <v>38</v>
      </c>
      <c r="I287" s="20" t="s">
        <v>38</v>
      </c>
      <c r="J287" s="20">
        <v>1.62</v>
      </c>
      <c r="K287" s="20">
        <v>1.66</v>
      </c>
      <c r="L287" s="20">
        <v>1.56</v>
      </c>
      <c r="M287" s="20">
        <v>1.6</v>
      </c>
    </row>
    <row r="288" spans="1:13" ht="24" x14ac:dyDescent="0.3">
      <c r="A288" s="19">
        <v>43766</v>
      </c>
      <c r="B288" s="20">
        <v>1.71</v>
      </c>
      <c r="C288" s="20">
        <v>1.74</v>
      </c>
      <c r="D288" s="20">
        <v>1.68</v>
      </c>
      <c r="E288" s="20">
        <v>1.71</v>
      </c>
      <c r="F288" s="20">
        <v>1.62</v>
      </c>
      <c r="G288" s="20">
        <v>1.65</v>
      </c>
      <c r="H288" s="20" t="s">
        <v>38</v>
      </c>
      <c r="I288" s="20" t="s">
        <v>38</v>
      </c>
      <c r="J288" s="20">
        <v>1.61</v>
      </c>
      <c r="K288" s="20">
        <v>1.65</v>
      </c>
      <c r="L288" s="20">
        <v>1.56</v>
      </c>
      <c r="M288" s="20">
        <v>1.6</v>
      </c>
    </row>
    <row r="289" spans="1:13" ht="24" x14ac:dyDescent="0.3">
      <c r="A289" s="19">
        <v>43767</v>
      </c>
      <c r="B289" s="20">
        <v>1.63</v>
      </c>
      <c r="C289" s="20">
        <v>1.66</v>
      </c>
      <c r="D289" s="20">
        <v>1.64</v>
      </c>
      <c r="E289" s="20">
        <v>1.67</v>
      </c>
      <c r="F289" s="20">
        <v>1.6</v>
      </c>
      <c r="G289" s="20">
        <v>1.63</v>
      </c>
      <c r="H289" s="20" t="s">
        <v>38</v>
      </c>
      <c r="I289" s="20" t="s">
        <v>38</v>
      </c>
      <c r="J289" s="20">
        <v>1.6</v>
      </c>
      <c r="K289" s="20">
        <v>1.64</v>
      </c>
      <c r="L289" s="20">
        <v>1.55</v>
      </c>
      <c r="M289" s="20">
        <v>1.59</v>
      </c>
    </row>
    <row r="290" spans="1:13" ht="24" x14ac:dyDescent="0.3">
      <c r="A290" s="19">
        <v>43768</v>
      </c>
      <c r="B290" s="20">
        <v>1.59</v>
      </c>
      <c r="C290" s="20">
        <v>1.62</v>
      </c>
      <c r="D290" s="20">
        <v>1.57</v>
      </c>
      <c r="E290" s="20">
        <v>1.6</v>
      </c>
      <c r="F290" s="20">
        <v>1.59</v>
      </c>
      <c r="G290" s="20">
        <v>1.62</v>
      </c>
      <c r="H290" s="20" t="s">
        <v>38</v>
      </c>
      <c r="I290" s="20" t="s">
        <v>38</v>
      </c>
      <c r="J290" s="20">
        <v>1.58</v>
      </c>
      <c r="K290" s="20">
        <v>1.62</v>
      </c>
      <c r="L290" s="20">
        <v>1.55</v>
      </c>
      <c r="M290" s="20">
        <v>1.59</v>
      </c>
    </row>
    <row r="291" spans="1:13" ht="24" x14ac:dyDescent="0.3">
      <c r="A291" s="19">
        <v>43769</v>
      </c>
      <c r="B291" s="20">
        <v>1.56</v>
      </c>
      <c r="C291" s="20">
        <v>1.59</v>
      </c>
      <c r="D291" s="20">
        <v>1.56</v>
      </c>
      <c r="E291" s="20">
        <v>1.59</v>
      </c>
      <c r="F291" s="20">
        <v>1.51</v>
      </c>
      <c r="G291" s="20">
        <v>1.54</v>
      </c>
      <c r="H291" s="20" t="s">
        <v>38</v>
      </c>
      <c r="I291" s="20" t="s">
        <v>38</v>
      </c>
      <c r="J291" s="20">
        <v>1.53</v>
      </c>
      <c r="K291" s="20">
        <v>1.57</v>
      </c>
      <c r="L291" s="20">
        <v>1.49</v>
      </c>
      <c r="M291" s="20">
        <v>1.53</v>
      </c>
    </row>
    <row r="292" spans="1:13" ht="24" x14ac:dyDescent="0.3">
      <c r="A292" s="19">
        <v>43770</v>
      </c>
      <c r="B292" s="20">
        <v>1.55</v>
      </c>
      <c r="C292" s="20">
        <v>1.58</v>
      </c>
      <c r="D292" s="20">
        <v>1.55</v>
      </c>
      <c r="E292" s="20">
        <v>1.58</v>
      </c>
      <c r="F292" s="20">
        <v>1.49</v>
      </c>
      <c r="G292" s="20">
        <v>1.52</v>
      </c>
      <c r="H292" s="20" t="s">
        <v>38</v>
      </c>
      <c r="I292" s="20" t="s">
        <v>38</v>
      </c>
      <c r="J292" s="20">
        <v>1.51</v>
      </c>
      <c r="K292" s="20">
        <v>1.55</v>
      </c>
      <c r="L292" s="20">
        <v>1.49</v>
      </c>
      <c r="M292" s="20">
        <v>1.53</v>
      </c>
    </row>
    <row r="293" spans="1:13" ht="24" x14ac:dyDescent="0.3">
      <c r="A293" s="19">
        <v>43773</v>
      </c>
      <c r="B293" s="20">
        <v>1.55</v>
      </c>
      <c r="C293" s="20">
        <v>1.58</v>
      </c>
      <c r="D293" s="20">
        <v>1.54</v>
      </c>
      <c r="E293" s="20">
        <v>1.57</v>
      </c>
      <c r="F293" s="20">
        <v>1.5</v>
      </c>
      <c r="G293" s="20">
        <v>1.53</v>
      </c>
      <c r="H293" s="20" t="s">
        <v>38</v>
      </c>
      <c r="I293" s="20" t="s">
        <v>38</v>
      </c>
      <c r="J293" s="20">
        <v>1.53</v>
      </c>
      <c r="K293" s="20">
        <v>1.57</v>
      </c>
      <c r="L293" s="20">
        <v>1.52</v>
      </c>
      <c r="M293" s="20">
        <v>1.56</v>
      </c>
    </row>
    <row r="294" spans="1:13" ht="24" x14ac:dyDescent="0.3">
      <c r="A294" s="19">
        <v>43774</v>
      </c>
      <c r="B294" s="20">
        <v>1.53</v>
      </c>
      <c r="C294" s="20">
        <v>1.56</v>
      </c>
      <c r="D294" s="20">
        <v>1.54</v>
      </c>
      <c r="E294" s="20">
        <v>1.57</v>
      </c>
      <c r="F294" s="20">
        <v>1.53</v>
      </c>
      <c r="G294" s="20">
        <v>1.56</v>
      </c>
      <c r="H294" s="20" t="s">
        <v>38</v>
      </c>
      <c r="I294" s="20" t="s">
        <v>38</v>
      </c>
      <c r="J294" s="20">
        <v>1.54</v>
      </c>
      <c r="K294" s="20">
        <v>1.58</v>
      </c>
      <c r="L294" s="20">
        <v>1.57</v>
      </c>
      <c r="M294" s="20">
        <v>1.62</v>
      </c>
    </row>
    <row r="295" spans="1:13" ht="24" x14ac:dyDescent="0.3">
      <c r="A295" s="19">
        <v>43775</v>
      </c>
      <c r="B295" s="20">
        <v>1.52</v>
      </c>
      <c r="C295" s="20">
        <v>1.55</v>
      </c>
      <c r="D295" s="20">
        <v>1.53</v>
      </c>
      <c r="E295" s="20">
        <v>1.56</v>
      </c>
      <c r="F295" s="20">
        <v>1.53</v>
      </c>
      <c r="G295" s="20">
        <v>1.56</v>
      </c>
      <c r="H295" s="20" t="s">
        <v>38</v>
      </c>
      <c r="I295" s="20" t="s">
        <v>38</v>
      </c>
      <c r="J295" s="20">
        <v>1.53</v>
      </c>
      <c r="K295" s="20">
        <v>1.57</v>
      </c>
      <c r="L295" s="20">
        <v>1.54</v>
      </c>
      <c r="M295" s="20">
        <v>1.58</v>
      </c>
    </row>
    <row r="296" spans="1:13" ht="24" x14ac:dyDescent="0.3">
      <c r="A296" s="19">
        <v>43776</v>
      </c>
      <c r="B296" s="20">
        <v>1.54</v>
      </c>
      <c r="C296" s="20">
        <v>1.57</v>
      </c>
      <c r="D296" s="20">
        <v>1.54</v>
      </c>
      <c r="E296" s="20">
        <v>1.57</v>
      </c>
      <c r="F296" s="20">
        <v>1.53</v>
      </c>
      <c r="G296" s="20">
        <v>1.56</v>
      </c>
      <c r="H296" s="20" t="s">
        <v>38</v>
      </c>
      <c r="I296" s="20" t="s">
        <v>38</v>
      </c>
      <c r="J296" s="20">
        <v>1.54</v>
      </c>
      <c r="K296" s="20">
        <v>1.58</v>
      </c>
      <c r="L296" s="20">
        <v>1.54</v>
      </c>
      <c r="M296" s="20">
        <v>1.58</v>
      </c>
    </row>
    <row r="297" spans="1:13" ht="24" x14ac:dyDescent="0.3">
      <c r="A297" s="19">
        <v>43777</v>
      </c>
      <c r="B297" s="20">
        <v>1.53</v>
      </c>
      <c r="C297" s="20">
        <v>1.56</v>
      </c>
      <c r="D297" s="20">
        <v>1.53</v>
      </c>
      <c r="E297" s="20">
        <v>1.56</v>
      </c>
      <c r="F297" s="20">
        <v>1.52</v>
      </c>
      <c r="G297" s="20">
        <v>1.55</v>
      </c>
      <c r="H297" s="20" t="s">
        <v>38</v>
      </c>
      <c r="I297" s="20" t="s">
        <v>38</v>
      </c>
      <c r="J297" s="20">
        <v>1.54</v>
      </c>
      <c r="K297" s="20">
        <v>1.58</v>
      </c>
      <c r="L297" s="20">
        <v>1.54</v>
      </c>
      <c r="M297" s="20">
        <v>1.58</v>
      </c>
    </row>
    <row r="298" spans="1:13" ht="24" x14ac:dyDescent="0.3">
      <c r="A298" s="19">
        <v>43781</v>
      </c>
      <c r="B298" s="20">
        <v>1.53</v>
      </c>
      <c r="C298" s="20">
        <v>1.56</v>
      </c>
      <c r="D298" s="20">
        <v>1.53</v>
      </c>
      <c r="E298" s="20">
        <v>1.56</v>
      </c>
      <c r="F298" s="20">
        <v>1.56</v>
      </c>
      <c r="G298" s="20">
        <v>1.59</v>
      </c>
      <c r="H298" s="20" t="s">
        <v>38</v>
      </c>
      <c r="I298" s="20" t="s">
        <v>38</v>
      </c>
      <c r="J298" s="20">
        <v>1.55</v>
      </c>
      <c r="K298" s="20">
        <v>1.59</v>
      </c>
      <c r="L298" s="20">
        <v>1.54</v>
      </c>
      <c r="M298" s="20">
        <v>1.58</v>
      </c>
    </row>
    <row r="299" spans="1:13" ht="24" x14ac:dyDescent="0.3">
      <c r="A299" s="19">
        <v>43782</v>
      </c>
      <c r="B299" s="20">
        <v>1.53</v>
      </c>
      <c r="C299" s="20">
        <v>1.56</v>
      </c>
      <c r="D299" s="20">
        <v>1.54</v>
      </c>
      <c r="E299" s="20">
        <v>1.57</v>
      </c>
      <c r="F299" s="20">
        <v>1.54</v>
      </c>
      <c r="G299" s="20">
        <v>1.57</v>
      </c>
      <c r="H299" s="20" t="s">
        <v>38</v>
      </c>
      <c r="I299" s="20" t="s">
        <v>38</v>
      </c>
      <c r="J299" s="20">
        <v>1.55</v>
      </c>
      <c r="K299" s="20">
        <v>1.59</v>
      </c>
      <c r="L299" s="20">
        <v>1.53</v>
      </c>
      <c r="M299" s="20">
        <v>1.57</v>
      </c>
    </row>
    <row r="300" spans="1:13" ht="24" x14ac:dyDescent="0.3">
      <c r="A300" s="19">
        <v>43783</v>
      </c>
      <c r="B300" s="20">
        <v>1.56</v>
      </c>
      <c r="C300" s="20">
        <v>1.59</v>
      </c>
      <c r="D300" s="20">
        <v>1.54</v>
      </c>
      <c r="E300" s="20">
        <v>1.57</v>
      </c>
      <c r="F300" s="20">
        <v>1.54</v>
      </c>
      <c r="G300" s="20">
        <v>1.57</v>
      </c>
      <c r="H300" s="20" t="s">
        <v>38</v>
      </c>
      <c r="I300" s="20" t="s">
        <v>38</v>
      </c>
      <c r="J300" s="20">
        <v>1.54</v>
      </c>
      <c r="K300" s="20">
        <v>1.58</v>
      </c>
      <c r="L300" s="20">
        <v>1.51</v>
      </c>
      <c r="M300" s="20">
        <v>1.55</v>
      </c>
    </row>
    <row r="301" spans="1:13" ht="24" x14ac:dyDescent="0.3">
      <c r="A301" s="19">
        <v>43784</v>
      </c>
      <c r="B301" s="20">
        <v>1.56</v>
      </c>
      <c r="C301" s="20">
        <v>1.59</v>
      </c>
      <c r="D301" s="20">
        <v>1.53</v>
      </c>
      <c r="E301" s="20">
        <v>1.56</v>
      </c>
      <c r="F301" s="20">
        <v>1.54</v>
      </c>
      <c r="G301" s="20">
        <v>1.57</v>
      </c>
      <c r="H301" s="20" t="s">
        <v>38</v>
      </c>
      <c r="I301" s="20" t="s">
        <v>38</v>
      </c>
      <c r="J301" s="20">
        <v>1.55</v>
      </c>
      <c r="K301" s="20">
        <v>1.59</v>
      </c>
      <c r="L301" s="20">
        <v>1.5</v>
      </c>
      <c r="M301" s="20">
        <v>1.54</v>
      </c>
    </row>
    <row r="302" spans="1:13" ht="24" x14ac:dyDescent="0.3">
      <c r="A302" s="19">
        <v>43787</v>
      </c>
      <c r="B302" s="20">
        <v>1.56</v>
      </c>
      <c r="C302" s="20">
        <v>1.59</v>
      </c>
      <c r="D302" s="20">
        <v>1.54</v>
      </c>
      <c r="E302" s="20">
        <v>1.57</v>
      </c>
      <c r="F302" s="20">
        <v>1.54</v>
      </c>
      <c r="G302" s="20">
        <v>1.57</v>
      </c>
      <c r="H302" s="20" t="s">
        <v>38</v>
      </c>
      <c r="I302" s="20" t="s">
        <v>38</v>
      </c>
      <c r="J302" s="20">
        <v>1.54</v>
      </c>
      <c r="K302" s="20">
        <v>1.58</v>
      </c>
      <c r="L302" s="20">
        <v>1.5</v>
      </c>
      <c r="M302" s="20">
        <v>1.54</v>
      </c>
    </row>
    <row r="303" spans="1:13" ht="24" x14ac:dyDescent="0.3">
      <c r="A303" s="19">
        <v>43788</v>
      </c>
      <c r="B303" s="20">
        <v>1.55</v>
      </c>
      <c r="C303" s="20">
        <v>1.58</v>
      </c>
      <c r="D303" s="20">
        <v>1.54</v>
      </c>
      <c r="E303" s="20">
        <v>1.57</v>
      </c>
      <c r="F303" s="20">
        <v>1.54</v>
      </c>
      <c r="G303" s="20">
        <v>1.57</v>
      </c>
      <c r="H303" s="20" t="s">
        <v>38</v>
      </c>
      <c r="I303" s="20" t="s">
        <v>38</v>
      </c>
      <c r="J303" s="20">
        <v>1.54</v>
      </c>
      <c r="K303" s="20">
        <v>1.58</v>
      </c>
      <c r="L303" s="20">
        <v>1.5</v>
      </c>
      <c r="M303" s="20">
        <v>1.54</v>
      </c>
    </row>
    <row r="304" spans="1:13" ht="24" x14ac:dyDescent="0.3">
      <c r="A304" s="19">
        <v>43789</v>
      </c>
      <c r="B304" s="20">
        <v>1.54</v>
      </c>
      <c r="C304" s="20">
        <v>1.57</v>
      </c>
      <c r="D304" s="20">
        <v>1.53</v>
      </c>
      <c r="E304" s="20">
        <v>1.56</v>
      </c>
      <c r="F304" s="20">
        <v>1.54</v>
      </c>
      <c r="G304" s="20">
        <v>1.57</v>
      </c>
      <c r="H304" s="20" t="s">
        <v>38</v>
      </c>
      <c r="I304" s="20" t="s">
        <v>38</v>
      </c>
      <c r="J304" s="20">
        <v>1.54</v>
      </c>
      <c r="K304" s="20">
        <v>1.58</v>
      </c>
      <c r="L304" s="20">
        <v>1.5</v>
      </c>
      <c r="M304" s="20">
        <v>1.54</v>
      </c>
    </row>
    <row r="305" spans="1:13" ht="24" x14ac:dyDescent="0.3">
      <c r="A305" s="19">
        <v>43790</v>
      </c>
      <c r="B305" s="20">
        <v>1.54</v>
      </c>
      <c r="C305" s="20">
        <v>1.57</v>
      </c>
      <c r="D305" s="20">
        <v>1.54</v>
      </c>
      <c r="E305" s="20">
        <v>1.57</v>
      </c>
      <c r="F305" s="20">
        <v>1.55</v>
      </c>
      <c r="G305" s="20">
        <v>1.58</v>
      </c>
      <c r="H305" s="20" t="s">
        <v>38</v>
      </c>
      <c r="I305" s="20" t="s">
        <v>38</v>
      </c>
      <c r="J305" s="20">
        <v>1.55</v>
      </c>
      <c r="K305" s="20">
        <v>1.59</v>
      </c>
      <c r="L305" s="20">
        <v>1.51</v>
      </c>
      <c r="M305" s="20">
        <v>1.55</v>
      </c>
    </row>
    <row r="306" spans="1:13" ht="24" x14ac:dyDescent="0.3">
      <c r="A306" s="19">
        <v>43791</v>
      </c>
      <c r="B306" s="20">
        <v>1.55</v>
      </c>
      <c r="C306" s="20">
        <v>1.58</v>
      </c>
      <c r="D306" s="20">
        <v>1.56</v>
      </c>
      <c r="E306" s="20">
        <v>1.59</v>
      </c>
      <c r="F306" s="20">
        <v>1.55</v>
      </c>
      <c r="G306" s="20">
        <v>1.58</v>
      </c>
      <c r="H306" s="20" t="s">
        <v>38</v>
      </c>
      <c r="I306" s="20" t="s">
        <v>38</v>
      </c>
      <c r="J306" s="20">
        <v>1.55</v>
      </c>
      <c r="K306" s="20">
        <v>1.59</v>
      </c>
      <c r="L306" s="20">
        <v>1.52</v>
      </c>
      <c r="M306" s="20">
        <v>1.56</v>
      </c>
    </row>
    <row r="307" spans="1:13" ht="24" x14ac:dyDescent="0.3">
      <c r="A307" s="19">
        <v>43794</v>
      </c>
      <c r="B307" s="20">
        <v>1.57</v>
      </c>
      <c r="C307" s="20">
        <v>1.6</v>
      </c>
      <c r="D307" s="20">
        <v>1.57</v>
      </c>
      <c r="E307" s="20">
        <v>1.6</v>
      </c>
      <c r="F307" s="20">
        <v>1.58</v>
      </c>
      <c r="G307" s="20">
        <v>1.61</v>
      </c>
      <c r="H307" s="20" t="s">
        <v>38</v>
      </c>
      <c r="I307" s="20" t="s">
        <v>38</v>
      </c>
      <c r="J307" s="20">
        <v>1.57</v>
      </c>
      <c r="K307" s="20">
        <v>1.61</v>
      </c>
      <c r="L307" s="20">
        <v>1.54</v>
      </c>
      <c r="M307" s="20">
        <v>1.58</v>
      </c>
    </row>
    <row r="308" spans="1:13" ht="24" x14ac:dyDescent="0.3">
      <c r="A308" s="19">
        <v>43795</v>
      </c>
      <c r="B308" s="20">
        <v>1.6</v>
      </c>
      <c r="C308" s="20">
        <v>1.63</v>
      </c>
      <c r="D308" s="20">
        <v>1.58</v>
      </c>
      <c r="E308" s="20">
        <v>1.61</v>
      </c>
      <c r="F308" s="20">
        <v>1.57</v>
      </c>
      <c r="G308" s="20">
        <v>1.6</v>
      </c>
      <c r="H308" s="20" t="s">
        <v>38</v>
      </c>
      <c r="I308" s="20" t="s">
        <v>38</v>
      </c>
      <c r="J308" s="20">
        <v>1.58</v>
      </c>
      <c r="K308" s="20">
        <v>1.62</v>
      </c>
      <c r="L308" s="20">
        <v>1.55</v>
      </c>
      <c r="M308" s="20">
        <v>1.59</v>
      </c>
    </row>
    <row r="309" spans="1:13" ht="24" x14ac:dyDescent="0.3">
      <c r="A309" s="19">
        <v>43796</v>
      </c>
      <c r="B309" s="20">
        <v>1.62</v>
      </c>
      <c r="C309" s="20">
        <v>1.65</v>
      </c>
      <c r="D309" s="20">
        <v>1.57</v>
      </c>
      <c r="E309" s="20">
        <v>1.6</v>
      </c>
      <c r="F309" s="20">
        <v>1.59</v>
      </c>
      <c r="G309" s="20">
        <v>1.62</v>
      </c>
      <c r="H309" s="20" t="s">
        <v>38</v>
      </c>
      <c r="I309" s="20" t="s">
        <v>38</v>
      </c>
      <c r="J309" s="20">
        <v>1.59</v>
      </c>
      <c r="K309" s="20">
        <v>1.63</v>
      </c>
      <c r="L309" s="20">
        <v>1.56</v>
      </c>
      <c r="M309" s="20">
        <v>1.6</v>
      </c>
    </row>
    <row r="310" spans="1:13" ht="24" x14ac:dyDescent="0.3">
      <c r="A310" s="19">
        <v>43798</v>
      </c>
      <c r="B310" s="20">
        <v>1.59</v>
      </c>
      <c r="C310" s="20">
        <v>1.62</v>
      </c>
      <c r="D310" s="20">
        <v>1.57</v>
      </c>
      <c r="E310" s="20">
        <v>1.6</v>
      </c>
      <c r="F310" s="20">
        <v>1.56</v>
      </c>
      <c r="G310" s="20">
        <v>1.59</v>
      </c>
      <c r="H310" s="20" t="s">
        <v>38</v>
      </c>
      <c r="I310" s="20" t="s">
        <v>38</v>
      </c>
      <c r="J310" s="20">
        <v>1.59</v>
      </c>
      <c r="K310" s="20">
        <v>1.63</v>
      </c>
      <c r="L310" s="20">
        <v>1.56</v>
      </c>
      <c r="M310" s="20">
        <v>1.6</v>
      </c>
    </row>
    <row r="311" spans="1:13" ht="24" x14ac:dyDescent="0.3">
      <c r="A311" s="19">
        <v>43801</v>
      </c>
      <c r="B311" s="20">
        <v>1.58</v>
      </c>
      <c r="C311" s="20">
        <v>1.61</v>
      </c>
      <c r="D311" s="20">
        <v>1.55</v>
      </c>
      <c r="E311" s="20">
        <v>1.58</v>
      </c>
      <c r="F311" s="20">
        <v>1.57</v>
      </c>
      <c r="G311" s="20">
        <v>1.6</v>
      </c>
      <c r="H311" s="20" t="s">
        <v>38</v>
      </c>
      <c r="I311" s="20" t="s">
        <v>38</v>
      </c>
      <c r="J311" s="20">
        <v>1.58</v>
      </c>
      <c r="K311" s="20">
        <v>1.62</v>
      </c>
      <c r="L311" s="20">
        <v>1.56</v>
      </c>
      <c r="M311" s="20">
        <v>1.6</v>
      </c>
    </row>
    <row r="312" spans="1:13" ht="24" x14ac:dyDescent="0.3">
      <c r="A312" s="19">
        <v>43802</v>
      </c>
      <c r="B312" s="20">
        <v>1.54</v>
      </c>
      <c r="C312" s="20">
        <v>1.57</v>
      </c>
      <c r="D312" s="20">
        <v>1.51</v>
      </c>
      <c r="E312" s="20">
        <v>1.54</v>
      </c>
      <c r="F312" s="20">
        <v>1.54</v>
      </c>
      <c r="G312" s="20">
        <v>1.57</v>
      </c>
      <c r="H312" s="20" t="s">
        <v>38</v>
      </c>
      <c r="I312" s="20" t="s">
        <v>38</v>
      </c>
      <c r="J312" s="20">
        <v>1.53</v>
      </c>
      <c r="K312" s="20">
        <v>1.57</v>
      </c>
      <c r="L312" s="20">
        <v>1.53</v>
      </c>
      <c r="M312" s="20">
        <v>1.57</v>
      </c>
    </row>
    <row r="313" spans="1:13" ht="24" x14ac:dyDescent="0.3">
      <c r="A313" s="19">
        <v>43803</v>
      </c>
      <c r="B313" s="20">
        <v>1.58</v>
      </c>
      <c r="C313" s="20">
        <v>1.61</v>
      </c>
      <c r="D313" s="20">
        <v>1.51</v>
      </c>
      <c r="E313" s="20">
        <v>1.54</v>
      </c>
      <c r="F313" s="20">
        <v>1.52</v>
      </c>
      <c r="G313" s="20">
        <v>1.55</v>
      </c>
      <c r="H313" s="20" t="s">
        <v>38</v>
      </c>
      <c r="I313" s="20" t="s">
        <v>38</v>
      </c>
      <c r="J313" s="20">
        <v>1.52</v>
      </c>
      <c r="K313" s="20">
        <v>1.56</v>
      </c>
      <c r="L313" s="20">
        <v>1.52</v>
      </c>
      <c r="M313" s="20">
        <v>1.56</v>
      </c>
    </row>
    <row r="314" spans="1:13" ht="24" x14ac:dyDescent="0.3">
      <c r="A314" s="19">
        <v>43804</v>
      </c>
      <c r="B314" s="20">
        <v>1.49</v>
      </c>
      <c r="C314" s="20">
        <v>1.52</v>
      </c>
      <c r="D314" s="20">
        <v>1.53</v>
      </c>
      <c r="E314" s="20">
        <v>1.56</v>
      </c>
      <c r="F314" s="20">
        <v>1.51</v>
      </c>
      <c r="G314" s="20">
        <v>1.54</v>
      </c>
      <c r="H314" s="20" t="s">
        <v>38</v>
      </c>
      <c r="I314" s="20" t="s">
        <v>38</v>
      </c>
      <c r="J314" s="20">
        <v>1.51</v>
      </c>
      <c r="K314" s="20">
        <v>1.55</v>
      </c>
      <c r="L314" s="20">
        <v>1.52</v>
      </c>
      <c r="M314" s="20">
        <v>1.56</v>
      </c>
    </row>
    <row r="315" spans="1:13" ht="24" x14ac:dyDescent="0.3">
      <c r="A315" s="19">
        <v>43805</v>
      </c>
      <c r="B315" s="20">
        <v>1.49</v>
      </c>
      <c r="C315" s="20">
        <v>1.52</v>
      </c>
      <c r="D315" s="20">
        <v>1.52</v>
      </c>
      <c r="E315" s="20">
        <v>1.55</v>
      </c>
      <c r="F315" s="20">
        <v>1.5</v>
      </c>
      <c r="G315" s="20">
        <v>1.53</v>
      </c>
      <c r="H315" s="20" t="s">
        <v>38</v>
      </c>
      <c r="I315" s="20" t="s">
        <v>38</v>
      </c>
      <c r="J315" s="20">
        <v>1.52</v>
      </c>
      <c r="K315" s="20">
        <v>1.56</v>
      </c>
      <c r="L315" s="20">
        <v>1.53</v>
      </c>
      <c r="M315" s="20">
        <v>1.57</v>
      </c>
    </row>
    <row r="316" spans="1:13" ht="24" x14ac:dyDescent="0.3">
      <c r="A316" s="19">
        <v>43808</v>
      </c>
      <c r="B316" s="20">
        <v>1.51</v>
      </c>
      <c r="C316" s="20">
        <v>1.54</v>
      </c>
      <c r="D316" s="20">
        <v>1.51</v>
      </c>
      <c r="E316" s="20">
        <v>1.54</v>
      </c>
      <c r="F316" s="20">
        <v>1.51</v>
      </c>
      <c r="G316" s="20">
        <v>1.54</v>
      </c>
      <c r="H316" s="20" t="s">
        <v>38</v>
      </c>
      <c r="I316" s="20" t="s">
        <v>38</v>
      </c>
      <c r="J316" s="20">
        <v>1.54</v>
      </c>
      <c r="K316" s="20">
        <v>1.58</v>
      </c>
      <c r="L316" s="20">
        <v>1.52</v>
      </c>
      <c r="M316" s="20">
        <v>1.56</v>
      </c>
    </row>
    <row r="317" spans="1:13" ht="24" x14ac:dyDescent="0.3">
      <c r="A317" s="19">
        <v>43809</v>
      </c>
      <c r="B317" s="20">
        <v>1.5</v>
      </c>
      <c r="C317" s="20">
        <v>1.53</v>
      </c>
      <c r="D317" s="20">
        <v>1.52</v>
      </c>
      <c r="E317" s="20">
        <v>1.55</v>
      </c>
      <c r="F317" s="20">
        <v>1.53</v>
      </c>
      <c r="G317" s="20">
        <v>1.56</v>
      </c>
      <c r="H317" s="20" t="s">
        <v>38</v>
      </c>
      <c r="I317" s="20" t="s">
        <v>38</v>
      </c>
      <c r="J317" s="20">
        <v>1.53</v>
      </c>
      <c r="K317" s="20">
        <v>1.57</v>
      </c>
      <c r="L317" s="20">
        <v>1.52</v>
      </c>
      <c r="M317" s="20">
        <v>1.56</v>
      </c>
    </row>
    <row r="318" spans="1:13" ht="24" x14ac:dyDescent="0.3">
      <c r="A318" s="19">
        <v>43810</v>
      </c>
      <c r="B318" s="20">
        <v>1.51</v>
      </c>
      <c r="C318" s="20">
        <v>1.54</v>
      </c>
      <c r="D318" s="20">
        <v>1.53</v>
      </c>
      <c r="E318" s="20">
        <v>1.56</v>
      </c>
      <c r="F318" s="20">
        <v>1.54</v>
      </c>
      <c r="G318" s="20">
        <v>1.57</v>
      </c>
      <c r="H318" s="20" t="s">
        <v>38</v>
      </c>
      <c r="I318" s="20" t="s">
        <v>38</v>
      </c>
      <c r="J318" s="20">
        <v>1.54</v>
      </c>
      <c r="K318" s="20">
        <v>1.58</v>
      </c>
      <c r="L318" s="20">
        <v>1.51</v>
      </c>
      <c r="M318" s="20">
        <v>1.55</v>
      </c>
    </row>
    <row r="319" spans="1:13" ht="24" x14ac:dyDescent="0.3">
      <c r="A319" s="19">
        <v>43811</v>
      </c>
      <c r="B319" s="20">
        <v>1.54</v>
      </c>
      <c r="C319" s="20">
        <v>1.57</v>
      </c>
      <c r="D319" s="20">
        <v>1.54</v>
      </c>
      <c r="E319" s="20">
        <v>1.57</v>
      </c>
      <c r="F319" s="20">
        <v>1.53</v>
      </c>
      <c r="G319" s="20">
        <v>1.56</v>
      </c>
      <c r="H319" s="20" t="s">
        <v>38</v>
      </c>
      <c r="I319" s="20" t="s">
        <v>38</v>
      </c>
      <c r="J319" s="20">
        <v>1.53</v>
      </c>
      <c r="K319" s="20">
        <v>1.57</v>
      </c>
      <c r="L319" s="20">
        <v>1.51</v>
      </c>
      <c r="M319" s="20">
        <v>1.55</v>
      </c>
    </row>
    <row r="320" spans="1:13" ht="24" x14ac:dyDescent="0.3">
      <c r="A320" s="19">
        <v>43812</v>
      </c>
      <c r="B320" s="20">
        <v>1.52</v>
      </c>
      <c r="C320" s="20">
        <v>1.55</v>
      </c>
      <c r="D320" s="20">
        <v>1.54</v>
      </c>
      <c r="E320" s="20">
        <v>1.57</v>
      </c>
      <c r="F320" s="20">
        <v>1.54</v>
      </c>
      <c r="G320" s="20">
        <v>1.57</v>
      </c>
      <c r="H320" s="20" t="s">
        <v>38</v>
      </c>
      <c r="I320" s="20" t="s">
        <v>38</v>
      </c>
      <c r="J320" s="20">
        <v>1.52</v>
      </c>
      <c r="K320" s="20">
        <v>1.56</v>
      </c>
      <c r="L320" s="20">
        <v>1.49</v>
      </c>
      <c r="M320" s="20">
        <v>1.53</v>
      </c>
    </row>
    <row r="321" spans="1:13" ht="24" x14ac:dyDescent="0.3">
      <c r="A321" s="19">
        <v>43815</v>
      </c>
      <c r="B321" s="20">
        <v>1.54</v>
      </c>
      <c r="C321" s="20">
        <v>1.57</v>
      </c>
      <c r="D321" s="20">
        <v>1.54</v>
      </c>
      <c r="E321" s="20">
        <v>1.57</v>
      </c>
      <c r="F321" s="20">
        <v>1.54</v>
      </c>
      <c r="G321" s="20">
        <v>1.57</v>
      </c>
      <c r="H321" s="20" t="s">
        <v>38</v>
      </c>
      <c r="I321" s="20" t="s">
        <v>38</v>
      </c>
      <c r="J321" s="20">
        <v>1.54</v>
      </c>
      <c r="K321" s="20">
        <v>1.58</v>
      </c>
      <c r="L321" s="20">
        <v>1.5</v>
      </c>
      <c r="M321" s="20">
        <v>1.54</v>
      </c>
    </row>
    <row r="322" spans="1:13" ht="24" x14ac:dyDescent="0.3">
      <c r="A322" s="19">
        <v>43816</v>
      </c>
      <c r="B322" s="20">
        <v>1.53</v>
      </c>
      <c r="C322" s="20">
        <v>1.56</v>
      </c>
      <c r="D322" s="20">
        <v>1.53</v>
      </c>
      <c r="E322" s="20">
        <v>1.56</v>
      </c>
      <c r="F322" s="20">
        <v>1.53</v>
      </c>
      <c r="G322" s="20">
        <v>1.56</v>
      </c>
      <c r="H322" s="20" t="s">
        <v>38</v>
      </c>
      <c r="I322" s="20" t="s">
        <v>38</v>
      </c>
      <c r="J322" s="20">
        <v>1.54</v>
      </c>
      <c r="K322" s="20">
        <v>1.58</v>
      </c>
      <c r="L322" s="20">
        <v>1.49</v>
      </c>
      <c r="M322" s="20">
        <v>1.53</v>
      </c>
    </row>
    <row r="323" spans="1:13" ht="24" x14ac:dyDescent="0.3">
      <c r="A323" s="19">
        <v>43817</v>
      </c>
      <c r="B323" s="20">
        <v>1.53</v>
      </c>
      <c r="C323" s="20">
        <v>1.56</v>
      </c>
      <c r="D323" s="20">
        <v>1.54</v>
      </c>
      <c r="E323" s="20">
        <v>1.57</v>
      </c>
      <c r="F323" s="20">
        <v>1.53</v>
      </c>
      <c r="G323" s="20">
        <v>1.56</v>
      </c>
      <c r="H323" s="20" t="s">
        <v>38</v>
      </c>
      <c r="I323" s="20" t="s">
        <v>38</v>
      </c>
      <c r="J323" s="20">
        <v>1.54</v>
      </c>
      <c r="K323" s="20">
        <v>1.58</v>
      </c>
      <c r="L323" s="20">
        <v>1.5</v>
      </c>
      <c r="M323" s="20">
        <v>1.54</v>
      </c>
    </row>
    <row r="324" spans="1:13" ht="24" x14ac:dyDescent="0.3">
      <c r="A324" s="19">
        <v>43818</v>
      </c>
      <c r="B324" s="20">
        <v>1.51</v>
      </c>
      <c r="C324" s="20">
        <v>1.54</v>
      </c>
      <c r="D324" s="20">
        <v>1.55</v>
      </c>
      <c r="E324" s="20">
        <v>1.58</v>
      </c>
      <c r="F324" s="20">
        <v>1.54</v>
      </c>
      <c r="G324" s="20">
        <v>1.57</v>
      </c>
      <c r="H324" s="20" t="s">
        <v>38</v>
      </c>
      <c r="I324" s="20" t="s">
        <v>38</v>
      </c>
      <c r="J324" s="20">
        <v>1.53</v>
      </c>
      <c r="K324" s="20">
        <v>1.57</v>
      </c>
      <c r="L324" s="20">
        <v>1.48</v>
      </c>
      <c r="M324" s="20">
        <v>1.52</v>
      </c>
    </row>
    <row r="325" spans="1:13" ht="24" x14ac:dyDescent="0.3">
      <c r="A325" s="19">
        <v>43819</v>
      </c>
      <c r="B325" s="20">
        <v>1.54</v>
      </c>
      <c r="C325" s="20">
        <v>1.57</v>
      </c>
      <c r="D325" s="20">
        <v>1.56</v>
      </c>
      <c r="E325" s="20">
        <v>1.59</v>
      </c>
      <c r="F325" s="20">
        <v>1.55</v>
      </c>
      <c r="G325" s="20">
        <v>1.58</v>
      </c>
      <c r="H325" s="20" t="s">
        <v>38</v>
      </c>
      <c r="I325" s="20" t="s">
        <v>38</v>
      </c>
      <c r="J325" s="20">
        <v>1.54</v>
      </c>
      <c r="K325" s="20">
        <v>1.58</v>
      </c>
      <c r="L325" s="20">
        <v>1.48</v>
      </c>
      <c r="M325" s="20">
        <v>1.52</v>
      </c>
    </row>
    <row r="326" spans="1:13" ht="24" x14ac:dyDescent="0.3">
      <c r="A326" s="19">
        <v>43822</v>
      </c>
      <c r="B326" s="20">
        <v>1.54</v>
      </c>
      <c r="C326" s="20">
        <v>1.57</v>
      </c>
      <c r="D326" s="20">
        <v>1.54</v>
      </c>
      <c r="E326" s="20">
        <v>1.57</v>
      </c>
      <c r="F326" s="20">
        <v>1.56</v>
      </c>
      <c r="G326" s="20">
        <v>1.59</v>
      </c>
      <c r="H326" s="20" t="s">
        <v>38</v>
      </c>
      <c r="I326" s="20" t="s">
        <v>38</v>
      </c>
      <c r="J326" s="20">
        <v>1.56</v>
      </c>
      <c r="K326" s="20">
        <v>1.6</v>
      </c>
      <c r="L326" s="20">
        <v>1.49</v>
      </c>
      <c r="M326" s="20">
        <v>1.53</v>
      </c>
    </row>
    <row r="327" spans="1:13" ht="24" x14ac:dyDescent="0.3">
      <c r="A327" s="19">
        <v>43823</v>
      </c>
      <c r="B327" s="20">
        <v>1.52</v>
      </c>
      <c r="C327" s="20">
        <v>1.55</v>
      </c>
      <c r="D327" s="20">
        <v>1.55</v>
      </c>
      <c r="E327" s="20">
        <v>1.58</v>
      </c>
      <c r="F327" s="20">
        <v>1.55</v>
      </c>
      <c r="G327" s="20">
        <v>1.58</v>
      </c>
      <c r="H327" s="20" t="s">
        <v>38</v>
      </c>
      <c r="I327" s="20" t="s">
        <v>38</v>
      </c>
      <c r="J327" s="20">
        <v>1.57</v>
      </c>
      <c r="K327" s="20">
        <v>1.61</v>
      </c>
      <c r="L327" s="20">
        <v>1.49</v>
      </c>
      <c r="M327" s="20">
        <v>1.53</v>
      </c>
    </row>
    <row r="328" spans="1:13" ht="24" x14ac:dyDescent="0.3">
      <c r="A328" s="19">
        <v>43825</v>
      </c>
      <c r="B328" s="20">
        <v>1.56</v>
      </c>
      <c r="C328" s="20">
        <v>1.59</v>
      </c>
      <c r="D328" s="20">
        <v>1.57</v>
      </c>
      <c r="E328" s="20">
        <v>1.6</v>
      </c>
      <c r="F328" s="20">
        <v>1.55</v>
      </c>
      <c r="G328" s="20">
        <v>1.58</v>
      </c>
      <c r="H328" s="20" t="s">
        <v>38</v>
      </c>
      <c r="I328" s="20" t="s">
        <v>38</v>
      </c>
      <c r="J328" s="20">
        <v>1.57</v>
      </c>
      <c r="K328" s="20">
        <v>1.61</v>
      </c>
      <c r="L328" s="20">
        <v>1.49</v>
      </c>
      <c r="M328" s="20">
        <v>1.53</v>
      </c>
    </row>
    <row r="329" spans="1:13" ht="24" x14ac:dyDescent="0.3">
      <c r="A329" s="19">
        <v>43826</v>
      </c>
      <c r="B329" s="20">
        <v>1.53</v>
      </c>
      <c r="C329" s="20">
        <v>1.56</v>
      </c>
      <c r="D329" s="20">
        <v>1.53</v>
      </c>
      <c r="E329" s="20">
        <v>1.56</v>
      </c>
      <c r="F329" s="20">
        <v>1.54</v>
      </c>
      <c r="G329" s="20">
        <v>1.57</v>
      </c>
      <c r="H329" s="20" t="s">
        <v>38</v>
      </c>
      <c r="I329" s="20" t="s">
        <v>38</v>
      </c>
      <c r="J329" s="20">
        <v>1.55</v>
      </c>
      <c r="K329" s="20">
        <v>1.59</v>
      </c>
      <c r="L329" s="20">
        <v>1.47</v>
      </c>
      <c r="M329" s="20">
        <v>1.51</v>
      </c>
    </row>
    <row r="330" spans="1:13" ht="24" x14ac:dyDescent="0.3">
      <c r="A330" s="19">
        <v>43829</v>
      </c>
      <c r="B330" s="20">
        <v>1.48</v>
      </c>
      <c r="C330" s="20">
        <v>1.51</v>
      </c>
      <c r="D330" s="20">
        <v>1.5</v>
      </c>
      <c r="E330" s="20">
        <v>1.53</v>
      </c>
      <c r="F330" s="20">
        <v>1.54</v>
      </c>
      <c r="G330" s="20">
        <v>1.57</v>
      </c>
      <c r="H330" s="20" t="s">
        <v>38</v>
      </c>
      <c r="I330" s="20" t="s">
        <v>38</v>
      </c>
      <c r="J330" s="20">
        <v>1.56</v>
      </c>
      <c r="K330" s="20">
        <v>1.6</v>
      </c>
      <c r="L330" s="20">
        <v>1.53</v>
      </c>
      <c r="M330" s="20">
        <v>1.57</v>
      </c>
    </row>
    <row r="331" spans="1:13" ht="24" x14ac:dyDescent="0.3">
      <c r="A331" s="19">
        <v>43830</v>
      </c>
      <c r="B331" s="20">
        <v>1.45</v>
      </c>
      <c r="C331" s="20">
        <v>1.48</v>
      </c>
      <c r="D331" s="20">
        <v>1.48</v>
      </c>
      <c r="E331" s="20">
        <v>1.51</v>
      </c>
      <c r="F331" s="20">
        <v>1.52</v>
      </c>
      <c r="G331" s="20">
        <v>1.55</v>
      </c>
      <c r="H331" s="20" t="s">
        <v>38</v>
      </c>
      <c r="I331" s="20" t="s">
        <v>38</v>
      </c>
      <c r="J331" s="20">
        <v>1.56</v>
      </c>
      <c r="K331" s="20">
        <v>1.6</v>
      </c>
      <c r="L331" s="20">
        <v>1.55</v>
      </c>
      <c r="M331" s="20">
        <v>1.59</v>
      </c>
    </row>
    <row r="332" spans="1:13" ht="24" x14ac:dyDescent="0.3">
      <c r="A332" s="19">
        <v>43832</v>
      </c>
      <c r="B332" s="20">
        <v>1.5</v>
      </c>
      <c r="C332" s="20">
        <v>1.53</v>
      </c>
      <c r="D332" s="20">
        <v>1.52</v>
      </c>
      <c r="E332" s="20">
        <v>1.55</v>
      </c>
      <c r="F332" s="20">
        <v>1.51</v>
      </c>
      <c r="G332" s="20">
        <v>1.54</v>
      </c>
      <c r="H332" s="20" t="s">
        <v>38</v>
      </c>
      <c r="I332" s="20" t="s">
        <v>38</v>
      </c>
      <c r="J332" s="20">
        <v>1.53</v>
      </c>
      <c r="K332" s="20">
        <v>1.57</v>
      </c>
      <c r="L332" s="20">
        <v>1.52</v>
      </c>
      <c r="M332" s="20">
        <v>1.56</v>
      </c>
    </row>
    <row r="333" spans="1:13" ht="24" x14ac:dyDescent="0.3">
      <c r="A333" s="19">
        <v>43833</v>
      </c>
      <c r="B333" s="20">
        <v>1.49</v>
      </c>
      <c r="C333" s="20">
        <v>1.52</v>
      </c>
      <c r="D333" s="20">
        <v>1.52</v>
      </c>
      <c r="E333" s="20">
        <v>1.55</v>
      </c>
      <c r="F333" s="20">
        <v>1.49</v>
      </c>
      <c r="G333" s="20">
        <v>1.52</v>
      </c>
      <c r="H333" s="20" t="s">
        <v>38</v>
      </c>
      <c r="I333" s="20" t="s">
        <v>38</v>
      </c>
      <c r="J333" s="20">
        <v>1.51</v>
      </c>
      <c r="K333" s="20">
        <v>1.55</v>
      </c>
      <c r="L333" s="20">
        <v>1.51</v>
      </c>
      <c r="M333" s="20">
        <v>1.55</v>
      </c>
    </row>
    <row r="334" spans="1:13" ht="24" x14ac:dyDescent="0.3">
      <c r="A334" s="19">
        <v>43836</v>
      </c>
      <c r="B334" s="20">
        <v>1.51</v>
      </c>
      <c r="C334" s="20">
        <v>1.54</v>
      </c>
      <c r="D334" s="20">
        <v>1.51</v>
      </c>
      <c r="E334" s="20">
        <v>1.54</v>
      </c>
      <c r="F334" s="20">
        <v>1.53</v>
      </c>
      <c r="G334" s="20">
        <v>1.56</v>
      </c>
      <c r="H334" s="20" t="s">
        <v>38</v>
      </c>
      <c r="I334" s="20" t="s">
        <v>38</v>
      </c>
      <c r="J334" s="20">
        <v>1.52</v>
      </c>
      <c r="K334" s="20">
        <v>1.56</v>
      </c>
      <c r="L334" s="20">
        <v>1.5</v>
      </c>
      <c r="M334" s="20">
        <v>1.54</v>
      </c>
    </row>
    <row r="335" spans="1:13" ht="24" x14ac:dyDescent="0.3">
      <c r="A335" s="19">
        <v>43837</v>
      </c>
      <c r="B335" s="20">
        <v>1.49</v>
      </c>
      <c r="C335" s="20">
        <v>1.52</v>
      </c>
      <c r="D335" s="20">
        <v>1.5</v>
      </c>
      <c r="E335" s="20">
        <v>1.53</v>
      </c>
      <c r="F335" s="20">
        <v>1.51</v>
      </c>
      <c r="G335" s="20">
        <v>1.54</v>
      </c>
      <c r="H335" s="20" t="s">
        <v>38</v>
      </c>
      <c r="I335" s="20" t="s">
        <v>38</v>
      </c>
      <c r="J335" s="20">
        <v>1.52</v>
      </c>
      <c r="K335" s="20">
        <v>1.56</v>
      </c>
      <c r="L335" s="20">
        <v>1.49</v>
      </c>
      <c r="M335" s="20">
        <v>1.53</v>
      </c>
    </row>
    <row r="336" spans="1:13" ht="24" x14ac:dyDescent="0.3">
      <c r="A336" s="19">
        <v>43838</v>
      </c>
      <c r="B336" s="20">
        <v>1.47</v>
      </c>
      <c r="C336" s="20">
        <v>1.5</v>
      </c>
      <c r="D336" s="20">
        <v>1.5</v>
      </c>
      <c r="E336" s="20">
        <v>1.53</v>
      </c>
      <c r="F336" s="20">
        <v>1.51</v>
      </c>
      <c r="G336" s="20">
        <v>1.54</v>
      </c>
      <c r="H336" s="20" t="s">
        <v>38</v>
      </c>
      <c r="I336" s="20" t="s">
        <v>38</v>
      </c>
      <c r="J336" s="20">
        <v>1.52</v>
      </c>
      <c r="K336" s="20">
        <v>1.56</v>
      </c>
      <c r="L336" s="20">
        <v>1.51</v>
      </c>
      <c r="M336" s="20">
        <v>1.55</v>
      </c>
    </row>
    <row r="337" spans="1:13" ht="24" x14ac:dyDescent="0.3">
      <c r="A337" s="19">
        <v>43839</v>
      </c>
      <c r="B337" s="20">
        <v>1.5</v>
      </c>
      <c r="C337" s="20">
        <v>1.53</v>
      </c>
      <c r="D337" s="20">
        <v>1.52</v>
      </c>
      <c r="E337" s="20">
        <v>1.55</v>
      </c>
      <c r="F337" s="20">
        <v>1.51</v>
      </c>
      <c r="G337" s="20">
        <v>1.54</v>
      </c>
      <c r="H337" s="20" t="s">
        <v>38</v>
      </c>
      <c r="I337" s="20" t="s">
        <v>38</v>
      </c>
      <c r="J337" s="20">
        <v>1.52</v>
      </c>
      <c r="K337" s="20">
        <v>1.56</v>
      </c>
      <c r="L337" s="20">
        <v>1.5</v>
      </c>
      <c r="M337" s="20">
        <v>1.54</v>
      </c>
    </row>
    <row r="338" spans="1:13" ht="24" x14ac:dyDescent="0.3">
      <c r="A338" s="19">
        <v>43840</v>
      </c>
      <c r="B338" s="20">
        <v>1.49</v>
      </c>
      <c r="C338" s="20">
        <v>1.52</v>
      </c>
      <c r="D338" s="20">
        <v>1.52</v>
      </c>
      <c r="E338" s="20">
        <v>1.55</v>
      </c>
      <c r="F338" s="20">
        <v>1.51</v>
      </c>
      <c r="G338" s="20">
        <v>1.54</v>
      </c>
      <c r="H338" s="20" t="s">
        <v>38</v>
      </c>
      <c r="I338" s="20" t="s">
        <v>38</v>
      </c>
      <c r="J338" s="20">
        <v>1.51</v>
      </c>
      <c r="K338" s="20">
        <v>1.55</v>
      </c>
      <c r="L338" s="20">
        <v>1.49</v>
      </c>
      <c r="M338" s="20">
        <v>1.53</v>
      </c>
    </row>
    <row r="339" spans="1:13" ht="24" x14ac:dyDescent="0.3">
      <c r="A339" s="19">
        <v>43843</v>
      </c>
      <c r="B339" s="20">
        <v>1.51</v>
      </c>
      <c r="C339" s="20">
        <v>1.54</v>
      </c>
      <c r="D339" s="20">
        <v>1.53</v>
      </c>
      <c r="E339" s="20">
        <v>1.56</v>
      </c>
      <c r="F339" s="20">
        <v>1.54</v>
      </c>
      <c r="G339" s="20">
        <v>1.57</v>
      </c>
      <c r="H339" s="20" t="s">
        <v>38</v>
      </c>
      <c r="I339" s="20" t="s">
        <v>38</v>
      </c>
      <c r="J339" s="20">
        <v>1.53</v>
      </c>
      <c r="K339" s="20">
        <v>1.57</v>
      </c>
      <c r="L339" s="20">
        <v>1.49</v>
      </c>
      <c r="M339" s="20">
        <v>1.53</v>
      </c>
    </row>
    <row r="340" spans="1:13" ht="24" x14ac:dyDescent="0.3">
      <c r="A340" s="19">
        <v>43844</v>
      </c>
      <c r="B340" s="20">
        <v>1.5</v>
      </c>
      <c r="C340" s="20">
        <v>1.53</v>
      </c>
      <c r="D340" s="20">
        <v>1.53</v>
      </c>
      <c r="E340" s="20">
        <v>1.56</v>
      </c>
      <c r="F340" s="20">
        <v>1.54</v>
      </c>
      <c r="G340" s="20">
        <v>1.57</v>
      </c>
      <c r="H340" s="20" t="s">
        <v>38</v>
      </c>
      <c r="I340" s="20" t="s">
        <v>38</v>
      </c>
      <c r="J340" s="20">
        <v>1.53</v>
      </c>
      <c r="K340" s="20">
        <v>1.57</v>
      </c>
      <c r="L340" s="20">
        <v>1.49</v>
      </c>
      <c r="M340" s="20">
        <v>1.53</v>
      </c>
    </row>
    <row r="341" spans="1:13" ht="24" x14ac:dyDescent="0.3">
      <c r="A341" s="19">
        <v>43845</v>
      </c>
      <c r="B341" s="20">
        <v>1.5</v>
      </c>
      <c r="C341" s="20">
        <v>1.53</v>
      </c>
      <c r="D341" s="20">
        <v>1.53</v>
      </c>
      <c r="E341" s="20">
        <v>1.56</v>
      </c>
      <c r="F341" s="20">
        <v>1.54</v>
      </c>
      <c r="G341" s="20">
        <v>1.57</v>
      </c>
      <c r="H341" s="20" t="s">
        <v>38</v>
      </c>
      <c r="I341" s="20" t="s">
        <v>38</v>
      </c>
      <c r="J341" s="20">
        <v>1.54</v>
      </c>
      <c r="K341" s="20">
        <v>1.58</v>
      </c>
      <c r="L341" s="20">
        <v>1.5</v>
      </c>
      <c r="M341" s="20">
        <v>1.54</v>
      </c>
    </row>
    <row r="342" spans="1:13" ht="24" x14ac:dyDescent="0.3">
      <c r="A342" s="19">
        <v>43846</v>
      </c>
      <c r="B342" s="20">
        <v>1.51</v>
      </c>
      <c r="C342" s="20">
        <v>1.54</v>
      </c>
      <c r="D342" s="20">
        <v>1.53</v>
      </c>
      <c r="E342" s="20">
        <v>1.56</v>
      </c>
      <c r="F342" s="20">
        <v>1.52</v>
      </c>
      <c r="G342" s="20">
        <v>1.55</v>
      </c>
      <c r="H342" s="20" t="s">
        <v>38</v>
      </c>
      <c r="I342" s="20" t="s">
        <v>38</v>
      </c>
      <c r="J342" s="20">
        <v>1.52</v>
      </c>
      <c r="K342" s="20">
        <v>1.56</v>
      </c>
      <c r="L342" s="20">
        <v>1.5</v>
      </c>
      <c r="M342" s="20">
        <v>1.54</v>
      </c>
    </row>
    <row r="343" spans="1:13" ht="24" x14ac:dyDescent="0.3">
      <c r="A343" s="19">
        <v>43847</v>
      </c>
      <c r="B343" s="20">
        <v>1.51</v>
      </c>
      <c r="C343" s="20">
        <v>1.54</v>
      </c>
      <c r="D343" s="20">
        <v>1.53</v>
      </c>
      <c r="E343" s="20">
        <v>1.56</v>
      </c>
      <c r="F343" s="20">
        <v>1.53</v>
      </c>
      <c r="G343" s="20">
        <v>1.56</v>
      </c>
      <c r="H343" s="20" t="s">
        <v>38</v>
      </c>
      <c r="I343" s="20" t="s">
        <v>38</v>
      </c>
      <c r="J343" s="20">
        <v>1.53</v>
      </c>
      <c r="K343" s="20">
        <v>1.57</v>
      </c>
      <c r="L343" s="20">
        <v>1.52</v>
      </c>
      <c r="M343" s="20">
        <v>1.56</v>
      </c>
    </row>
    <row r="344" spans="1:13" ht="24" x14ac:dyDescent="0.3">
      <c r="A344" s="19">
        <v>43851</v>
      </c>
      <c r="B344" s="20">
        <v>1.49</v>
      </c>
      <c r="C344" s="20">
        <v>1.52</v>
      </c>
      <c r="D344" s="20">
        <v>1.51</v>
      </c>
      <c r="E344" s="20">
        <v>1.54</v>
      </c>
      <c r="F344" s="20">
        <v>1.53</v>
      </c>
      <c r="G344" s="20">
        <v>1.56</v>
      </c>
      <c r="H344" s="20" t="s">
        <v>38</v>
      </c>
      <c r="I344" s="20" t="s">
        <v>38</v>
      </c>
      <c r="J344" s="20">
        <v>1.53</v>
      </c>
      <c r="K344" s="20">
        <v>1.57</v>
      </c>
      <c r="L344" s="20">
        <v>1.5</v>
      </c>
      <c r="M344" s="20">
        <v>1.54</v>
      </c>
    </row>
    <row r="345" spans="1:13" ht="24" x14ac:dyDescent="0.3">
      <c r="A345" s="19">
        <v>43852</v>
      </c>
      <c r="B345" s="20">
        <v>1.49</v>
      </c>
      <c r="C345" s="20">
        <v>1.52</v>
      </c>
      <c r="D345" s="20">
        <v>1.5</v>
      </c>
      <c r="E345" s="20">
        <v>1.53</v>
      </c>
      <c r="F345" s="20">
        <v>1.52</v>
      </c>
      <c r="G345" s="20">
        <v>1.55</v>
      </c>
      <c r="H345" s="20" t="s">
        <v>38</v>
      </c>
      <c r="I345" s="20" t="s">
        <v>38</v>
      </c>
      <c r="J345" s="20">
        <v>1.52</v>
      </c>
      <c r="K345" s="20">
        <v>1.56</v>
      </c>
      <c r="L345" s="20">
        <v>1.51</v>
      </c>
      <c r="M345" s="20">
        <v>1.55</v>
      </c>
    </row>
    <row r="346" spans="1:13" ht="24" x14ac:dyDescent="0.3">
      <c r="A346" s="19">
        <v>43853</v>
      </c>
      <c r="B346" s="20">
        <v>1.52</v>
      </c>
      <c r="C346" s="20">
        <v>1.55</v>
      </c>
      <c r="D346" s="20">
        <v>1.54</v>
      </c>
      <c r="E346" s="20">
        <v>1.57</v>
      </c>
      <c r="F346" s="20">
        <v>1.52</v>
      </c>
      <c r="G346" s="20">
        <v>1.55</v>
      </c>
      <c r="H346" s="20" t="s">
        <v>38</v>
      </c>
      <c r="I346" s="20" t="s">
        <v>38</v>
      </c>
      <c r="J346" s="20">
        <v>1.52</v>
      </c>
      <c r="K346" s="20">
        <v>1.56</v>
      </c>
      <c r="L346" s="20">
        <v>1.51</v>
      </c>
      <c r="M346" s="20">
        <v>1.55</v>
      </c>
    </row>
    <row r="347" spans="1:13" ht="24" x14ac:dyDescent="0.3">
      <c r="A347" s="19">
        <v>43854</v>
      </c>
      <c r="B347" s="20">
        <v>1.51</v>
      </c>
      <c r="C347" s="20">
        <v>1.54</v>
      </c>
      <c r="D347" s="20">
        <v>1.52</v>
      </c>
      <c r="E347" s="20">
        <v>1.55</v>
      </c>
      <c r="F347" s="20">
        <v>1.51</v>
      </c>
      <c r="G347" s="20">
        <v>1.54</v>
      </c>
      <c r="H347" s="20" t="s">
        <v>38</v>
      </c>
      <c r="I347" s="20" t="s">
        <v>38</v>
      </c>
      <c r="J347" s="20">
        <v>1.51</v>
      </c>
      <c r="K347" s="20">
        <v>1.55</v>
      </c>
      <c r="L347" s="20">
        <v>1.51</v>
      </c>
      <c r="M347" s="20">
        <v>1.55</v>
      </c>
    </row>
    <row r="348" spans="1:13" ht="24" x14ac:dyDescent="0.3">
      <c r="A348" s="19">
        <v>43857</v>
      </c>
      <c r="B348" s="20">
        <v>1.5</v>
      </c>
      <c r="C348" s="20">
        <v>1.53</v>
      </c>
      <c r="D348" s="20">
        <v>1.52</v>
      </c>
      <c r="E348" s="20">
        <v>1.55</v>
      </c>
      <c r="F348" s="20">
        <v>1.52</v>
      </c>
      <c r="G348" s="20">
        <v>1.55</v>
      </c>
      <c r="H348" s="20" t="s">
        <v>38</v>
      </c>
      <c r="I348" s="20" t="s">
        <v>38</v>
      </c>
      <c r="J348" s="20">
        <v>1.53</v>
      </c>
      <c r="K348" s="20">
        <v>1.57</v>
      </c>
      <c r="L348" s="20">
        <v>1.5</v>
      </c>
      <c r="M348" s="20">
        <v>1.54</v>
      </c>
    </row>
    <row r="349" spans="1:13" ht="24" x14ac:dyDescent="0.3">
      <c r="A349" s="19">
        <v>43858</v>
      </c>
      <c r="B349" s="20">
        <v>1.5</v>
      </c>
      <c r="C349" s="20">
        <v>1.53</v>
      </c>
      <c r="D349" s="20">
        <v>1.54</v>
      </c>
      <c r="E349" s="20">
        <v>1.57</v>
      </c>
      <c r="F349" s="20">
        <v>1.54</v>
      </c>
      <c r="G349" s="20">
        <v>1.57</v>
      </c>
      <c r="H349" s="20" t="s">
        <v>38</v>
      </c>
      <c r="I349" s="20" t="s">
        <v>38</v>
      </c>
      <c r="J349" s="20">
        <v>1.54</v>
      </c>
      <c r="K349" s="20">
        <v>1.58</v>
      </c>
      <c r="L349" s="20">
        <v>1.49</v>
      </c>
      <c r="M349" s="20">
        <v>1.53</v>
      </c>
    </row>
    <row r="350" spans="1:13" ht="24" x14ac:dyDescent="0.3">
      <c r="A350" s="19">
        <v>43859</v>
      </c>
      <c r="B350" s="20">
        <v>1.49</v>
      </c>
      <c r="C350" s="20">
        <v>1.52</v>
      </c>
      <c r="D350" s="20">
        <v>1.52</v>
      </c>
      <c r="E350" s="20">
        <v>1.55</v>
      </c>
      <c r="F350" s="20">
        <v>1.53</v>
      </c>
      <c r="G350" s="20">
        <v>1.56</v>
      </c>
      <c r="H350" s="20" t="s">
        <v>38</v>
      </c>
      <c r="I350" s="20" t="s">
        <v>38</v>
      </c>
      <c r="J350" s="20">
        <v>1.53</v>
      </c>
      <c r="K350" s="20">
        <v>1.57</v>
      </c>
      <c r="L350" s="20">
        <v>1.47</v>
      </c>
      <c r="M350" s="20">
        <v>1.51</v>
      </c>
    </row>
    <row r="351" spans="1:13" ht="24" x14ac:dyDescent="0.3">
      <c r="A351" s="19">
        <v>43860</v>
      </c>
      <c r="B351" s="20">
        <v>1.56</v>
      </c>
      <c r="C351" s="20">
        <v>1.59</v>
      </c>
      <c r="D351" s="20">
        <v>1.55</v>
      </c>
      <c r="E351" s="20">
        <v>1.58</v>
      </c>
      <c r="F351" s="20">
        <v>1.54</v>
      </c>
      <c r="G351" s="20">
        <v>1.57</v>
      </c>
      <c r="H351" s="20" t="s">
        <v>38</v>
      </c>
      <c r="I351" s="20" t="s">
        <v>38</v>
      </c>
      <c r="J351" s="20">
        <v>1.53</v>
      </c>
      <c r="K351" s="20">
        <v>1.57</v>
      </c>
      <c r="L351" s="20">
        <v>1.44</v>
      </c>
      <c r="M351" s="20">
        <v>1.48</v>
      </c>
    </row>
    <row r="352" spans="1:13" ht="24" x14ac:dyDescent="0.3">
      <c r="A352" s="19">
        <v>43861</v>
      </c>
      <c r="B352" s="20">
        <v>1.53</v>
      </c>
      <c r="C352" s="20">
        <v>1.56</v>
      </c>
      <c r="D352" s="20">
        <v>1.54</v>
      </c>
      <c r="E352" s="20">
        <v>1.57</v>
      </c>
      <c r="F352" s="20">
        <v>1.52</v>
      </c>
      <c r="G352" s="20">
        <v>1.55</v>
      </c>
      <c r="H352" s="20" t="s">
        <v>38</v>
      </c>
      <c r="I352" s="20" t="s">
        <v>38</v>
      </c>
      <c r="J352" s="20">
        <v>1.5</v>
      </c>
      <c r="K352" s="20">
        <v>1.54</v>
      </c>
      <c r="L352" s="20">
        <v>1.41</v>
      </c>
      <c r="M352" s="20">
        <v>1.45</v>
      </c>
    </row>
    <row r="353" spans="1:13" ht="24" x14ac:dyDescent="0.3">
      <c r="A353" s="19">
        <v>43864</v>
      </c>
      <c r="B353" s="20">
        <v>1.53</v>
      </c>
      <c r="C353" s="20">
        <v>1.56</v>
      </c>
      <c r="D353" s="20">
        <v>1.54</v>
      </c>
      <c r="E353" s="20">
        <v>1.57</v>
      </c>
      <c r="F353" s="20">
        <v>1.54</v>
      </c>
      <c r="G353" s="20">
        <v>1.57</v>
      </c>
      <c r="H353" s="20" t="s">
        <v>38</v>
      </c>
      <c r="I353" s="20" t="s">
        <v>38</v>
      </c>
      <c r="J353" s="20">
        <v>1.52</v>
      </c>
      <c r="K353" s="20">
        <v>1.56</v>
      </c>
      <c r="L353" s="20">
        <v>1.42</v>
      </c>
      <c r="M353" s="20">
        <v>1.46</v>
      </c>
    </row>
    <row r="354" spans="1:13" ht="24" x14ac:dyDescent="0.3">
      <c r="A354" s="19">
        <v>43865</v>
      </c>
      <c r="B354" s="20">
        <v>1.52</v>
      </c>
      <c r="C354" s="20">
        <v>1.55</v>
      </c>
      <c r="D354" s="20">
        <v>1.54</v>
      </c>
      <c r="E354" s="20">
        <v>1.57</v>
      </c>
      <c r="F354" s="20">
        <v>1.54</v>
      </c>
      <c r="G354" s="20">
        <v>1.57</v>
      </c>
      <c r="H354" s="20" t="s">
        <v>38</v>
      </c>
      <c r="I354" s="20" t="s">
        <v>38</v>
      </c>
      <c r="J354" s="20">
        <v>1.53</v>
      </c>
      <c r="K354" s="20">
        <v>1.57</v>
      </c>
      <c r="L354" s="20">
        <v>1.44</v>
      </c>
      <c r="M354" s="20">
        <v>1.48</v>
      </c>
    </row>
    <row r="355" spans="1:13" ht="24" x14ac:dyDescent="0.3">
      <c r="A355" s="19">
        <v>43866</v>
      </c>
      <c r="B355" s="20">
        <v>1.52</v>
      </c>
      <c r="C355" s="20">
        <v>1.55</v>
      </c>
      <c r="D355" s="20">
        <v>1.53</v>
      </c>
      <c r="E355" s="20">
        <v>1.56</v>
      </c>
      <c r="F355" s="20">
        <v>1.54</v>
      </c>
      <c r="G355" s="20">
        <v>1.57</v>
      </c>
      <c r="H355" s="20" t="s">
        <v>38</v>
      </c>
      <c r="I355" s="20" t="s">
        <v>38</v>
      </c>
      <c r="J355" s="20">
        <v>1.53</v>
      </c>
      <c r="K355" s="20">
        <v>1.57</v>
      </c>
      <c r="L355" s="20">
        <v>1.45</v>
      </c>
      <c r="M355" s="20">
        <v>1.49</v>
      </c>
    </row>
    <row r="356" spans="1:13" ht="24" x14ac:dyDescent="0.3">
      <c r="A356" s="19">
        <v>43867</v>
      </c>
      <c r="B356" s="20">
        <v>1.56</v>
      </c>
      <c r="C356" s="20">
        <v>1.59</v>
      </c>
      <c r="D356" s="20">
        <v>1.56</v>
      </c>
      <c r="E356" s="20">
        <v>1.59</v>
      </c>
      <c r="F356" s="20">
        <v>1.54</v>
      </c>
      <c r="G356" s="20">
        <v>1.57</v>
      </c>
      <c r="H356" s="20" t="s">
        <v>38</v>
      </c>
      <c r="I356" s="20" t="s">
        <v>38</v>
      </c>
      <c r="J356" s="20">
        <v>1.54</v>
      </c>
      <c r="K356" s="20">
        <v>1.58</v>
      </c>
      <c r="L356" s="20">
        <v>1.47</v>
      </c>
      <c r="M356" s="20">
        <v>1.51</v>
      </c>
    </row>
    <row r="357" spans="1:13" ht="24" x14ac:dyDescent="0.3">
      <c r="A357" s="19">
        <v>43868</v>
      </c>
      <c r="B357" s="20">
        <v>1.54</v>
      </c>
      <c r="C357" s="20">
        <v>1.57</v>
      </c>
      <c r="D357" s="20">
        <v>1.55</v>
      </c>
      <c r="E357" s="20">
        <v>1.58</v>
      </c>
      <c r="F357" s="20">
        <v>1.53</v>
      </c>
      <c r="G357" s="20">
        <v>1.56</v>
      </c>
      <c r="H357" s="20" t="s">
        <v>38</v>
      </c>
      <c r="I357" s="20" t="s">
        <v>38</v>
      </c>
      <c r="J357" s="20">
        <v>1.53</v>
      </c>
      <c r="K357" s="20">
        <v>1.57</v>
      </c>
      <c r="L357" s="20">
        <v>1.45</v>
      </c>
      <c r="M357" s="20">
        <v>1.49</v>
      </c>
    </row>
    <row r="358" spans="1:13" ht="24" x14ac:dyDescent="0.3">
      <c r="A358" s="19">
        <v>43871</v>
      </c>
      <c r="B358" s="20">
        <v>1.55</v>
      </c>
      <c r="C358" s="20">
        <v>1.58</v>
      </c>
      <c r="D358" s="20">
        <v>1.55</v>
      </c>
      <c r="E358" s="20">
        <v>1.58</v>
      </c>
      <c r="F358" s="20">
        <v>1.55</v>
      </c>
      <c r="G358" s="20">
        <v>1.58</v>
      </c>
      <c r="H358" s="20" t="s">
        <v>38</v>
      </c>
      <c r="I358" s="20" t="s">
        <v>38</v>
      </c>
      <c r="J358" s="20">
        <v>1.54</v>
      </c>
      <c r="K358" s="20">
        <v>1.58</v>
      </c>
      <c r="L358" s="20">
        <v>1.42</v>
      </c>
      <c r="M358" s="20">
        <v>1.46</v>
      </c>
    </row>
    <row r="359" spans="1:13" ht="24" x14ac:dyDescent="0.3">
      <c r="A359" s="19">
        <v>43872</v>
      </c>
      <c r="B359" s="20">
        <v>1.54</v>
      </c>
      <c r="C359" s="20">
        <v>1.57</v>
      </c>
      <c r="D359" s="20">
        <v>1.55</v>
      </c>
      <c r="E359" s="20">
        <v>1.58</v>
      </c>
      <c r="F359" s="20">
        <v>1.54</v>
      </c>
      <c r="G359" s="20">
        <v>1.57</v>
      </c>
      <c r="H359" s="20" t="s">
        <v>38</v>
      </c>
      <c r="I359" s="20" t="s">
        <v>38</v>
      </c>
      <c r="J359" s="20">
        <v>1.51</v>
      </c>
      <c r="K359" s="20">
        <v>1.55</v>
      </c>
      <c r="L359" s="20">
        <v>1.44</v>
      </c>
      <c r="M359" s="20">
        <v>1.48</v>
      </c>
    </row>
    <row r="360" spans="1:13" ht="24" x14ac:dyDescent="0.3">
      <c r="A360" s="19">
        <v>43873</v>
      </c>
      <c r="B360" s="20">
        <v>1.54</v>
      </c>
      <c r="C360" s="20">
        <v>1.57</v>
      </c>
      <c r="D360" s="20">
        <v>1.56</v>
      </c>
      <c r="E360" s="20">
        <v>1.59</v>
      </c>
      <c r="F360" s="20">
        <v>1.55</v>
      </c>
      <c r="G360" s="20">
        <v>1.58</v>
      </c>
      <c r="H360" s="20" t="s">
        <v>38</v>
      </c>
      <c r="I360" s="20" t="s">
        <v>38</v>
      </c>
      <c r="J360" s="20">
        <v>1.52</v>
      </c>
      <c r="K360" s="20">
        <v>1.56</v>
      </c>
      <c r="L360" s="20">
        <v>1.45</v>
      </c>
      <c r="M360" s="20">
        <v>1.49</v>
      </c>
    </row>
    <row r="361" spans="1:13" ht="24" x14ac:dyDescent="0.3">
      <c r="A361" s="19">
        <v>43874</v>
      </c>
      <c r="B361" s="20">
        <v>1.56</v>
      </c>
      <c r="C361" s="20">
        <v>1.59</v>
      </c>
      <c r="D361" s="20">
        <v>1.56</v>
      </c>
      <c r="E361" s="20">
        <v>1.59</v>
      </c>
      <c r="F361" s="20">
        <v>1.56</v>
      </c>
      <c r="G361" s="20">
        <v>1.59</v>
      </c>
      <c r="H361" s="20" t="s">
        <v>38</v>
      </c>
      <c r="I361" s="20" t="s">
        <v>38</v>
      </c>
      <c r="J361" s="20">
        <v>1.52</v>
      </c>
      <c r="K361" s="20">
        <v>1.56</v>
      </c>
      <c r="L361" s="20">
        <v>1.45</v>
      </c>
      <c r="M361" s="20">
        <v>1.49</v>
      </c>
    </row>
    <row r="362" spans="1:13" ht="24" x14ac:dyDescent="0.3">
      <c r="A362" s="19">
        <v>43875</v>
      </c>
      <c r="B362" s="20">
        <v>1.57</v>
      </c>
      <c r="C362" s="20">
        <v>1.6</v>
      </c>
      <c r="D362" s="20">
        <v>1.57</v>
      </c>
      <c r="E362" s="20">
        <v>1.6</v>
      </c>
      <c r="F362" s="20">
        <v>1.55</v>
      </c>
      <c r="G362" s="20">
        <v>1.58</v>
      </c>
      <c r="H362" s="20" t="s">
        <v>38</v>
      </c>
      <c r="I362" s="20" t="s">
        <v>38</v>
      </c>
      <c r="J362" s="20">
        <v>1.52</v>
      </c>
      <c r="K362" s="20">
        <v>1.56</v>
      </c>
      <c r="L362" s="20">
        <v>1.45</v>
      </c>
      <c r="M362" s="20">
        <v>1.49</v>
      </c>
    </row>
    <row r="363" spans="1:13" ht="24" x14ac:dyDescent="0.3">
      <c r="A363" s="19">
        <v>43879</v>
      </c>
      <c r="B363" s="20">
        <v>1.58</v>
      </c>
      <c r="C363" s="20">
        <v>1.61</v>
      </c>
      <c r="D363" s="20">
        <v>1.57</v>
      </c>
      <c r="E363" s="20">
        <v>1.6</v>
      </c>
      <c r="F363" s="20">
        <v>1.55</v>
      </c>
      <c r="G363" s="20">
        <v>1.58</v>
      </c>
      <c r="H363" s="20" t="s">
        <v>38</v>
      </c>
      <c r="I363" s="20" t="s">
        <v>38</v>
      </c>
      <c r="J363" s="20">
        <v>1.52</v>
      </c>
      <c r="K363" s="20">
        <v>1.56</v>
      </c>
      <c r="L363" s="20">
        <v>1.44</v>
      </c>
      <c r="M363" s="20">
        <v>1.48</v>
      </c>
    </row>
    <row r="364" spans="1:13" ht="24" x14ac:dyDescent="0.3">
      <c r="A364" s="19">
        <v>43880</v>
      </c>
      <c r="B364" s="20">
        <v>1.58</v>
      </c>
      <c r="C364" s="20">
        <v>1.61</v>
      </c>
      <c r="D364" s="20">
        <v>1.58</v>
      </c>
      <c r="E364" s="20">
        <v>1.61</v>
      </c>
      <c r="F364" s="20">
        <v>1.55</v>
      </c>
      <c r="G364" s="20">
        <v>1.58</v>
      </c>
      <c r="H364" s="20" t="s">
        <v>38</v>
      </c>
      <c r="I364" s="20" t="s">
        <v>38</v>
      </c>
      <c r="J364" s="20">
        <v>1.52</v>
      </c>
      <c r="K364" s="20">
        <v>1.56</v>
      </c>
      <c r="L364" s="20">
        <v>1.44</v>
      </c>
      <c r="M364" s="20">
        <v>1.48</v>
      </c>
    </row>
    <row r="365" spans="1:13" ht="24" x14ac:dyDescent="0.3">
      <c r="A365" s="19">
        <v>43881</v>
      </c>
      <c r="B365" s="20">
        <v>1.58</v>
      </c>
      <c r="C365" s="20">
        <v>1.61</v>
      </c>
      <c r="D365" s="20">
        <v>1.57</v>
      </c>
      <c r="E365" s="20">
        <v>1.6</v>
      </c>
      <c r="F365" s="20">
        <v>1.55</v>
      </c>
      <c r="G365" s="20">
        <v>1.58</v>
      </c>
      <c r="H365" s="20" t="s">
        <v>38</v>
      </c>
      <c r="I365" s="20" t="s">
        <v>38</v>
      </c>
      <c r="J365" s="20">
        <v>1.51</v>
      </c>
      <c r="K365" s="20">
        <v>1.55</v>
      </c>
      <c r="L365" s="20">
        <v>1.43</v>
      </c>
      <c r="M365" s="20">
        <v>1.47</v>
      </c>
    </row>
    <row r="366" spans="1:13" ht="24" x14ac:dyDescent="0.3">
      <c r="A366" s="19">
        <v>43882</v>
      </c>
      <c r="B366" s="20">
        <v>1.57</v>
      </c>
      <c r="C366" s="20">
        <v>1.6</v>
      </c>
      <c r="D366" s="20">
        <v>1.57</v>
      </c>
      <c r="E366" s="20">
        <v>1.6</v>
      </c>
      <c r="F366" s="20">
        <v>1.53</v>
      </c>
      <c r="G366" s="20">
        <v>1.56</v>
      </c>
      <c r="H366" s="20" t="s">
        <v>38</v>
      </c>
      <c r="I366" s="20" t="s">
        <v>38</v>
      </c>
      <c r="J366" s="20">
        <v>1.49</v>
      </c>
      <c r="K366" s="20">
        <v>1.53</v>
      </c>
      <c r="L366" s="20">
        <v>1.4</v>
      </c>
      <c r="M366" s="20">
        <v>1.44</v>
      </c>
    </row>
    <row r="367" spans="1:13" ht="24" x14ac:dyDescent="0.3">
      <c r="A367" s="19">
        <v>43885</v>
      </c>
      <c r="B367" s="20">
        <v>1.57</v>
      </c>
      <c r="C367" s="20">
        <v>1.6</v>
      </c>
      <c r="D367" s="20">
        <v>1.56</v>
      </c>
      <c r="E367" s="20">
        <v>1.59</v>
      </c>
      <c r="F367" s="20">
        <v>1.5</v>
      </c>
      <c r="G367" s="20">
        <v>1.53</v>
      </c>
      <c r="H367" s="20" t="s">
        <v>38</v>
      </c>
      <c r="I367" s="20" t="s">
        <v>38</v>
      </c>
      <c r="J367" s="20">
        <v>1.45</v>
      </c>
      <c r="K367" s="20">
        <v>1.49</v>
      </c>
      <c r="L367" s="20">
        <v>1.33</v>
      </c>
      <c r="M367" s="20">
        <v>1.36</v>
      </c>
    </row>
    <row r="368" spans="1:13" ht="24" x14ac:dyDescent="0.3">
      <c r="A368" s="19">
        <v>43886</v>
      </c>
      <c r="B368" s="20">
        <v>1.56</v>
      </c>
      <c r="C368" s="20">
        <v>1.59</v>
      </c>
      <c r="D368" s="20">
        <v>1.55</v>
      </c>
      <c r="E368" s="20">
        <v>1.58</v>
      </c>
      <c r="F368" s="20">
        <v>1.5</v>
      </c>
      <c r="G368" s="20">
        <v>1.53</v>
      </c>
      <c r="H368" s="20" t="s">
        <v>38</v>
      </c>
      <c r="I368" s="20" t="s">
        <v>38</v>
      </c>
      <c r="J368" s="20">
        <v>1.43</v>
      </c>
      <c r="K368" s="20">
        <v>1.46</v>
      </c>
      <c r="L368" s="20">
        <v>1.27</v>
      </c>
      <c r="M368" s="20">
        <v>1.3</v>
      </c>
    </row>
    <row r="369" spans="1:13" ht="24" x14ac:dyDescent="0.3">
      <c r="A369" s="19">
        <v>43887</v>
      </c>
      <c r="B369" s="20">
        <v>1.56</v>
      </c>
      <c r="C369" s="20">
        <v>1.59</v>
      </c>
      <c r="D369" s="20">
        <v>1.54</v>
      </c>
      <c r="E369" s="20">
        <v>1.57</v>
      </c>
      <c r="F369" s="20">
        <v>1.5</v>
      </c>
      <c r="G369" s="20">
        <v>1.53</v>
      </c>
      <c r="H369" s="20" t="s">
        <v>38</v>
      </c>
      <c r="I369" s="20" t="s">
        <v>38</v>
      </c>
      <c r="J369" s="20">
        <v>1.39</v>
      </c>
      <c r="K369" s="20">
        <v>1.42</v>
      </c>
      <c r="L369" s="20">
        <v>1.23</v>
      </c>
      <c r="M369" s="20">
        <v>1.26</v>
      </c>
    </row>
    <row r="370" spans="1:13" ht="24" x14ac:dyDescent="0.3">
      <c r="A370" s="19">
        <v>43888</v>
      </c>
      <c r="B370" s="20">
        <v>1.54</v>
      </c>
      <c r="C370" s="20">
        <v>1.56</v>
      </c>
      <c r="D370" s="20">
        <v>1.5</v>
      </c>
      <c r="E370" s="20">
        <v>1.52</v>
      </c>
      <c r="F370" s="20">
        <v>1.42</v>
      </c>
      <c r="G370" s="20">
        <v>1.45</v>
      </c>
      <c r="H370" s="20" t="s">
        <v>38</v>
      </c>
      <c r="I370" s="20" t="s">
        <v>38</v>
      </c>
      <c r="J370" s="20">
        <v>1.3</v>
      </c>
      <c r="K370" s="20">
        <v>1.33</v>
      </c>
      <c r="L370" s="20">
        <v>1.1499999999999999</v>
      </c>
      <c r="M370" s="20">
        <v>1.18</v>
      </c>
    </row>
    <row r="371" spans="1:13" ht="24" x14ac:dyDescent="0.3">
      <c r="A371" s="19">
        <v>43889</v>
      </c>
      <c r="B371" s="20">
        <v>1.43</v>
      </c>
      <c r="C371" s="20">
        <v>1.45</v>
      </c>
      <c r="D371" s="20">
        <v>1.35</v>
      </c>
      <c r="E371" s="20">
        <v>1.37</v>
      </c>
      <c r="F371" s="20">
        <v>1.25</v>
      </c>
      <c r="G371" s="20">
        <v>1.27</v>
      </c>
      <c r="H371" s="20" t="s">
        <v>38</v>
      </c>
      <c r="I371" s="20" t="s">
        <v>38</v>
      </c>
      <c r="J371" s="20">
        <v>1.0900000000000001</v>
      </c>
      <c r="K371" s="20">
        <v>1.1100000000000001</v>
      </c>
      <c r="L371" s="20">
        <v>0.95</v>
      </c>
      <c r="M371" s="20">
        <v>0.97</v>
      </c>
    </row>
    <row r="372" spans="1:13" ht="24" x14ac:dyDescent="0.3">
      <c r="A372" s="19">
        <v>43892</v>
      </c>
      <c r="B372" s="20">
        <v>1.4</v>
      </c>
      <c r="C372" s="20">
        <v>1.42</v>
      </c>
      <c r="D372" s="20">
        <v>1.27</v>
      </c>
      <c r="E372" s="20">
        <v>1.29</v>
      </c>
      <c r="F372" s="20">
        <v>1.1000000000000001</v>
      </c>
      <c r="G372" s="20">
        <v>1.1200000000000001</v>
      </c>
      <c r="H372" s="20" t="s">
        <v>38</v>
      </c>
      <c r="I372" s="20" t="s">
        <v>38</v>
      </c>
      <c r="J372" s="20">
        <v>0.93</v>
      </c>
      <c r="K372" s="20">
        <v>0.95</v>
      </c>
      <c r="L372" s="20">
        <v>0.87</v>
      </c>
      <c r="M372" s="20">
        <v>0.89</v>
      </c>
    </row>
    <row r="373" spans="1:13" ht="24" x14ac:dyDescent="0.3">
      <c r="A373" s="19">
        <v>43893</v>
      </c>
      <c r="B373" s="20">
        <v>1.1000000000000001</v>
      </c>
      <c r="C373" s="20">
        <v>1.1200000000000001</v>
      </c>
      <c r="D373" s="20">
        <v>1.05</v>
      </c>
      <c r="E373" s="20">
        <v>1.07</v>
      </c>
      <c r="F373" s="20">
        <v>0.93</v>
      </c>
      <c r="G373" s="20">
        <v>0.95</v>
      </c>
      <c r="H373" s="20" t="s">
        <v>38</v>
      </c>
      <c r="I373" s="20" t="s">
        <v>38</v>
      </c>
      <c r="J373" s="20">
        <v>0.82</v>
      </c>
      <c r="K373" s="20">
        <v>0.83</v>
      </c>
      <c r="L373" s="20">
        <v>0.71</v>
      </c>
      <c r="M373" s="20">
        <v>0.73</v>
      </c>
    </row>
    <row r="374" spans="1:13" ht="24" x14ac:dyDescent="0.3">
      <c r="A374" s="19">
        <v>43894</v>
      </c>
      <c r="B374" s="20">
        <v>1</v>
      </c>
      <c r="C374" s="20">
        <v>1.01</v>
      </c>
      <c r="D374" s="20">
        <v>0.89</v>
      </c>
      <c r="E374" s="20">
        <v>0.9</v>
      </c>
      <c r="F374" s="20">
        <v>0.71</v>
      </c>
      <c r="G374" s="20">
        <v>0.72</v>
      </c>
      <c r="H374" s="20" t="s">
        <v>38</v>
      </c>
      <c r="I374" s="20" t="s">
        <v>38</v>
      </c>
      <c r="J374" s="20">
        <v>0.67</v>
      </c>
      <c r="K374" s="20">
        <v>0.68</v>
      </c>
      <c r="L374" s="20">
        <v>0.57999999999999996</v>
      </c>
      <c r="M374" s="20">
        <v>0.59</v>
      </c>
    </row>
    <row r="375" spans="1:13" ht="24" x14ac:dyDescent="0.3">
      <c r="A375" s="19">
        <v>43895</v>
      </c>
      <c r="B375" s="20">
        <v>0.91</v>
      </c>
      <c r="C375" s="20">
        <v>0.92</v>
      </c>
      <c r="D375" s="20">
        <v>0.82</v>
      </c>
      <c r="E375" s="20">
        <v>0.83</v>
      </c>
      <c r="F375" s="20">
        <v>0.61</v>
      </c>
      <c r="G375" s="20">
        <v>0.62</v>
      </c>
      <c r="H375" s="20" t="s">
        <v>38</v>
      </c>
      <c r="I375" s="20" t="s">
        <v>38</v>
      </c>
      <c r="J375" s="20">
        <v>0.52</v>
      </c>
      <c r="K375" s="20">
        <v>0.53</v>
      </c>
      <c r="L375" s="20">
        <v>0.47</v>
      </c>
      <c r="M375" s="20">
        <v>0.48</v>
      </c>
    </row>
    <row r="376" spans="1:13" ht="24" x14ac:dyDescent="0.3">
      <c r="A376" s="19">
        <v>43896</v>
      </c>
      <c r="B376" s="20">
        <v>0.78</v>
      </c>
      <c r="C376" s="20">
        <v>0.79</v>
      </c>
      <c r="D376" s="20">
        <v>0.64</v>
      </c>
      <c r="E376" s="20">
        <v>0.65</v>
      </c>
      <c r="F376" s="20">
        <v>0.45</v>
      </c>
      <c r="G376" s="20">
        <v>0.46</v>
      </c>
      <c r="H376" s="20" t="s">
        <v>38</v>
      </c>
      <c r="I376" s="20" t="s">
        <v>38</v>
      </c>
      <c r="J376" s="20">
        <v>0.4</v>
      </c>
      <c r="K376" s="20">
        <v>0.41</v>
      </c>
      <c r="L376" s="20">
        <v>0.38</v>
      </c>
      <c r="M376" s="20">
        <v>0.39</v>
      </c>
    </row>
    <row r="377" spans="1:13" ht="24" x14ac:dyDescent="0.3">
      <c r="A377" s="19">
        <v>43899</v>
      </c>
      <c r="B377" s="20">
        <v>0.56000000000000005</v>
      </c>
      <c r="C377" s="20">
        <v>0.56999999999999995</v>
      </c>
      <c r="D377" s="20">
        <v>0.53</v>
      </c>
      <c r="E377" s="20">
        <v>0.54</v>
      </c>
      <c r="F377" s="20">
        <v>0.32</v>
      </c>
      <c r="G377" s="20">
        <v>0.32</v>
      </c>
      <c r="H377" s="20" t="s">
        <v>38</v>
      </c>
      <c r="I377" s="20" t="s">
        <v>38</v>
      </c>
      <c r="J377" s="20">
        <v>0.27</v>
      </c>
      <c r="K377" s="20">
        <v>0.27</v>
      </c>
      <c r="L377" s="20">
        <v>0.3</v>
      </c>
      <c r="M377" s="20">
        <v>0.31</v>
      </c>
    </row>
    <row r="378" spans="1:13" ht="24" x14ac:dyDescent="0.3">
      <c r="A378" s="19">
        <v>43900</v>
      </c>
      <c r="B378" s="20">
        <v>0.56000000000000005</v>
      </c>
      <c r="C378" s="20">
        <v>0.56999999999999995</v>
      </c>
      <c r="D378" s="20">
        <v>0.55000000000000004</v>
      </c>
      <c r="E378" s="20">
        <v>0.56000000000000005</v>
      </c>
      <c r="F378" s="20">
        <v>0.43</v>
      </c>
      <c r="G378" s="20">
        <v>0.44</v>
      </c>
      <c r="H378" s="20" t="s">
        <v>38</v>
      </c>
      <c r="I378" s="20" t="s">
        <v>38</v>
      </c>
      <c r="J378" s="20">
        <v>0.42</v>
      </c>
      <c r="K378" s="20">
        <v>0.43</v>
      </c>
      <c r="L378" s="20">
        <v>0.42</v>
      </c>
      <c r="M378" s="20">
        <v>0.43</v>
      </c>
    </row>
    <row r="379" spans="1:13" ht="24" x14ac:dyDescent="0.3">
      <c r="A379" s="19">
        <v>43901</v>
      </c>
      <c r="B379" s="20">
        <v>0.41</v>
      </c>
      <c r="C379" s="20">
        <v>0.42</v>
      </c>
      <c r="D379" s="20">
        <v>0.42</v>
      </c>
      <c r="E379" s="20">
        <v>0.43</v>
      </c>
      <c r="F379" s="20">
        <v>0.41</v>
      </c>
      <c r="G379" s="20">
        <v>0.42</v>
      </c>
      <c r="H379" s="20" t="s">
        <v>38</v>
      </c>
      <c r="I379" s="20" t="s">
        <v>38</v>
      </c>
      <c r="J379" s="20">
        <v>0.39</v>
      </c>
      <c r="K379" s="20">
        <v>0.4</v>
      </c>
      <c r="L379" s="20">
        <v>0.39</v>
      </c>
      <c r="M379" s="20">
        <v>0.4</v>
      </c>
    </row>
    <row r="380" spans="1:13" ht="24" x14ac:dyDescent="0.3">
      <c r="A380" s="19">
        <v>43902</v>
      </c>
      <c r="B380" s="20">
        <v>0.4</v>
      </c>
      <c r="C380" s="20">
        <v>0.41</v>
      </c>
      <c r="D380" s="20">
        <v>0.33</v>
      </c>
      <c r="E380" s="20">
        <v>0.33</v>
      </c>
      <c r="F380" s="20">
        <v>0.33</v>
      </c>
      <c r="G380" s="20">
        <v>0.33</v>
      </c>
      <c r="H380" s="20" t="s">
        <v>38</v>
      </c>
      <c r="I380" s="20" t="s">
        <v>38</v>
      </c>
      <c r="J380" s="20">
        <v>0.36</v>
      </c>
      <c r="K380" s="20">
        <v>0.37</v>
      </c>
      <c r="L380" s="20">
        <v>0.38</v>
      </c>
      <c r="M380" s="20">
        <v>0.39</v>
      </c>
    </row>
    <row r="381" spans="1:13" ht="24" x14ac:dyDescent="0.3">
      <c r="A381" s="19">
        <v>43903</v>
      </c>
      <c r="B381" s="20">
        <v>0.33</v>
      </c>
      <c r="C381" s="20">
        <v>0.33</v>
      </c>
      <c r="D381" s="20">
        <v>0.3</v>
      </c>
      <c r="E381" s="20">
        <v>0.3</v>
      </c>
      <c r="F381" s="20">
        <v>0.27</v>
      </c>
      <c r="G381" s="20">
        <v>0.27</v>
      </c>
      <c r="H381" s="20" t="s">
        <v>38</v>
      </c>
      <c r="I381" s="20" t="s">
        <v>38</v>
      </c>
      <c r="J381" s="20">
        <v>0.37</v>
      </c>
      <c r="K381" s="20">
        <v>0.38</v>
      </c>
      <c r="L381" s="20">
        <v>0.37</v>
      </c>
      <c r="M381" s="20">
        <v>0.38</v>
      </c>
    </row>
    <row r="382" spans="1:13" ht="24" x14ac:dyDescent="0.3">
      <c r="A382" s="19">
        <v>43906</v>
      </c>
      <c r="B382" s="20">
        <v>0.25</v>
      </c>
      <c r="C382" s="20">
        <v>0.25</v>
      </c>
      <c r="D382" s="20">
        <v>0.25</v>
      </c>
      <c r="E382" s="20">
        <v>0.25</v>
      </c>
      <c r="F382" s="20">
        <v>0.24</v>
      </c>
      <c r="G382" s="20">
        <v>0.24</v>
      </c>
      <c r="H382" s="20" t="s">
        <v>38</v>
      </c>
      <c r="I382" s="20" t="s">
        <v>38</v>
      </c>
      <c r="J382" s="20">
        <v>0.28999999999999998</v>
      </c>
      <c r="K382" s="20">
        <v>0.28999999999999998</v>
      </c>
      <c r="L382" s="20">
        <v>0.28000000000000003</v>
      </c>
      <c r="M382" s="20">
        <v>0.28999999999999998</v>
      </c>
    </row>
    <row r="383" spans="1:13" ht="24" x14ac:dyDescent="0.3">
      <c r="A383" s="19">
        <v>43907</v>
      </c>
      <c r="B383" s="20">
        <v>0.11</v>
      </c>
      <c r="C383" s="20">
        <v>0.11</v>
      </c>
      <c r="D383" s="20">
        <v>0.18</v>
      </c>
      <c r="E383" s="20">
        <v>0.18</v>
      </c>
      <c r="F383" s="20">
        <v>0.19</v>
      </c>
      <c r="G383" s="20">
        <v>0.19</v>
      </c>
      <c r="H383" s="20" t="s">
        <v>38</v>
      </c>
      <c r="I383" s="20" t="s">
        <v>38</v>
      </c>
      <c r="J383" s="20">
        <v>0.24</v>
      </c>
      <c r="K383" s="20">
        <v>0.24</v>
      </c>
      <c r="L383" s="20">
        <v>0.28999999999999998</v>
      </c>
      <c r="M383" s="20">
        <v>0.3</v>
      </c>
    </row>
    <row r="384" spans="1:13" ht="24" x14ac:dyDescent="0.3">
      <c r="A384" s="19">
        <v>43908</v>
      </c>
      <c r="B384" s="20">
        <v>0.04</v>
      </c>
      <c r="C384" s="20">
        <v>0.04</v>
      </c>
      <c r="D384" s="20">
        <v>0.03</v>
      </c>
      <c r="E384" s="20">
        <v>0.03</v>
      </c>
      <c r="F384" s="20">
        <v>0.02</v>
      </c>
      <c r="G384" s="20">
        <v>0.02</v>
      </c>
      <c r="H384" s="20" t="s">
        <v>38</v>
      </c>
      <c r="I384" s="20" t="s">
        <v>38</v>
      </c>
      <c r="J384" s="20">
        <v>0.08</v>
      </c>
      <c r="K384" s="20">
        <v>0.08</v>
      </c>
      <c r="L384" s="20">
        <v>0.19</v>
      </c>
      <c r="M384" s="20">
        <v>0.19</v>
      </c>
    </row>
    <row r="385" spans="1:13" ht="24" x14ac:dyDescent="0.3">
      <c r="A385" s="19">
        <v>43909</v>
      </c>
      <c r="B385" s="20">
        <v>0.04</v>
      </c>
      <c r="C385" s="20">
        <v>0.04</v>
      </c>
      <c r="D385" s="20">
        <v>0.04</v>
      </c>
      <c r="E385" s="20">
        <v>0.04</v>
      </c>
      <c r="F385" s="20">
        <v>0.04</v>
      </c>
      <c r="G385" s="20">
        <v>0.04</v>
      </c>
      <c r="H385" s="20" t="s">
        <v>38</v>
      </c>
      <c r="I385" s="20" t="s">
        <v>38</v>
      </c>
      <c r="J385" s="20">
        <v>0.06</v>
      </c>
      <c r="K385" s="20">
        <v>0.06</v>
      </c>
      <c r="L385" s="20">
        <v>0.18</v>
      </c>
      <c r="M385" s="20">
        <v>0.18</v>
      </c>
    </row>
    <row r="386" spans="1:13" ht="24" x14ac:dyDescent="0.3">
      <c r="A386" s="19">
        <v>43910</v>
      </c>
      <c r="B386" s="20">
        <v>0.04</v>
      </c>
      <c r="C386" s="20">
        <v>0.04</v>
      </c>
      <c r="D386" s="20">
        <v>0.05</v>
      </c>
      <c r="E386" s="20">
        <v>0.05</v>
      </c>
      <c r="F386" s="20">
        <v>0.05</v>
      </c>
      <c r="G386" s="20">
        <v>0.05</v>
      </c>
      <c r="H386" s="20" t="s">
        <v>38</v>
      </c>
      <c r="I386" s="20" t="s">
        <v>38</v>
      </c>
      <c r="J386" s="20">
        <v>0.05</v>
      </c>
      <c r="K386" s="20">
        <v>0.05</v>
      </c>
      <c r="L386" s="20">
        <v>0.13</v>
      </c>
      <c r="M386" s="20">
        <v>0.13</v>
      </c>
    </row>
    <row r="387" spans="1:13" ht="24" x14ac:dyDescent="0.3">
      <c r="A387" s="19">
        <v>43913</v>
      </c>
      <c r="B387" s="20">
        <v>0.01</v>
      </c>
      <c r="C387" s="20">
        <v>0.01</v>
      </c>
      <c r="D387" s="20">
        <v>0.04</v>
      </c>
      <c r="E387" s="20">
        <v>0.04</v>
      </c>
      <c r="F387" s="20">
        <v>0.02</v>
      </c>
      <c r="G387" s="20">
        <v>0.02</v>
      </c>
      <c r="H387" s="20" t="s">
        <v>38</v>
      </c>
      <c r="I387" s="20" t="s">
        <v>38</v>
      </c>
      <c r="J387" s="20">
        <v>0.08</v>
      </c>
      <c r="K387" s="20">
        <v>0.08</v>
      </c>
      <c r="L387" s="20">
        <v>0.16</v>
      </c>
      <c r="M387" s="20">
        <v>0.16</v>
      </c>
    </row>
    <row r="388" spans="1:13" ht="24" x14ac:dyDescent="0.3">
      <c r="A388" s="19">
        <v>43914</v>
      </c>
      <c r="B388" s="20">
        <v>0.01</v>
      </c>
      <c r="C388" s="20">
        <v>0.01</v>
      </c>
      <c r="D388" s="20">
        <v>0.01</v>
      </c>
      <c r="E388" s="20">
        <v>0.01</v>
      </c>
      <c r="F388" s="20">
        <v>0.01</v>
      </c>
      <c r="G388" s="20">
        <v>0.01</v>
      </c>
      <c r="H388" s="20" t="s">
        <v>38</v>
      </c>
      <c r="I388" s="20" t="s">
        <v>38</v>
      </c>
      <c r="J388" s="20">
        <v>0.09</v>
      </c>
      <c r="K388" s="20">
        <v>0.09</v>
      </c>
      <c r="L388" s="20">
        <v>0.25</v>
      </c>
      <c r="M388" s="20">
        <v>0.25</v>
      </c>
    </row>
    <row r="389" spans="1:13" ht="24" x14ac:dyDescent="0.3">
      <c r="A389" s="19">
        <v>43915</v>
      </c>
      <c r="B389" s="20">
        <v>-0.04</v>
      </c>
      <c r="C389" s="20">
        <v>-0.04</v>
      </c>
      <c r="D389" s="20">
        <v>-0.03</v>
      </c>
      <c r="E389" s="20">
        <v>-0.03</v>
      </c>
      <c r="F389" s="20">
        <v>-0.04</v>
      </c>
      <c r="G389" s="20">
        <v>-0.04</v>
      </c>
      <c r="H389" s="20" t="s">
        <v>38</v>
      </c>
      <c r="I389" s="20" t="s">
        <v>38</v>
      </c>
      <c r="J389" s="20">
        <v>7.0000000000000007E-2</v>
      </c>
      <c r="K389" s="20">
        <v>7.0000000000000007E-2</v>
      </c>
      <c r="L389" s="20">
        <v>0.19</v>
      </c>
      <c r="M389" s="20">
        <v>0.19</v>
      </c>
    </row>
    <row r="390" spans="1:13" ht="24" x14ac:dyDescent="0.3">
      <c r="A390" s="19">
        <v>43916</v>
      </c>
      <c r="B390" s="20">
        <v>0.01</v>
      </c>
      <c r="C390" s="20">
        <v>0.01</v>
      </c>
      <c r="D390" s="20">
        <v>0.01</v>
      </c>
      <c r="E390" s="20">
        <v>0.01</v>
      </c>
      <c r="F390" s="20">
        <v>-0.05</v>
      </c>
      <c r="G390" s="20">
        <v>-0.05</v>
      </c>
      <c r="H390" s="20" t="s">
        <v>38</v>
      </c>
      <c r="I390" s="20" t="s">
        <v>38</v>
      </c>
      <c r="J390" s="20">
        <v>0.04</v>
      </c>
      <c r="K390" s="20">
        <v>0.04</v>
      </c>
      <c r="L390" s="20">
        <v>0.13</v>
      </c>
      <c r="M390" s="20">
        <v>0.13</v>
      </c>
    </row>
    <row r="391" spans="1:13" ht="24" x14ac:dyDescent="0.3">
      <c r="A391" s="19">
        <v>43917</v>
      </c>
      <c r="B391" s="20">
        <v>0.01</v>
      </c>
      <c r="C391" s="20">
        <v>0.01</v>
      </c>
      <c r="D391" s="20">
        <v>0.03</v>
      </c>
      <c r="E391" s="20">
        <v>0.03</v>
      </c>
      <c r="F391" s="20">
        <v>0.03</v>
      </c>
      <c r="G391" s="20">
        <v>0.03</v>
      </c>
      <c r="H391" s="20" t="s">
        <v>38</v>
      </c>
      <c r="I391" s="20" t="s">
        <v>38</v>
      </c>
      <c r="J391" s="20">
        <v>0.02</v>
      </c>
      <c r="K391" s="20">
        <v>0.02</v>
      </c>
      <c r="L391" s="20">
        <v>0.11</v>
      </c>
      <c r="M391" s="20">
        <v>0.11</v>
      </c>
    </row>
    <row r="392" spans="1:13" ht="24" x14ac:dyDescent="0.3">
      <c r="A392" s="19">
        <v>43920</v>
      </c>
      <c r="B392" s="20">
        <v>0.04</v>
      </c>
      <c r="C392" s="20">
        <v>0.04</v>
      </c>
      <c r="D392" s="20">
        <v>0.06</v>
      </c>
      <c r="E392" s="20">
        <v>0.06</v>
      </c>
      <c r="F392" s="20">
        <v>0.12</v>
      </c>
      <c r="G392" s="20">
        <v>0.12</v>
      </c>
      <c r="H392" s="20" t="s">
        <v>38</v>
      </c>
      <c r="I392" s="20" t="s">
        <v>38</v>
      </c>
      <c r="J392" s="20">
        <v>0.12</v>
      </c>
      <c r="K392" s="20">
        <v>0.12</v>
      </c>
      <c r="L392" s="20">
        <v>0.14000000000000001</v>
      </c>
      <c r="M392" s="20">
        <v>0.14000000000000001</v>
      </c>
    </row>
    <row r="393" spans="1:13" ht="24" x14ac:dyDescent="0.3">
      <c r="A393" s="19">
        <v>43921</v>
      </c>
      <c r="B393" s="20">
        <v>0.04</v>
      </c>
      <c r="C393" s="20">
        <v>0.04</v>
      </c>
      <c r="D393" s="20">
        <v>0.12</v>
      </c>
      <c r="E393" s="20">
        <v>0.12</v>
      </c>
      <c r="F393" s="20">
        <v>0.11</v>
      </c>
      <c r="G393" s="20">
        <v>0.11</v>
      </c>
      <c r="H393" s="20" t="s">
        <v>38</v>
      </c>
      <c r="I393" s="20" t="s">
        <v>38</v>
      </c>
      <c r="J393" s="20">
        <v>0.15</v>
      </c>
      <c r="K393" s="20">
        <v>0.15</v>
      </c>
      <c r="L393" s="20">
        <v>0.17</v>
      </c>
      <c r="M393" s="20">
        <v>0.17</v>
      </c>
    </row>
    <row r="394" spans="1:13" ht="24" x14ac:dyDescent="0.3">
      <c r="A394" s="19">
        <v>43922</v>
      </c>
      <c r="B394" s="20">
        <v>0.03</v>
      </c>
      <c r="C394" s="20">
        <v>0.03</v>
      </c>
      <c r="D394" s="20">
        <v>0.06</v>
      </c>
      <c r="E394" s="20">
        <v>0.06</v>
      </c>
      <c r="F394" s="20">
        <v>0.09</v>
      </c>
      <c r="G394" s="20">
        <v>0.09</v>
      </c>
      <c r="H394" s="20" t="s">
        <v>38</v>
      </c>
      <c r="I394" s="20" t="s">
        <v>38</v>
      </c>
      <c r="J394" s="20">
        <v>0.14000000000000001</v>
      </c>
      <c r="K394" s="20">
        <v>0.14000000000000001</v>
      </c>
      <c r="L394" s="20">
        <v>0.16</v>
      </c>
      <c r="M394" s="20">
        <v>0.16</v>
      </c>
    </row>
    <row r="395" spans="1:13" ht="24" x14ac:dyDescent="0.3">
      <c r="A395" s="19">
        <v>43923</v>
      </c>
      <c r="B395" s="20">
        <v>0.09</v>
      </c>
      <c r="C395" s="20">
        <v>0.09</v>
      </c>
      <c r="D395" s="20">
        <v>0.1</v>
      </c>
      <c r="E395" s="20">
        <v>0.1</v>
      </c>
      <c r="F395" s="20">
        <v>0.09</v>
      </c>
      <c r="G395" s="20">
        <v>0.09</v>
      </c>
      <c r="H395" s="20" t="s">
        <v>38</v>
      </c>
      <c r="I395" s="20" t="s">
        <v>38</v>
      </c>
      <c r="J395" s="20">
        <v>0.15</v>
      </c>
      <c r="K395" s="20">
        <v>0.15</v>
      </c>
      <c r="L395" s="20">
        <v>0.14000000000000001</v>
      </c>
      <c r="M395" s="20">
        <v>0.14000000000000001</v>
      </c>
    </row>
    <row r="396" spans="1:13" ht="24" x14ac:dyDescent="0.3">
      <c r="A396" s="19">
        <v>43924</v>
      </c>
      <c r="B396" s="20">
        <v>0.09</v>
      </c>
      <c r="C396" s="20">
        <v>0.09</v>
      </c>
      <c r="D396" s="20">
        <v>0.11</v>
      </c>
      <c r="E396" s="20">
        <v>0.11</v>
      </c>
      <c r="F396" s="20">
        <v>0.1</v>
      </c>
      <c r="G396" s="20">
        <v>0.1</v>
      </c>
      <c r="H396" s="20" t="s">
        <v>38</v>
      </c>
      <c r="I396" s="20" t="s">
        <v>38</v>
      </c>
      <c r="J396" s="20">
        <v>0.15</v>
      </c>
      <c r="K396" s="20">
        <v>0.15</v>
      </c>
      <c r="L396" s="20">
        <v>0.15</v>
      </c>
      <c r="M396" s="20">
        <v>0.15</v>
      </c>
    </row>
    <row r="397" spans="1:13" ht="24" x14ac:dyDescent="0.3">
      <c r="A397" s="19">
        <v>43927</v>
      </c>
      <c r="B397" s="20">
        <v>0.09</v>
      </c>
      <c r="C397" s="20">
        <v>0.09</v>
      </c>
      <c r="D397" s="20">
        <v>0.13</v>
      </c>
      <c r="E397" s="20">
        <v>0.13</v>
      </c>
      <c r="F397" s="20">
        <v>0.15</v>
      </c>
      <c r="G397" s="20">
        <v>0.15</v>
      </c>
      <c r="H397" s="20" t="s">
        <v>38</v>
      </c>
      <c r="I397" s="20" t="s">
        <v>38</v>
      </c>
      <c r="J397" s="20">
        <v>0.17</v>
      </c>
      <c r="K397" s="20">
        <v>0.17</v>
      </c>
      <c r="L397" s="20">
        <v>0.19</v>
      </c>
      <c r="M397" s="20">
        <v>0.19</v>
      </c>
    </row>
    <row r="398" spans="1:13" ht="24" x14ac:dyDescent="0.3">
      <c r="A398" s="19">
        <v>43928</v>
      </c>
      <c r="B398" s="20">
        <v>0.09</v>
      </c>
      <c r="C398" s="20">
        <v>0.09</v>
      </c>
      <c r="D398" s="20">
        <v>0.13</v>
      </c>
      <c r="E398" s="20">
        <v>0.13</v>
      </c>
      <c r="F398" s="20">
        <v>0.14000000000000001</v>
      </c>
      <c r="G398" s="20">
        <v>0.14000000000000001</v>
      </c>
      <c r="H398" s="20" t="s">
        <v>38</v>
      </c>
      <c r="I398" s="20" t="s">
        <v>38</v>
      </c>
      <c r="J398" s="20">
        <v>0.2</v>
      </c>
      <c r="K398" s="20">
        <v>0.2</v>
      </c>
      <c r="L398" s="20">
        <v>0.19</v>
      </c>
      <c r="M398" s="20">
        <v>0.19</v>
      </c>
    </row>
    <row r="399" spans="1:13" ht="24" x14ac:dyDescent="0.3">
      <c r="A399" s="19">
        <v>43929</v>
      </c>
      <c r="B399" s="20">
        <v>0.14000000000000001</v>
      </c>
      <c r="C399" s="20">
        <v>0.14000000000000001</v>
      </c>
      <c r="D399" s="20">
        <v>0.16</v>
      </c>
      <c r="E399" s="20">
        <v>0.16</v>
      </c>
      <c r="F399" s="20">
        <v>0.22</v>
      </c>
      <c r="G399" s="20">
        <v>0.22</v>
      </c>
      <c r="H399" s="20" t="s">
        <v>38</v>
      </c>
      <c r="I399" s="20" t="s">
        <v>38</v>
      </c>
      <c r="J399" s="20">
        <v>0.24</v>
      </c>
      <c r="K399" s="20">
        <v>0.24</v>
      </c>
      <c r="L399" s="20">
        <v>0.23</v>
      </c>
      <c r="M399" s="20">
        <v>0.23</v>
      </c>
    </row>
    <row r="400" spans="1:13" ht="24" x14ac:dyDescent="0.3">
      <c r="A400" s="19">
        <v>43930</v>
      </c>
      <c r="B400" s="20">
        <v>0.2</v>
      </c>
      <c r="C400" s="20">
        <v>0.2</v>
      </c>
      <c r="D400" s="20">
        <v>0.27</v>
      </c>
      <c r="E400" s="20">
        <v>0.27</v>
      </c>
      <c r="F400" s="20">
        <v>0.25</v>
      </c>
      <c r="G400" s="20">
        <v>0.25</v>
      </c>
      <c r="H400" s="20" t="s">
        <v>38</v>
      </c>
      <c r="I400" s="20" t="s">
        <v>38</v>
      </c>
      <c r="J400" s="20">
        <v>0.24</v>
      </c>
      <c r="K400" s="20">
        <v>0.24</v>
      </c>
      <c r="L400" s="20">
        <v>0.25</v>
      </c>
      <c r="M400" s="20">
        <v>0.25</v>
      </c>
    </row>
    <row r="401" spans="1:13" ht="24" x14ac:dyDescent="0.3">
      <c r="A401" s="19">
        <v>43934</v>
      </c>
      <c r="B401" s="20">
        <v>0.16</v>
      </c>
      <c r="C401" s="20">
        <v>0.16</v>
      </c>
      <c r="D401" s="20">
        <v>0.28999999999999998</v>
      </c>
      <c r="E401" s="20">
        <v>0.28999999999999998</v>
      </c>
      <c r="F401" s="20">
        <v>0.26</v>
      </c>
      <c r="G401" s="20">
        <v>0.26</v>
      </c>
      <c r="H401" s="20" t="s">
        <v>38</v>
      </c>
      <c r="I401" s="20" t="s">
        <v>38</v>
      </c>
      <c r="J401" s="20">
        <v>0.27</v>
      </c>
      <c r="K401" s="20">
        <v>0.27</v>
      </c>
      <c r="L401" s="20">
        <v>0.27</v>
      </c>
      <c r="M401" s="20">
        <v>0.27</v>
      </c>
    </row>
    <row r="402" spans="1:13" ht="24" x14ac:dyDescent="0.3">
      <c r="A402" s="19">
        <v>43935</v>
      </c>
      <c r="B402" s="20">
        <v>0.17</v>
      </c>
      <c r="C402" s="20">
        <v>0.17</v>
      </c>
      <c r="D402" s="20">
        <v>0.18</v>
      </c>
      <c r="E402" s="20">
        <v>0.18</v>
      </c>
      <c r="F402" s="20">
        <v>0.2</v>
      </c>
      <c r="G402" s="20">
        <v>0.2</v>
      </c>
      <c r="H402" s="20" t="s">
        <v>38</v>
      </c>
      <c r="I402" s="20" t="s">
        <v>38</v>
      </c>
      <c r="J402" s="20">
        <v>0.24</v>
      </c>
      <c r="K402" s="20">
        <v>0.24</v>
      </c>
      <c r="L402" s="20">
        <v>0.25</v>
      </c>
      <c r="M402" s="20">
        <v>0.25</v>
      </c>
    </row>
    <row r="403" spans="1:13" ht="24" x14ac:dyDescent="0.3">
      <c r="A403" s="19">
        <v>43936</v>
      </c>
      <c r="B403" s="20">
        <v>0.13</v>
      </c>
      <c r="C403" s="20">
        <v>0.13</v>
      </c>
      <c r="D403" s="20">
        <v>0.15</v>
      </c>
      <c r="E403" s="20">
        <v>0.15</v>
      </c>
      <c r="F403" s="20">
        <v>0.14000000000000001</v>
      </c>
      <c r="G403" s="20">
        <v>0.14000000000000001</v>
      </c>
      <c r="H403" s="20" t="s">
        <v>38</v>
      </c>
      <c r="I403" s="20" t="s">
        <v>38</v>
      </c>
      <c r="J403" s="20">
        <v>0.19</v>
      </c>
      <c r="K403" s="20">
        <v>0.19</v>
      </c>
      <c r="L403" s="20">
        <v>0.19</v>
      </c>
      <c r="M403" s="20">
        <v>0.19</v>
      </c>
    </row>
    <row r="404" spans="1:13" ht="24" x14ac:dyDescent="0.3">
      <c r="A404" s="19">
        <v>43937</v>
      </c>
      <c r="B404" s="20">
        <v>0.14000000000000001</v>
      </c>
      <c r="C404" s="20">
        <v>0.14000000000000001</v>
      </c>
      <c r="D404" s="20">
        <v>0.15</v>
      </c>
      <c r="E404" s="20">
        <v>0.15</v>
      </c>
      <c r="F404" s="20">
        <v>0.14000000000000001</v>
      </c>
      <c r="G404" s="20">
        <v>0.14000000000000001</v>
      </c>
      <c r="H404" s="20" t="s">
        <v>38</v>
      </c>
      <c r="I404" s="20" t="s">
        <v>38</v>
      </c>
      <c r="J404" s="20">
        <v>0.18</v>
      </c>
      <c r="K404" s="20">
        <v>0.18</v>
      </c>
      <c r="L404" s="20">
        <v>0.17</v>
      </c>
      <c r="M404" s="20">
        <v>0.17</v>
      </c>
    </row>
    <row r="405" spans="1:13" ht="24" x14ac:dyDescent="0.3">
      <c r="A405" s="19">
        <v>43938</v>
      </c>
      <c r="B405" s="20">
        <v>0.12</v>
      </c>
      <c r="C405" s="20">
        <v>0.12</v>
      </c>
      <c r="D405" s="20">
        <v>0.12</v>
      </c>
      <c r="E405" s="20">
        <v>0.12</v>
      </c>
      <c r="F405" s="20">
        <v>0.12</v>
      </c>
      <c r="G405" s="20">
        <v>0.12</v>
      </c>
      <c r="H405" s="20" t="s">
        <v>38</v>
      </c>
      <c r="I405" s="20" t="s">
        <v>38</v>
      </c>
      <c r="J405" s="20">
        <v>0.16</v>
      </c>
      <c r="K405" s="20">
        <v>0.16</v>
      </c>
      <c r="L405" s="20">
        <v>0.16</v>
      </c>
      <c r="M405" s="20">
        <v>0.16</v>
      </c>
    </row>
    <row r="406" spans="1:13" ht="24" x14ac:dyDescent="0.3">
      <c r="A406" s="19">
        <v>43941</v>
      </c>
      <c r="B406" s="20">
        <v>0.1</v>
      </c>
      <c r="C406" s="20">
        <v>0.1</v>
      </c>
      <c r="D406" s="20">
        <v>0.1</v>
      </c>
      <c r="E406" s="20">
        <v>0.1</v>
      </c>
      <c r="F406" s="20">
        <v>0.12</v>
      </c>
      <c r="G406" s="20">
        <v>0.12</v>
      </c>
      <c r="H406" s="20" t="s">
        <v>38</v>
      </c>
      <c r="I406" s="20" t="s">
        <v>38</v>
      </c>
      <c r="J406" s="20">
        <v>0.15</v>
      </c>
      <c r="K406" s="20">
        <v>0.15</v>
      </c>
      <c r="L406" s="20">
        <v>0.15</v>
      </c>
      <c r="M406" s="20">
        <v>0.15</v>
      </c>
    </row>
    <row r="407" spans="1:13" ht="24" x14ac:dyDescent="0.3">
      <c r="A407" s="19">
        <v>43942</v>
      </c>
      <c r="B407" s="20">
        <v>0.08</v>
      </c>
      <c r="C407" s="20">
        <v>0.08</v>
      </c>
      <c r="D407" s="20">
        <v>0.08</v>
      </c>
      <c r="E407" s="20">
        <v>0.08</v>
      </c>
      <c r="F407" s="20">
        <v>0.11</v>
      </c>
      <c r="G407" s="20">
        <v>0.11</v>
      </c>
      <c r="H407" s="20" t="s">
        <v>38</v>
      </c>
      <c r="I407" s="20" t="s">
        <v>38</v>
      </c>
      <c r="J407" s="20">
        <v>0.14000000000000001</v>
      </c>
      <c r="K407" s="20">
        <v>0.14000000000000001</v>
      </c>
      <c r="L407" s="20">
        <v>0.17</v>
      </c>
      <c r="M407" s="20">
        <v>0.17</v>
      </c>
    </row>
    <row r="408" spans="1:13" ht="24" x14ac:dyDescent="0.3">
      <c r="A408" s="19">
        <v>43943</v>
      </c>
      <c r="B408" s="20">
        <v>0.09</v>
      </c>
      <c r="C408" s="20">
        <v>0.09</v>
      </c>
      <c r="D408" s="20">
        <v>0.09</v>
      </c>
      <c r="E408" s="20">
        <v>0.09</v>
      </c>
      <c r="F408" s="20">
        <v>0.12</v>
      </c>
      <c r="G408" s="20">
        <v>0.12</v>
      </c>
      <c r="H408" s="20" t="s">
        <v>38</v>
      </c>
      <c r="I408" s="20" t="s">
        <v>38</v>
      </c>
      <c r="J408" s="20">
        <v>0.14000000000000001</v>
      </c>
      <c r="K408" s="20">
        <v>0.14000000000000001</v>
      </c>
      <c r="L408" s="20">
        <v>0.16</v>
      </c>
      <c r="M408" s="20">
        <v>0.16</v>
      </c>
    </row>
    <row r="409" spans="1:13" ht="24" x14ac:dyDescent="0.3">
      <c r="A409" s="19">
        <v>43944</v>
      </c>
      <c r="B409" s="20">
        <v>0.09</v>
      </c>
      <c r="C409" s="20">
        <v>0.09</v>
      </c>
      <c r="D409" s="20">
        <v>0.12</v>
      </c>
      <c r="E409" s="20">
        <v>0.12</v>
      </c>
      <c r="F409" s="20">
        <v>0.11</v>
      </c>
      <c r="G409" s="20">
        <v>0.11</v>
      </c>
      <c r="H409" s="20" t="s">
        <v>38</v>
      </c>
      <c r="I409" s="20" t="s">
        <v>38</v>
      </c>
      <c r="J409" s="20">
        <v>0.14000000000000001</v>
      </c>
      <c r="K409" s="20">
        <v>0.14000000000000001</v>
      </c>
      <c r="L409" s="20">
        <v>0.17</v>
      </c>
      <c r="M409" s="20">
        <v>0.17</v>
      </c>
    </row>
    <row r="410" spans="1:13" ht="24" x14ac:dyDescent="0.3">
      <c r="A410" s="19">
        <v>43945</v>
      </c>
      <c r="B410" s="20">
        <v>0.1</v>
      </c>
      <c r="C410" s="20">
        <v>0.1</v>
      </c>
      <c r="D410" s="20">
        <v>0.11</v>
      </c>
      <c r="E410" s="20">
        <v>0.11</v>
      </c>
      <c r="F410" s="20">
        <v>0.12</v>
      </c>
      <c r="G410" s="20">
        <v>0.12</v>
      </c>
      <c r="H410" s="20" t="s">
        <v>38</v>
      </c>
      <c r="I410" s="20" t="s">
        <v>38</v>
      </c>
      <c r="J410" s="20">
        <v>0.14000000000000001</v>
      </c>
      <c r="K410" s="20">
        <v>0.14000000000000001</v>
      </c>
      <c r="L410" s="20">
        <v>0.18</v>
      </c>
      <c r="M410" s="20">
        <v>0.18</v>
      </c>
    </row>
    <row r="411" spans="1:13" ht="24" x14ac:dyDescent="0.3">
      <c r="A411" s="19">
        <v>43948</v>
      </c>
      <c r="B411" s="20">
        <v>0.09</v>
      </c>
      <c r="C411" s="20">
        <v>0.09</v>
      </c>
      <c r="D411" s="20">
        <v>0.13</v>
      </c>
      <c r="E411" s="20">
        <v>0.13</v>
      </c>
      <c r="F411" s="20">
        <v>0.12</v>
      </c>
      <c r="G411" s="20">
        <v>0.12</v>
      </c>
      <c r="H411" s="20" t="s">
        <v>38</v>
      </c>
      <c r="I411" s="20" t="s">
        <v>38</v>
      </c>
      <c r="J411" s="20">
        <v>0.15</v>
      </c>
      <c r="K411" s="20">
        <v>0.15</v>
      </c>
      <c r="L411" s="20">
        <v>0.17</v>
      </c>
      <c r="M411" s="20">
        <v>0.17</v>
      </c>
    </row>
    <row r="412" spans="1:13" ht="24" x14ac:dyDescent="0.3">
      <c r="A412" s="19">
        <v>43949</v>
      </c>
      <c r="B412" s="20">
        <v>0.08</v>
      </c>
      <c r="C412" s="20">
        <v>0.08</v>
      </c>
      <c r="D412" s="20">
        <v>0.09</v>
      </c>
      <c r="E412" s="20">
        <v>0.09</v>
      </c>
      <c r="F412" s="20">
        <v>0.11</v>
      </c>
      <c r="G412" s="20">
        <v>0.11</v>
      </c>
      <c r="H412" s="20" t="s">
        <v>38</v>
      </c>
      <c r="I412" s="20" t="s">
        <v>38</v>
      </c>
      <c r="J412" s="20">
        <v>0.13</v>
      </c>
      <c r="K412" s="20">
        <v>0.13</v>
      </c>
      <c r="L412" s="20">
        <v>0.16</v>
      </c>
      <c r="M412" s="20">
        <v>0.16</v>
      </c>
    </row>
    <row r="413" spans="1:13" ht="24" x14ac:dyDescent="0.3">
      <c r="A413" s="19">
        <v>43950</v>
      </c>
      <c r="B413" s="20">
        <v>0.1</v>
      </c>
      <c r="C413" s="20">
        <v>0.1</v>
      </c>
      <c r="D413" s="20">
        <v>0.09</v>
      </c>
      <c r="E413" s="20">
        <v>0.09</v>
      </c>
      <c r="F413" s="20">
        <v>0.1</v>
      </c>
      <c r="G413" s="20">
        <v>0.1</v>
      </c>
      <c r="H413" s="20" t="s">
        <v>38</v>
      </c>
      <c r="I413" s="20" t="s">
        <v>38</v>
      </c>
      <c r="J413" s="20">
        <v>0.12</v>
      </c>
      <c r="K413" s="20">
        <v>0.12</v>
      </c>
      <c r="L413" s="20">
        <v>0.18</v>
      </c>
      <c r="M413" s="20">
        <v>0.18</v>
      </c>
    </row>
    <row r="414" spans="1:13" ht="24" x14ac:dyDescent="0.3">
      <c r="A414" s="19">
        <v>43951</v>
      </c>
      <c r="B414" s="20">
        <v>0.1</v>
      </c>
      <c r="C414" s="20">
        <v>0.1</v>
      </c>
      <c r="D414" s="20">
        <v>0.1</v>
      </c>
      <c r="E414" s="20">
        <v>0.1</v>
      </c>
      <c r="F414" s="20">
        <v>0.09</v>
      </c>
      <c r="G414" s="20">
        <v>0.09</v>
      </c>
      <c r="H414" s="20" t="s">
        <v>38</v>
      </c>
      <c r="I414" s="20" t="s">
        <v>38</v>
      </c>
      <c r="J414" s="20">
        <v>0.11</v>
      </c>
      <c r="K414" s="20">
        <v>0.11</v>
      </c>
      <c r="L414" s="20">
        <v>0.16</v>
      </c>
      <c r="M414" s="20">
        <v>0.16</v>
      </c>
    </row>
    <row r="415" spans="1:13" ht="24" x14ac:dyDescent="0.3">
      <c r="A415" s="19">
        <v>43952</v>
      </c>
      <c r="B415" s="20">
        <v>0.1</v>
      </c>
      <c r="C415" s="20">
        <v>0.1</v>
      </c>
      <c r="D415" s="20">
        <v>0.11</v>
      </c>
      <c r="E415" s="20">
        <v>0.11</v>
      </c>
      <c r="F415" s="20">
        <v>0.12</v>
      </c>
      <c r="G415" s="20">
        <v>0.12</v>
      </c>
      <c r="H415" s="20" t="s">
        <v>38</v>
      </c>
      <c r="I415" s="20" t="s">
        <v>38</v>
      </c>
      <c r="J415" s="20">
        <v>0.12</v>
      </c>
      <c r="K415" s="20">
        <v>0.12</v>
      </c>
      <c r="L415" s="20">
        <v>0.17</v>
      </c>
      <c r="M415" s="20">
        <v>0.17</v>
      </c>
    </row>
    <row r="416" spans="1:13" ht="24" x14ac:dyDescent="0.3">
      <c r="A416" s="19">
        <v>43955</v>
      </c>
      <c r="B416" s="20">
        <v>0.1</v>
      </c>
      <c r="C416" s="20">
        <v>0.1</v>
      </c>
      <c r="D416" s="20">
        <v>0.1</v>
      </c>
      <c r="E416" s="20">
        <v>0.1</v>
      </c>
      <c r="F416" s="20">
        <v>0.13</v>
      </c>
      <c r="G416" s="20">
        <v>0.13</v>
      </c>
      <c r="H416" s="20" t="s">
        <v>38</v>
      </c>
      <c r="I416" s="20" t="s">
        <v>38</v>
      </c>
      <c r="J416" s="20">
        <v>0.14000000000000001</v>
      </c>
      <c r="K416" s="20">
        <v>0.14000000000000001</v>
      </c>
      <c r="L416" s="20">
        <v>0.16</v>
      </c>
      <c r="M416" s="20">
        <v>0.16</v>
      </c>
    </row>
    <row r="417" spans="1:13" ht="24" x14ac:dyDescent="0.3">
      <c r="A417" s="19">
        <v>43956</v>
      </c>
      <c r="B417" s="20">
        <v>0.09</v>
      </c>
      <c r="C417" s="20">
        <v>0.09</v>
      </c>
      <c r="D417" s="20">
        <v>0.11</v>
      </c>
      <c r="E417" s="20">
        <v>0.11</v>
      </c>
      <c r="F417" s="20">
        <v>0.13</v>
      </c>
      <c r="G417" s="20">
        <v>0.13</v>
      </c>
      <c r="H417" s="20" t="s">
        <v>38</v>
      </c>
      <c r="I417" s="20" t="s">
        <v>38</v>
      </c>
      <c r="J417" s="20">
        <v>0.15</v>
      </c>
      <c r="K417" s="20">
        <v>0.15</v>
      </c>
      <c r="L417" s="20">
        <v>0.16</v>
      </c>
      <c r="M417" s="20">
        <v>0.16</v>
      </c>
    </row>
    <row r="418" spans="1:13" ht="24" x14ac:dyDescent="0.3">
      <c r="A418" s="19">
        <v>43957</v>
      </c>
      <c r="B418" s="20">
        <v>0.08</v>
      </c>
      <c r="C418" s="20">
        <v>0.08</v>
      </c>
      <c r="D418" s="20">
        <v>0.1</v>
      </c>
      <c r="E418" s="20">
        <v>0.1</v>
      </c>
      <c r="F418" s="20">
        <v>0.12</v>
      </c>
      <c r="G418" s="20">
        <v>0.12</v>
      </c>
      <c r="H418" s="20" t="s">
        <v>38</v>
      </c>
      <c r="I418" s="20" t="s">
        <v>38</v>
      </c>
      <c r="J418" s="20">
        <v>0.16</v>
      </c>
      <c r="K418" s="20">
        <v>0.16</v>
      </c>
      <c r="L418" s="20">
        <v>0.16</v>
      </c>
      <c r="M418" s="20">
        <v>0.16</v>
      </c>
    </row>
    <row r="419" spans="1:13" ht="24" x14ac:dyDescent="0.3">
      <c r="A419" s="19">
        <v>43958</v>
      </c>
      <c r="B419" s="20">
        <v>0.1</v>
      </c>
      <c r="C419" s="20">
        <v>0.1</v>
      </c>
      <c r="D419" s="20">
        <v>0.11</v>
      </c>
      <c r="E419" s="20">
        <v>0.11</v>
      </c>
      <c r="F419" s="20">
        <v>0.11</v>
      </c>
      <c r="G419" s="20">
        <v>0.11</v>
      </c>
      <c r="H419" s="20" t="s">
        <v>38</v>
      </c>
      <c r="I419" s="20" t="s">
        <v>38</v>
      </c>
      <c r="J419" s="20">
        <v>0.14000000000000001</v>
      </c>
      <c r="K419" s="20">
        <v>0.14000000000000001</v>
      </c>
      <c r="L419" s="20">
        <v>0.15</v>
      </c>
      <c r="M419" s="20">
        <v>0.15</v>
      </c>
    </row>
    <row r="420" spans="1:13" ht="24" x14ac:dyDescent="0.3">
      <c r="A420" s="19">
        <v>43959</v>
      </c>
      <c r="B420" s="20">
        <v>0.1</v>
      </c>
      <c r="C420" s="20">
        <v>0.1</v>
      </c>
      <c r="D420" s="20">
        <v>0.11</v>
      </c>
      <c r="E420" s="20">
        <v>0.11</v>
      </c>
      <c r="F420" s="20">
        <v>0.12</v>
      </c>
      <c r="G420" s="20">
        <v>0.12</v>
      </c>
      <c r="H420" s="20" t="s">
        <v>38</v>
      </c>
      <c r="I420" s="20" t="s">
        <v>38</v>
      </c>
      <c r="J420" s="20">
        <v>0.15</v>
      </c>
      <c r="K420" s="20">
        <v>0.15</v>
      </c>
      <c r="L420" s="20">
        <v>0.15</v>
      </c>
      <c r="M420" s="20">
        <v>0.15</v>
      </c>
    </row>
    <row r="421" spans="1:13" ht="24" x14ac:dyDescent="0.3">
      <c r="A421" s="19">
        <v>43962</v>
      </c>
      <c r="B421" s="20">
        <v>0.09</v>
      </c>
      <c r="C421" s="20">
        <v>0.09</v>
      </c>
      <c r="D421" s="20">
        <v>0.11</v>
      </c>
      <c r="E421" s="20">
        <v>0.11</v>
      </c>
      <c r="F421" s="20">
        <v>0.12</v>
      </c>
      <c r="G421" s="20">
        <v>0.12</v>
      </c>
      <c r="H421" s="20" t="s">
        <v>38</v>
      </c>
      <c r="I421" s="20" t="s">
        <v>38</v>
      </c>
      <c r="J421" s="20">
        <v>0.16</v>
      </c>
      <c r="K421" s="20">
        <v>0.16</v>
      </c>
      <c r="L421" s="20">
        <v>0.16</v>
      </c>
      <c r="M421" s="20">
        <v>0.16</v>
      </c>
    </row>
    <row r="422" spans="1:13" ht="24" x14ac:dyDescent="0.3">
      <c r="A422" s="19">
        <v>43963</v>
      </c>
      <c r="B422" s="20">
        <v>0.1</v>
      </c>
      <c r="C422" s="20">
        <v>0.1</v>
      </c>
      <c r="D422" s="20">
        <v>0.11</v>
      </c>
      <c r="E422" s="20">
        <v>0.11</v>
      </c>
      <c r="F422" s="20">
        <v>0.13</v>
      </c>
      <c r="G422" s="20">
        <v>0.13</v>
      </c>
      <c r="H422" s="20" t="s">
        <v>38</v>
      </c>
      <c r="I422" s="20" t="s">
        <v>38</v>
      </c>
      <c r="J422" s="20">
        <v>0.16</v>
      </c>
      <c r="K422" s="20">
        <v>0.16</v>
      </c>
      <c r="L422" s="20">
        <v>0.16</v>
      </c>
      <c r="M422" s="20">
        <v>0.16</v>
      </c>
    </row>
    <row r="423" spans="1:13" ht="24" x14ac:dyDescent="0.3">
      <c r="A423" s="19">
        <v>43964</v>
      </c>
      <c r="B423" s="20">
        <v>0.1</v>
      </c>
      <c r="C423" s="20">
        <v>0.1</v>
      </c>
      <c r="D423" s="20">
        <v>0.1</v>
      </c>
      <c r="E423" s="20">
        <v>0.1</v>
      </c>
      <c r="F423" s="20">
        <v>0.13</v>
      </c>
      <c r="G423" s="20">
        <v>0.13</v>
      </c>
      <c r="H423" s="20" t="s">
        <v>38</v>
      </c>
      <c r="I423" s="20" t="s">
        <v>38</v>
      </c>
      <c r="J423" s="20">
        <v>0.15</v>
      </c>
      <c r="K423" s="20">
        <v>0.15</v>
      </c>
      <c r="L423" s="20">
        <v>0.15</v>
      </c>
      <c r="M423" s="20">
        <v>0.15</v>
      </c>
    </row>
    <row r="424" spans="1:13" ht="24" x14ac:dyDescent="0.3">
      <c r="A424" s="19">
        <v>43965</v>
      </c>
      <c r="B424" s="20">
        <v>0.09</v>
      </c>
      <c r="C424" s="20">
        <v>0.09</v>
      </c>
      <c r="D424" s="20">
        <v>0.1</v>
      </c>
      <c r="E424" s="20">
        <v>0.1</v>
      </c>
      <c r="F424" s="20">
        <v>0.12</v>
      </c>
      <c r="G424" s="20">
        <v>0.12</v>
      </c>
      <c r="H424" s="20" t="s">
        <v>38</v>
      </c>
      <c r="I424" s="20" t="s">
        <v>38</v>
      </c>
      <c r="J424" s="20">
        <v>0.15</v>
      </c>
      <c r="K424" s="20">
        <v>0.15</v>
      </c>
      <c r="L424" s="20">
        <v>0.15</v>
      </c>
      <c r="M424" s="20">
        <v>0.15</v>
      </c>
    </row>
    <row r="425" spans="1:13" ht="24" x14ac:dyDescent="0.3">
      <c r="A425" s="19">
        <v>43966</v>
      </c>
      <c r="B425" s="20">
        <v>0.09</v>
      </c>
      <c r="C425" s="20">
        <v>0.09</v>
      </c>
      <c r="D425" s="20">
        <v>0.09</v>
      </c>
      <c r="E425" s="20">
        <v>0.09</v>
      </c>
      <c r="F425" s="20">
        <v>0.12</v>
      </c>
      <c r="G425" s="20">
        <v>0.12</v>
      </c>
      <c r="H425" s="20" t="s">
        <v>38</v>
      </c>
      <c r="I425" s="20" t="s">
        <v>38</v>
      </c>
      <c r="J425" s="20">
        <v>0.15</v>
      </c>
      <c r="K425" s="20">
        <v>0.15</v>
      </c>
      <c r="L425" s="20">
        <v>0.15</v>
      </c>
      <c r="M425" s="20">
        <v>0.15</v>
      </c>
    </row>
    <row r="426" spans="1:13" ht="24" x14ac:dyDescent="0.3">
      <c r="A426" s="19">
        <v>43969</v>
      </c>
      <c r="B426" s="20">
        <v>0.1</v>
      </c>
      <c r="C426" s="20">
        <v>0.1</v>
      </c>
      <c r="D426" s="20">
        <v>0.11</v>
      </c>
      <c r="E426" s="20">
        <v>0.11</v>
      </c>
      <c r="F426" s="20">
        <v>0.13</v>
      </c>
      <c r="G426" s="20">
        <v>0.13</v>
      </c>
      <c r="H426" s="20" t="s">
        <v>38</v>
      </c>
      <c r="I426" s="20" t="s">
        <v>38</v>
      </c>
      <c r="J426" s="20">
        <v>0.15</v>
      </c>
      <c r="K426" s="20">
        <v>0.15</v>
      </c>
      <c r="L426" s="20">
        <v>0.17</v>
      </c>
      <c r="M426" s="20">
        <v>0.17</v>
      </c>
    </row>
    <row r="427" spans="1:13" ht="24" x14ac:dyDescent="0.3">
      <c r="A427" s="19">
        <v>43970</v>
      </c>
      <c r="B427" s="20">
        <v>0.09</v>
      </c>
      <c r="C427" s="20">
        <v>0.09</v>
      </c>
      <c r="D427" s="20">
        <v>0.11</v>
      </c>
      <c r="E427" s="20">
        <v>0.11</v>
      </c>
      <c r="F427" s="20">
        <v>0.13</v>
      </c>
      <c r="G427" s="20">
        <v>0.13</v>
      </c>
      <c r="H427" s="20" t="s">
        <v>38</v>
      </c>
      <c r="I427" s="20" t="s">
        <v>38</v>
      </c>
      <c r="J427" s="20">
        <v>0.15</v>
      </c>
      <c r="K427" s="20">
        <v>0.15</v>
      </c>
      <c r="L427" s="20">
        <v>0.16</v>
      </c>
      <c r="M427" s="20">
        <v>0.16</v>
      </c>
    </row>
    <row r="428" spans="1:13" ht="24" x14ac:dyDescent="0.3">
      <c r="A428" s="19">
        <v>43971</v>
      </c>
      <c r="B428" s="20">
        <v>0.08</v>
      </c>
      <c r="C428" s="20">
        <v>0.08</v>
      </c>
      <c r="D428" s="20">
        <v>0.1</v>
      </c>
      <c r="E428" s="20">
        <v>0.1</v>
      </c>
      <c r="F428" s="20">
        <v>0.12</v>
      </c>
      <c r="G428" s="20">
        <v>0.12</v>
      </c>
      <c r="H428" s="20" t="s">
        <v>38</v>
      </c>
      <c r="I428" s="20" t="s">
        <v>38</v>
      </c>
      <c r="J428" s="20">
        <v>0.14000000000000001</v>
      </c>
      <c r="K428" s="20">
        <v>0.14000000000000001</v>
      </c>
      <c r="L428" s="20">
        <v>0.16</v>
      </c>
      <c r="M428" s="20">
        <v>0.16</v>
      </c>
    </row>
    <row r="429" spans="1:13" ht="24" x14ac:dyDescent="0.3">
      <c r="A429" s="19">
        <v>43972</v>
      </c>
      <c r="B429" s="20">
        <v>0.09</v>
      </c>
      <c r="C429" s="20">
        <v>0.09</v>
      </c>
      <c r="D429" s="20">
        <v>0.11</v>
      </c>
      <c r="E429" s="20">
        <v>0.11</v>
      </c>
      <c r="F429" s="20">
        <v>0.12</v>
      </c>
      <c r="G429" s="20">
        <v>0.12</v>
      </c>
      <c r="H429" s="20" t="s">
        <v>38</v>
      </c>
      <c r="I429" s="20" t="s">
        <v>38</v>
      </c>
      <c r="J429" s="20">
        <v>0.14000000000000001</v>
      </c>
      <c r="K429" s="20">
        <v>0.14000000000000001</v>
      </c>
      <c r="L429" s="20">
        <v>0.16</v>
      </c>
      <c r="M429" s="20">
        <v>0.16</v>
      </c>
    </row>
    <row r="430" spans="1:13" ht="24" x14ac:dyDescent="0.3">
      <c r="A430" s="19">
        <v>43973</v>
      </c>
      <c r="B430" s="20">
        <v>0.09</v>
      </c>
      <c r="C430" s="20">
        <v>0.09</v>
      </c>
      <c r="D430" s="20">
        <v>0.11</v>
      </c>
      <c r="E430" s="20">
        <v>0.11</v>
      </c>
      <c r="F430" s="20">
        <v>0.12</v>
      </c>
      <c r="G430" s="20">
        <v>0.12</v>
      </c>
      <c r="H430" s="20" t="s">
        <v>38</v>
      </c>
      <c r="I430" s="20" t="s">
        <v>38</v>
      </c>
      <c r="J430" s="20">
        <v>0.16</v>
      </c>
      <c r="K430" s="20">
        <v>0.16</v>
      </c>
      <c r="L430" s="20">
        <v>0.17</v>
      </c>
      <c r="M430" s="20">
        <v>0.17</v>
      </c>
    </row>
    <row r="431" spans="1:13" ht="24" x14ac:dyDescent="0.3">
      <c r="A431" s="19">
        <v>43977</v>
      </c>
      <c r="B431" s="20">
        <v>0.1</v>
      </c>
      <c r="C431" s="20">
        <v>0.1</v>
      </c>
      <c r="D431" s="20">
        <v>0.12</v>
      </c>
      <c r="E431" s="20">
        <v>0.12</v>
      </c>
      <c r="F431" s="20">
        <v>0.14000000000000001</v>
      </c>
      <c r="G431" s="20">
        <v>0.14000000000000001</v>
      </c>
      <c r="H431" s="20" t="s">
        <v>38</v>
      </c>
      <c r="I431" s="20" t="s">
        <v>38</v>
      </c>
      <c r="J431" s="20">
        <v>0.17</v>
      </c>
      <c r="K431" s="20">
        <v>0.17</v>
      </c>
      <c r="L431" s="20">
        <v>0.17</v>
      </c>
      <c r="M431" s="20">
        <v>0.17</v>
      </c>
    </row>
    <row r="432" spans="1:13" ht="24" x14ac:dyDescent="0.3">
      <c r="A432" s="19">
        <v>43978</v>
      </c>
      <c r="B432" s="20">
        <v>0.1</v>
      </c>
      <c r="C432" s="20">
        <v>0.1</v>
      </c>
      <c r="D432" s="20">
        <v>0.13</v>
      </c>
      <c r="E432" s="20">
        <v>0.13</v>
      </c>
      <c r="F432" s="20">
        <v>0.15</v>
      </c>
      <c r="G432" s="20">
        <v>0.15</v>
      </c>
      <c r="H432" s="20" t="s">
        <v>38</v>
      </c>
      <c r="I432" s="20" t="s">
        <v>38</v>
      </c>
      <c r="J432" s="20">
        <v>0.17</v>
      </c>
      <c r="K432" s="20">
        <v>0.17</v>
      </c>
      <c r="L432" s="20">
        <v>0.18</v>
      </c>
      <c r="M432" s="20">
        <v>0.18</v>
      </c>
    </row>
    <row r="433" spans="1:13" ht="24" x14ac:dyDescent="0.3">
      <c r="A433" s="19">
        <v>43979</v>
      </c>
      <c r="B433" s="20">
        <v>0.14000000000000001</v>
      </c>
      <c r="C433" s="20">
        <v>0.14000000000000001</v>
      </c>
      <c r="D433" s="20">
        <v>0.15</v>
      </c>
      <c r="E433" s="20">
        <v>0.15</v>
      </c>
      <c r="F433" s="20">
        <v>0.15</v>
      </c>
      <c r="G433" s="20">
        <v>0.15</v>
      </c>
      <c r="H433" s="20" t="s">
        <v>38</v>
      </c>
      <c r="I433" s="20" t="s">
        <v>38</v>
      </c>
      <c r="J433" s="20">
        <v>0.18</v>
      </c>
      <c r="K433" s="20">
        <v>0.18</v>
      </c>
      <c r="L433" s="20">
        <v>0.17</v>
      </c>
      <c r="M433" s="20">
        <v>0.17</v>
      </c>
    </row>
    <row r="434" spans="1:13" ht="24" x14ac:dyDescent="0.3">
      <c r="A434" s="19">
        <v>43980</v>
      </c>
      <c r="B434" s="20">
        <v>0.13</v>
      </c>
      <c r="C434" s="20">
        <v>0.13</v>
      </c>
      <c r="D434" s="20">
        <v>0.14000000000000001</v>
      </c>
      <c r="E434" s="20">
        <v>0.14000000000000001</v>
      </c>
      <c r="F434" s="20">
        <v>0.14000000000000001</v>
      </c>
      <c r="G434" s="20">
        <v>0.14000000000000001</v>
      </c>
      <c r="H434" s="20" t="s">
        <v>38</v>
      </c>
      <c r="I434" s="20" t="s">
        <v>38</v>
      </c>
      <c r="J434" s="20">
        <v>0.18</v>
      </c>
      <c r="K434" s="20">
        <v>0.18</v>
      </c>
      <c r="L434" s="20">
        <v>0.17</v>
      </c>
      <c r="M434" s="20">
        <v>0.17</v>
      </c>
    </row>
    <row r="435" spans="1:13" ht="24" x14ac:dyDescent="0.3">
      <c r="A435" s="19">
        <v>43983</v>
      </c>
      <c r="B435" s="20">
        <v>0.12</v>
      </c>
      <c r="C435" s="20">
        <v>0.12</v>
      </c>
      <c r="D435" s="20">
        <v>0.14000000000000001</v>
      </c>
      <c r="E435" s="20">
        <v>0.14000000000000001</v>
      </c>
      <c r="F435" s="20">
        <v>0.14000000000000001</v>
      </c>
      <c r="G435" s="20">
        <v>0.14000000000000001</v>
      </c>
      <c r="H435" s="20" t="s">
        <v>38</v>
      </c>
      <c r="I435" s="20" t="s">
        <v>38</v>
      </c>
      <c r="J435" s="20">
        <v>0.18</v>
      </c>
      <c r="K435" s="20">
        <v>0.18</v>
      </c>
      <c r="L435" s="20">
        <v>0.17</v>
      </c>
      <c r="M435" s="20">
        <v>0.17</v>
      </c>
    </row>
    <row r="436" spans="1:13" ht="24" x14ac:dyDescent="0.3">
      <c r="A436" s="19">
        <v>43984</v>
      </c>
      <c r="B436" s="20">
        <v>0.12</v>
      </c>
      <c r="C436" s="20">
        <v>0.12</v>
      </c>
      <c r="D436" s="20">
        <v>0.13</v>
      </c>
      <c r="E436" s="20">
        <v>0.13</v>
      </c>
      <c r="F436" s="20">
        <v>0.15</v>
      </c>
      <c r="G436" s="20">
        <v>0.15</v>
      </c>
      <c r="H436" s="20" t="s">
        <v>38</v>
      </c>
      <c r="I436" s="20" t="s">
        <v>38</v>
      </c>
      <c r="J436" s="20">
        <v>0.18</v>
      </c>
      <c r="K436" s="20">
        <v>0.18</v>
      </c>
      <c r="L436" s="20">
        <v>0.17</v>
      </c>
      <c r="M436" s="20">
        <v>0.17</v>
      </c>
    </row>
    <row r="437" spans="1:13" ht="24" x14ac:dyDescent="0.3">
      <c r="A437" s="19">
        <v>43985</v>
      </c>
      <c r="B437" s="20">
        <v>0.12</v>
      </c>
      <c r="C437" s="20">
        <v>0.12</v>
      </c>
      <c r="D437" s="20">
        <v>0.13</v>
      </c>
      <c r="E437" s="20">
        <v>0.13</v>
      </c>
      <c r="F437" s="20">
        <v>0.16</v>
      </c>
      <c r="G437" s="20">
        <v>0.16</v>
      </c>
      <c r="H437" s="20" t="s">
        <v>38</v>
      </c>
      <c r="I437" s="20" t="s">
        <v>38</v>
      </c>
      <c r="J437" s="20">
        <v>0.19</v>
      </c>
      <c r="K437" s="20">
        <v>0.19</v>
      </c>
      <c r="L437" s="20">
        <v>0.17</v>
      </c>
      <c r="M437" s="20">
        <v>0.17</v>
      </c>
    </row>
    <row r="438" spans="1:13" ht="24" x14ac:dyDescent="0.3">
      <c r="A438" s="19">
        <v>43986</v>
      </c>
      <c r="B438" s="20">
        <v>0.13</v>
      </c>
      <c r="C438" s="20">
        <v>0.13</v>
      </c>
      <c r="D438" s="20">
        <v>0.15</v>
      </c>
      <c r="E438" s="20">
        <v>0.15</v>
      </c>
      <c r="F438" s="20">
        <v>0.15</v>
      </c>
      <c r="G438" s="20">
        <v>0.15</v>
      </c>
      <c r="H438" s="20" t="s">
        <v>38</v>
      </c>
      <c r="I438" s="20" t="s">
        <v>38</v>
      </c>
      <c r="J438" s="20">
        <v>0.18</v>
      </c>
      <c r="K438" s="20">
        <v>0.18</v>
      </c>
      <c r="L438" s="20">
        <v>0.17</v>
      </c>
      <c r="M438" s="20">
        <v>0.17</v>
      </c>
    </row>
    <row r="439" spans="1:13" ht="24" x14ac:dyDescent="0.3">
      <c r="A439" s="19">
        <v>43987</v>
      </c>
      <c r="B439" s="20">
        <v>0.13</v>
      </c>
      <c r="C439" s="20">
        <v>0.13</v>
      </c>
      <c r="D439" s="20">
        <v>0.14000000000000001</v>
      </c>
      <c r="E439" s="20">
        <v>0.14000000000000001</v>
      </c>
      <c r="F439" s="20">
        <v>0.15</v>
      </c>
      <c r="G439" s="20">
        <v>0.15</v>
      </c>
      <c r="H439" s="20" t="s">
        <v>38</v>
      </c>
      <c r="I439" s="20" t="s">
        <v>38</v>
      </c>
      <c r="J439" s="20">
        <v>0.18</v>
      </c>
      <c r="K439" s="20">
        <v>0.18</v>
      </c>
      <c r="L439" s="20">
        <v>0.18</v>
      </c>
      <c r="M439" s="20">
        <v>0.18</v>
      </c>
    </row>
    <row r="440" spans="1:13" ht="24" x14ac:dyDescent="0.3">
      <c r="A440" s="19">
        <v>43990</v>
      </c>
      <c r="B440" s="20">
        <v>0.15</v>
      </c>
      <c r="C440" s="20">
        <v>0.15</v>
      </c>
      <c r="D440" s="20">
        <v>0.15</v>
      </c>
      <c r="E440" s="20">
        <v>0.15</v>
      </c>
      <c r="F440" s="20">
        <v>0.17</v>
      </c>
      <c r="G440" s="20">
        <v>0.17</v>
      </c>
      <c r="H440" s="20" t="s">
        <v>38</v>
      </c>
      <c r="I440" s="20" t="s">
        <v>38</v>
      </c>
      <c r="J440" s="20">
        <v>0.19</v>
      </c>
      <c r="K440" s="20">
        <v>0.19</v>
      </c>
      <c r="L440" s="20">
        <v>0.19</v>
      </c>
      <c r="M440" s="20">
        <v>0.19</v>
      </c>
    </row>
    <row r="441" spans="1:13" ht="24" x14ac:dyDescent="0.3">
      <c r="A441" s="19">
        <v>43991</v>
      </c>
      <c r="B441" s="20">
        <v>0.14000000000000001</v>
      </c>
      <c r="C441" s="20">
        <v>0.14000000000000001</v>
      </c>
      <c r="D441" s="20">
        <v>0.16</v>
      </c>
      <c r="E441" s="20">
        <v>0.16</v>
      </c>
      <c r="F441" s="20">
        <v>0.19</v>
      </c>
      <c r="G441" s="20">
        <v>0.19</v>
      </c>
      <c r="H441" s="20" t="s">
        <v>38</v>
      </c>
      <c r="I441" s="20" t="s">
        <v>38</v>
      </c>
      <c r="J441" s="20">
        <v>0.19</v>
      </c>
      <c r="K441" s="20">
        <v>0.19</v>
      </c>
      <c r="L441" s="20">
        <v>0.19</v>
      </c>
      <c r="M441" s="20">
        <v>0.19</v>
      </c>
    </row>
    <row r="442" spans="1:13" ht="24" x14ac:dyDescent="0.3">
      <c r="A442" s="19">
        <v>43992</v>
      </c>
      <c r="B442" s="20">
        <v>0.13</v>
      </c>
      <c r="C442" s="20">
        <v>0.13</v>
      </c>
      <c r="D442" s="20">
        <v>0.15</v>
      </c>
      <c r="E442" s="20">
        <v>0.15</v>
      </c>
      <c r="F442" s="20">
        <v>0.17</v>
      </c>
      <c r="G442" s="20">
        <v>0.17</v>
      </c>
      <c r="H442" s="20" t="s">
        <v>38</v>
      </c>
      <c r="I442" s="20" t="s">
        <v>38</v>
      </c>
      <c r="J442" s="20">
        <v>0.19</v>
      </c>
      <c r="K442" s="20">
        <v>0.19</v>
      </c>
      <c r="L442" s="20">
        <v>0.18</v>
      </c>
      <c r="M442" s="20">
        <v>0.18</v>
      </c>
    </row>
    <row r="443" spans="1:13" ht="24" x14ac:dyDescent="0.3">
      <c r="A443" s="19">
        <v>43993</v>
      </c>
      <c r="B443" s="20">
        <v>0.14000000000000001</v>
      </c>
      <c r="C443" s="20">
        <v>0.14000000000000001</v>
      </c>
      <c r="D443" s="20">
        <v>0.16</v>
      </c>
      <c r="E443" s="20">
        <v>0.16</v>
      </c>
      <c r="F443" s="20">
        <v>0.17</v>
      </c>
      <c r="G443" s="20">
        <v>0.17</v>
      </c>
      <c r="H443" s="20" t="s">
        <v>38</v>
      </c>
      <c r="I443" s="20" t="s">
        <v>38</v>
      </c>
      <c r="J443" s="20">
        <v>0.18</v>
      </c>
      <c r="K443" s="20">
        <v>0.18</v>
      </c>
      <c r="L443" s="20">
        <v>0.19</v>
      </c>
      <c r="M443" s="20">
        <v>0.19</v>
      </c>
    </row>
    <row r="444" spans="1:13" ht="24" x14ac:dyDescent="0.3">
      <c r="A444" s="19">
        <v>43994</v>
      </c>
      <c r="B444" s="20">
        <v>0.14000000000000001</v>
      </c>
      <c r="C444" s="20">
        <v>0.14000000000000001</v>
      </c>
      <c r="D444" s="20">
        <v>0.15</v>
      </c>
      <c r="E444" s="20">
        <v>0.15</v>
      </c>
      <c r="F444" s="20">
        <v>0.16</v>
      </c>
      <c r="G444" s="20">
        <v>0.16</v>
      </c>
      <c r="H444" s="20" t="s">
        <v>38</v>
      </c>
      <c r="I444" s="20" t="s">
        <v>38</v>
      </c>
      <c r="J444" s="20">
        <v>0.18</v>
      </c>
      <c r="K444" s="20">
        <v>0.18</v>
      </c>
      <c r="L444" s="20">
        <v>0.18</v>
      </c>
      <c r="M444" s="20">
        <v>0.18</v>
      </c>
    </row>
    <row r="445" spans="1:13" ht="24" x14ac:dyDescent="0.3">
      <c r="A445" s="19">
        <v>43997</v>
      </c>
      <c r="B445" s="20">
        <v>0.15</v>
      </c>
      <c r="C445" s="20">
        <v>0.15</v>
      </c>
      <c r="D445" s="20">
        <v>0.16</v>
      </c>
      <c r="E445" s="20">
        <v>0.16</v>
      </c>
      <c r="F445" s="20">
        <v>0.18</v>
      </c>
      <c r="G445" s="20">
        <v>0.18</v>
      </c>
      <c r="H445" s="20" t="s">
        <v>38</v>
      </c>
      <c r="I445" s="20" t="s">
        <v>38</v>
      </c>
      <c r="J445" s="20">
        <v>0.19</v>
      </c>
      <c r="K445" s="20">
        <v>0.19</v>
      </c>
      <c r="L445" s="20">
        <v>0.17</v>
      </c>
      <c r="M445" s="20">
        <v>0.17</v>
      </c>
    </row>
    <row r="446" spans="1:13" ht="24" x14ac:dyDescent="0.3">
      <c r="A446" s="19">
        <v>43998</v>
      </c>
      <c r="B446" s="20">
        <v>0.14000000000000001</v>
      </c>
      <c r="C446" s="20">
        <v>0.14000000000000001</v>
      </c>
      <c r="D446" s="20">
        <v>0.15</v>
      </c>
      <c r="E446" s="20">
        <v>0.15</v>
      </c>
      <c r="F446" s="20">
        <v>0.17</v>
      </c>
      <c r="G446" s="20">
        <v>0.17</v>
      </c>
      <c r="H446" s="20" t="s">
        <v>38</v>
      </c>
      <c r="I446" s="20" t="s">
        <v>38</v>
      </c>
      <c r="J446" s="20">
        <v>0.19</v>
      </c>
      <c r="K446" s="20">
        <v>0.19</v>
      </c>
      <c r="L446" s="20">
        <v>0.18</v>
      </c>
      <c r="M446" s="20">
        <v>0.18</v>
      </c>
    </row>
    <row r="447" spans="1:13" ht="24" x14ac:dyDescent="0.3">
      <c r="A447" s="19">
        <v>43999</v>
      </c>
      <c r="B447" s="20">
        <v>0.13</v>
      </c>
      <c r="C447" s="20">
        <v>0.13</v>
      </c>
      <c r="D447" s="20">
        <v>0.14000000000000001</v>
      </c>
      <c r="E447" s="20">
        <v>0.14000000000000001</v>
      </c>
      <c r="F447" s="20">
        <v>0.17</v>
      </c>
      <c r="G447" s="20">
        <v>0.17</v>
      </c>
      <c r="H447" s="20" t="s">
        <v>38</v>
      </c>
      <c r="I447" s="20" t="s">
        <v>38</v>
      </c>
      <c r="J447" s="20">
        <v>0.18</v>
      </c>
      <c r="K447" s="20">
        <v>0.18</v>
      </c>
      <c r="L447" s="20">
        <v>0.19</v>
      </c>
      <c r="M447" s="20">
        <v>0.19</v>
      </c>
    </row>
    <row r="448" spans="1:13" ht="24" x14ac:dyDescent="0.3">
      <c r="A448" s="19">
        <v>44000</v>
      </c>
      <c r="B448" s="20">
        <v>0.13</v>
      </c>
      <c r="C448" s="20">
        <v>0.13</v>
      </c>
      <c r="D448" s="20">
        <v>0.14000000000000001</v>
      </c>
      <c r="E448" s="20">
        <v>0.14000000000000001</v>
      </c>
      <c r="F448" s="20">
        <v>0.16</v>
      </c>
      <c r="G448" s="20">
        <v>0.16</v>
      </c>
      <c r="H448" s="20" t="s">
        <v>38</v>
      </c>
      <c r="I448" s="20" t="s">
        <v>38</v>
      </c>
      <c r="J448" s="20">
        <v>0.17</v>
      </c>
      <c r="K448" s="20">
        <v>0.17</v>
      </c>
      <c r="L448" s="20">
        <v>0.19</v>
      </c>
      <c r="M448" s="20">
        <v>0.19</v>
      </c>
    </row>
    <row r="449" spans="1:13" ht="24" x14ac:dyDescent="0.3">
      <c r="A449" s="19">
        <v>44001</v>
      </c>
      <c r="B449" s="20">
        <v>0.13</v>
      </c>
      <c r="C449" s="20">
        <v>0.13</v>
      </c>
      <c r="D449" s="20">
        <v>0.14000000000000001</v>
      </c>
      <c r="E449" s="20">
        <v>0.14000000000000001</v>
      </c>
      <c r="F449" s="20">
        <v>0.15</v>
      </c>
      <c r="G449" s="20">
        <v>0.15</v>
      </c>
      <c r="H449" s="20" t="s">
        <v>38</v>
      </c>
      <c r="I449" s="20" t="s">
        <v>38</v>
      </c>
      <c r="J449" s="20">
        <v>0.17</v>
      </c>
      <c r="K449" s="20">
        <v>0.17</v>
      </c>
      <c r="L449" s="20">
        <v>0.18</v>
      </c>
      <c r="M449" s="20">
        <v>0.18</v>
      </c>
    </row>
    <row r="450" spans="1:13" ht="24" x14ac:dyDescent="0.3">
      <c r="A450" s="19">
        <v>44004</v>
      </c>
      <c r="B450" s="20">
        <v>0.14000000000000001</v>
      </c>
      <c r="C450" s="20">
        <v>0.14000000000000001</v>
      </c>
      <c r="D450" s="20">
        <v>0.15</v>
      </c>
      <c r="E450" s="20">
        <v>0.15</v>
      </c>
      <c r="F450" s="20">
        <v>0.16</v>
      </c>
      <c r="G450" s="20">
        <v>0.16</v>
      </c>
      <c r="H450" s="20" t="s">
        <v>38</v>
      </c>
      <c r="I450" s="20" t="s">
        <v>38</v>
      </c>
      <c r="J450" s="20">
        <v>0.18</v>
      </c>
      <c r="K450" s="20">
        <v>0.18</v>
      </c>
      <c r="L450" s="20">
        <v>0.17</v>
      </c>
      <c r="M450" s="20">
        <v>0.17</v>
      </c>
    </row>
    <row r="451" spans="1:13" ht="24" x14ac:dyDescent="0.3">
      <c r="A451" s="19">
        <v>44005</v>
      </c>
      <c r="B451" s="20">
        <v>0.12</v>
      </c>
      <c r="C451" s="20">
        <v>0.12</v>
      </c>
      <c r="D451" s="20">
        <v>0.13</v>
      </c>
      <c r="E451" s="20">
        <v>0.13</v>
      </c>
      <c r="F451" s="20">
        <v>0.16</v>
      </c>
      <c r="G451" s="20">
        <v>0.16</v>
      </c>
      <c r="H451" s="20" t="s">
        <v>38</v>
      </c>
      <c r="I451" s="20" t="s">
        <v>38</v>
      </c>
      <c r="J451" s="20">
        <v>0.17</v>
      </c>
      <c r="K451" s="20">
        <v>0.17</v>
      </c>
      <c r="L451" s="20">
        <v>0.18</v>
      </c>
      <c r="M451" s="20">
        <v>0.18</v>
      </c>
    </row>
    <row r="452" spans="1:13" ht="24" x14ac:dyDescent="0.3">
      <c r="A452" s="19">
        <v>44006</v>
      </c>
      <c r="B452" s="20">
        <v>0.11</v>
      </c>
      <c r="C452" s="20">
        <v>0.11</v>
      </c>
      <c r="D452" s="20">
        <v>0.13</v>
      </c>
      <c r="E452" s="20">
        <v>0.13</v>
      </c>
      <c r="F452" s="20">
        <v>0.15</v>
      </c>
      <c r="G452" s="20">
        <v>0.15</v>
      </c>
      <c r="H452" s="20" t="s">
        <v>38</v>
      </c>
      <c r="I452" s="20" t="s">
        <v>38</v>
      </c>
      <c r="J452" s="20">
        <v>0.17</v>
      </c>
      <c r="K452" s="20">
        <v>0.17</v>
      </c>
      <c r="L452" s="20">
        <v>0.17</v>
      </c>
      <c r="M452" s="20">
        <v>0.17</v>
      </c>
    </row>
    <row r="453" spans="1:13" ht="24" x14ac:dyDescent="0.3">
      <c r="A453" s="19">
        <v>44007</v>
      </c>
      <c r="B453" s="20">
        <v>0.13</v>
      </c>
      <c r="C453" s="20">
        <v>0.13</v>
      </c>
      <c r="D453" s="20">
        <v>0.14000000000000001</v>
      </c>
      <c r="E453" s="20">
        <v>0.14000000000000001</v>
      </c>
      <c r="F453" s="20">
        <v>0.16</v>
      </c>
      <c r="G453" s="20">
        <v>0.16</v>
      </c>
      <c r="H453" s="20" t="s">
        <v>38</v>
      </c>
      <c r="I453" s="20" t="s">
        <v>38</v>
      </c>
      <c r="J453" s="20">
        <v>0.17</v>
      </c>
      <c r="K453" s="20">
        <v>0.17</v>
      </c>
      <c r="L453" s="20">
        <v>0.17</v>
      </c>
      <c r="M453" s="20">
        <v>0.17</v>
      </c>
    </row>
    <row r="454" spans="1:13" ht="24" x14ac:dyDescent="0.3">
      <c r="A454" s="19">
        <v>44008</v>
      </c>
      <c r="B454" s="20">
        <v>0.12</v>
      </c>
      <c r="C454" s="20">
        <v>0.12</v>
      </c>
      <c r="D454" s="20">
        <v>0.15</v>
      </c>
      <c r="E454" s="20">
        <v>0.15</v>
      </c>
      <c r="F454" s="20">
        <v>0.14000000000000001</v>
      </c>
      <c r="G454" s="20">
        <v>0.14000000000000001</v>
      </c>
      <c r="H454" s="20" t="s">
        <v>38</v>
      </c>
      <c r="I454" s="20" t="s">
        <v>38</v>
      </c>
      <c r="J454" s="20">
        <v>0.17</v>
      </c>
      <c r="K454" s="20">
        <v>0.17</v>
      </c>
      <c r="L454" s="20">
        <v>0.17</v>
      </c>
      <c r="M454" s="20">
        <v>0.17</v>
      </c>
    </row>
    <row r="455" spans="1:13" ht="24" x14ac:dyDescent="0.3">
      <c r="A455" s="19">
        <v>44011</v>
      </c>
      <c r="B455" s="20">
        <v>0.11</v>
      </c>
      <c r="C455" s="20">
        <v>0.11</v>
      </c>
      <c r="D455" s="20">
        <v>0.14000000000000001</v>
      </c>
      <c r="E455" s="20">
        <v>0.14000000000000001</v>
      </c>
      <c r="F455" s="20">
        <v>0.14000000000000001</v>
      </c>
      <c r="G455" s="20">
        <v>0.14000000000000001</v>
      </c>
      <c r="H455" s="20" t="s">
        <v>38</v>
      </c>
      <c r="I455" s="20" t="s">
        <v>38</v>
      </c>
      <c r="J455" s="20">
        <v>0.18</v>
      </c>
      <c r="K455" s="20">
        <v>0.18</v>
      </c>
      <c r="L455" s="20">
        <v>0.16</v>
      </c>
      <c r="M455" s="20">
        <v>0.16</v>
      </c>
    </row>
    <row r="456" spans="1:13" ht="24" x14ac:dyDescent="0.3">
      <c r="A456" s="19">
        <v>44012</v>
      </c>
      <c r="B456" s="20">
        <v>0.13</v>
      </c>
      <c r="C456" s="20">
        <v>0.13</v>
      </c>
      <c r="D456" s="20">
        <v>0.14000000000000001</v>
      </c>
      <c r="E456" s="20">
        <v>0.14000000000000001</v>
      </c>
      <c r="F456" s="20">
        <v>0.16</v>
      </c>
      <c r="G456" s="20">
        <v>0.16</v>
      </c>
      <c r="H456" s="20" t="s">
        <v>38</v>
      </c>
      <c r="I456" s="20" t="s">
        <v>38</v>
      </c>
      <c r="J456" s="20">
        <v>0.18</v>
      </c>
      <c r="K456" s="20">
        <v>0.18</v>
      </c>
      <c r="L456" s="20">
        <v>0.16</v>
      </c>
      <c r="M456" s="20">
        <v>0.16</v>
      </c>
    </row>
    <row r="457" spans="1:13" ht="24" x14ac:dyDescent="0.3">
      <c r="A457" s="19">
        <v>44013</v>
      </c>
      <c r="B457" s="20">
        <v>0.12</v>
      </c>
      <c r="C457" s="20">
        <v>0.12</v>
      </c>
      <c r="D457" s="20">
        <v>0.11</v>
      </c>
      <c r="E457" s="20">
        <v>0.11</v>
      </c>
      <c r="F457" s="20">
        <v>0.14000000000000001</v>
      </c>
      <c r="G457" s="20">
        <v>0.14000000000000001</v>
      </c>
      <c r="H457" s="20" t="s">
        <v>38</v>
      </c>
      <c r="I457" s="20" t="s">
        <v>38</v>
      </c>
      <c r="J457" s="20">
        <v>0.17</v>
      </c>
      <c r="K457" s="20">
        <v>0.17</v>
      </c>
      <c r="L457" s="20">
        <v>0.16</v>
      </c>
      <c r="M457" s="20">
        <v>0.16</v>
      </c>
    </row>
    <row r="458" spans="1:13" ht="24" x14ac:dyDescent="0.3">
      <c r="A458" s="19">
        <v>44014</v>
      </c>
      <c r="B458" s="20">
        <v>0.13</v>
      </c>
      <c r="C458" s="20">
        <v>0.13</v>
      </c>
      <c r="D458" s="20">
        <v>0.14000000000000001</v>
      </c>
      <c r="E458" s="20">
        <v>0.14000000000000001</v>
      </c>
      <c r="F458" s="20">
        <v>0.14000000000000001</v>
      </c>
      <c r="G458" s="20">
        <v>0.14000000000000001</v>
      </c>
      <c r="H458" s="20" t="s">
        <v>38</v>
      </c>
      <c r="I458" s="20" t="s">
        <v>38</v>
      </c>
      <c r="J458" s="20">
        <v>0.16</v>
      </c>
      <c r="K458" s="20">
        <v>0.16</v>
      </c>
      <c r="L458" s="20">
        <v>0.16</v>
      </c>
      <c r="M458" s="20">
        <v>0.16</v>
      </c>
    </row>
    <row r="459" spans="1:13" ht="24" x14ac:dyDescent="0.3">
      <c r="A459" s="19">
        <v>44018</v>
      </c>
      <c r="B459" s="20">
        <v>0.12</v>
      </c>
      <c r="C459" s="20">
        <v>0.12</v>
      </c>
      <c r="D459" s="20">
        <v>0.14000000000000001</v>
      </c>
      <c r="E459" s="20">
        <v>0.14000000000000001</v>
      </c>
      <c r="F459" s="20">
        <v>0.15</v>
      </c>
      <c r="G459" s="20">
        <v>0.15</v>
      </c>
      <c r="H459" s="20" t="s">
        <v>38</v>
      </c>
      <c r="I459" s="20" t="s">
        <v>38</v>
      </c>
      <c r="J459" s="20">
        <v>0.16</v>
      </c>
      <c r="K459" s="20">
        <v>0.16</v>
      </c>
      <c r="L459" s="20">
        <v>0.16</v>
      </c>
      <c r="M459" s="20">
        <v>0.16</v>
      </c>
    </row>
    <row r="460" spans="1:13" ht="24" x14ac:dyDescent="0.3">
      <c r="A460" s="19">
        <v>44019</v>
      </c>
      <c r="B460" s="20">
        <v>0.12</v>
      </c>
      <c r="C460" s="20">
        <v>0.12</v>
      </c>
      <c r="D460" s="20">
        <v>0.14000000000000001</v>
      </c>
      <c r="E460" s="20">
        <v>0.14000000000000001</v>
      </c>
      <c r="F460" s="20">
        <v>0.15</v>
      </c>
      <c r="G460" s="20">
        <v>0.15</v>
      </c>
      <c r="H460" s="20" t="s">
        <v>38</v>
      </c>
      <c r="I460" s="20" t="s">
        <v>38</v>
      </c>
      <c r="J460" s="20">
        <v>0.17</v>
      </c>
      <c r="K460" s="20">
        <v>0.17</v>
      </c>
      <c r="L460" s="20">
        <v>0.15</v>
      </c>
      <c r="M460" s="20">
        <v>0.15</v>
      </c>
    </row>
    <row r="461" spans="1:13" ht="24" x14ac:dyDescent="0.3">
      <c r="A461" s="19">
        <v>44020</v>
      </c>
      <c r="B461" s="20">
        <v>0.11</v>
      </c>
      <c r="C461" s="20">
        <v>0.11</v>
      </c>
      <c r="D461" s="20">
        <v>0.12</v>
      </c>
      <c r="E461" s="20">
        <v>0.12</v>
      </c>
      <c r="F461" s="20">
        <v>0.15</v>
      </c>
      <c r="G461" s="20">
        <v>0.15</v>
      </c>
      <c r="H461" s="20" t="s">
        <v>38</v>
      </c>
      <c r="I461" s="20" t="s">
        <v>38</v>
      </c>
      <c r="J461" s="20">
        <v>0.17</v>
      </c>
      <c r="K461" s="20">
        <v>0.17</v>
      </c>
      <c r="L461" s="20">
        <v>0.15</v>
      </c>
      <c r="M461" s="20">
        <v>0.15</v>
      </c>
    </row>
    <row r="462" spans="1:13" ht="24" x14ac:dyDescent="0.3">
      <c r="A462" s="19">
        <v>44021</v>
      </c>
      <c r="B462" s="20">
        <v>0.11</v>
      </c>
      <c r="C462" s="20">
        <v>0.11</v>
      </c>
      <c r="D462" s="20">
        <v>0.12</v>
      </c>
      <c r="E462" s="20">
        <v>0.12</v>
      </c>
      <c r="F462" s="20">
        <v>0.13</v>
      </c>
      <c r="G462" s="20">
        <v>0.13</v>
      </c>
      <c r="H462" s="20" t="s">
        <v>38</v>
      </c>
      <c r="I462" s="20" t="s">
        <v>38</v>
      </c>
      <c r="J462" s="20">
        <v>0.16</v>
      </c>
      <c r="K462" s="20">
        <v>0.16</v>
      </c>
      <c r="L462" s="20">
        <v>0.15</v>
      </c>
      <c r="M462" s="20">
        <v>0.15</v>
      </c>
    </row>
    <row r="463" spans="1:13" ht="24" x14ac:dyDescent="0.3">
      <c r="A463" s="19">
        <v>44022</v>
      </c>
      <c r="B463" s="20">
        <v>0.1</v>
      </c>
      <c r="C463" s="20">
        <v>0.1</v>
      </c>
      <c r="D463" s="20">
        <v>0.12</v>
      </c>
      <c r="E463" s="20">
        <v>0.12</v>
      </c>
      <c r="F463" s="20">
        <v>0.13</v>
      </c>
      <c r="G463" s="20">
        <v>0.13</v>
      </c>
      <c r="H463" s="20" t="s">
        <v>38</v>
      </c>
      <c r="I463" s="20" t="s">
        <v>38</v>
      </c>
      <c r="J463" s="20">
        <v>0.15</v>
      </c>
      <c r="K463" s="20">
        <v>0.15</v>
      </c>
      <c r="L463" s="20">
        <v>0.15</v>
      </c>
      <c r="M463" s="20">
        <v>0.15</v>
      </c>
    </row>
    <row r="464" spans="1:13" ht="24" x14ac:dyDescent="0.3">
      <c r="A464" s="19">
        <v>44025</v>
      </c>
      <c r="B464" s="20">
        <v>0.11</v>
      </c>
      <c r="C464" s="20">
        <v>0.11</v>
      </c>
      <c r="D464" s="20">
        <v>0.12</v>
      </c>
      <c r="E464" s="20">
        <v>0.12</v>
      </c>
      <c r="F464" s="20">
        <v>0.14000000000000001</v>
      </c>
      <c r="G464" s="20">
        <v>0.14000000000000001</v>
      </c>
      <c r="H464" s="20" t="s">
        <v>38</v>
      </c>
      <c r="I464" s="20" t="s">
        <v>38</v>
      </c>
      <c r="J464" s="20">
        <v>0.15</v>
      </c>
      <c r="K464" s="20">
        <v>0.15</v>
      </c>
      <c r="L464" s="20">
        <v>0.16</v>
      </c>
      <c r="M464" s="20">
        <v>0.16</v>
      </c>
    </row>
    <row r="465" spans="1:13" ht="24" x14ac:dyDescent="0.3">
      <c r="A465" s="19">
        <v>44026</v>
      </c>
      <c r="B465" s="20">
        <v>0.11</v>
      </c>
      <c r="C465" s="20">
        <v>0.11</v>
      </c>
      <c r="D465" s="20">
        <v>0.13</v>
      </c>
      <c r="E465" s="20">
        <v>0.13</v>
      </c>
      <c r="F465" s="20">
        <v>0.15</v>
      </c>
      <c r="G465" s="20">
        <v>0.15</v>
      </c>
      <c r="H465" s="20" t="s">
        <v>38</v>
      </c>
      <c r="I465" s="20" t="s">
        <v>38</v>
      </c>
      <c r="J465" s="20">
        <v>0.14000000000000001</v>
      </c>
      <c r="K465" s="20">
        <v>0.14000000000000001</v>
      </c>
      <c r="L465" s="20">
        <v>0.17</v>
      </c>
      <c r="M465" s="20">
        <v>0.17</v>
      </c>
    </row>
    <row r="466" spans="1:13" ht="24" x14ac:dyDescent="0.3">
      <c r="A466" s="19">
        <v>44027</v>
      </c>
      <c r="B466" s="20">
        <v>0.12</v>
      </c>
      <c r="C466" s="20">
        <v>0.12</v>
      </c>
      <c r="D466" s="20">
        <v>0.12</v>
      </c>
      <c r="E466" s="20">
        <v>0.12</v>
      </c>
      <c r="F466" s="20">
        <v>0.16</v>
      </c>
      <c r="G466" s="20">
        <v>0.16</v>
      </c>
      <c r="H466" s="20" t="s">
        <v>38</v>
      </c>
      <c r="I466" s="20" t="s">
        <v>38</v>
      </c>
      <c r="J466" s="20">
        <v>0.15</v>
      </c>
      <c r="K466" s="20">
        <v>0.15</v>
      </c>
      <c r="L466" s="20">
        <v>0.15</v>
      </c>
      <c r="M466" s="20">
        <v>0.15</v>
      </c>
    </row>
    <row r="467" spans="1:13" ht="24" x14ac:dyDescent="0.3">
      <c r="A467" s="19">
        <v>44028</v>
      </c>
      <c r="B467" s="20">
        <v>0.12</v>
      </c>
      <c r="C467" s="20">
        <v>0.12</v>
      </c>
      <c r="D467" s="20">
        <v>0.11</v>
      </c>
      <c r="E467" s="20">
        <v>0.11</v>
      </c>
      <c r="F467" s="20">
        <v>0.11</v>
      </c>
      <c r="G467" s="20">
        <v>0.11</v>
      </c>
      <c r="H467" s="20" t="s">
        <v>38</v>
      </c>
      <c r="I467" s="20" t="s">
        <v>38</v>
      </c>
      <c r="J467" s="20">
        <v>0.13</v>
      </c>
      <c r="K467" s="20">
        <v>0.13</v>
      </c>
      <c r="L467" s="20">
        <v>0.14000000000000001</v>
      </c>
      <c r="M467" s="20">
        <v>0.14000000000000001</v>
      </c>
    </row>
    <row r="468" spans="1:13" ht="24" x14ac:dyDescent="0.3">
      <c r="A468" s="19">
        <v>44029</v>
      </c>
      <c r="B468" s="20">
        <v>0.11</v>
      </c>
      <c r="C468" s="20">
        <v>0.11</v>
      </c>
      <c r="D468" s="20">
        <v>0.11</v>
      </c>
      <c r="E468" s="20">
        <v>0.11</v>
      </c>
      <c r="F468" s="20">
        <v>0.11</v>
      </c>
      <c r="G468" s="20">
        <v>0.11</v>
      </c>
      <c r="H468" s="20" t="s">
        <v>38</v>
      </c>
      <c r="I468" s="20" t="s">
        <v>38</v>
      </c>
      <c r="J468" s="20">
        <v>0.13</v>
      </c>
      <c r="K468" s="20">
        <v>0.13</v>
      </c>
      <c r="L468" s="20">
        <v>0.14000000000000001</v>
      </c>
      <c r="M468" s="20">
        <v>0.14000000000000001</v>
      </c>
    </row>
    <row r="469" spans="1:13" ht="24" x14ac:dyDescent="0.3">
      <c r="A469" s="19">
        <v>44032</v>
      </c>
      <c r="B469" s="20">
        <v>0.11</v>
      </c>
      <c r="C469" s="20">
        <v>0.11</v>
      </c>
      <c r="D469" s="20">
        <v>0.12</v>
      </c>
      <c r="E469" s="20">
        <v>0.12</v>
      </c>
      <c r="F469" s="20">
        <v>0.13</v>
      </c>
      <c r="G469" s="20">
        <v>0.13</v>
      </c>
      <c r="H469" s="20" t="s">
        <v>38</v>
      </c>
      <c r="I469" s="20" t="s">
        <v>38</v>
      </c>
      <c r="J469" s="20">
        <v>0.14000000000000001</v>
      </c>
      <c r="K469" s="20">
        <v>0.14000000000000001</v>
      </c>
      <c r="L469" s="20">
        <v>0.14000000000000001</v>
      </c>
      <c r="M469" s="20">
        <v>0.14000000000000001</v>
      </c>
    </row>
    <row r="470" spans="1:13" ht="24" x14ac:dyDescent="0.3">
      <c r="A470" s="19">
        <v>44033</v>
      </c>
      <c r="B470" s="20">
        <v>0.09</v>
      </c>
      <c r="C470" s="20">
        <v>0.09</v>
      </c>
      <c r="D470" s="20">
        <v>0.1</v>
      </c>
      <c r="E470" s="20">
        <v>0.1</v>
      </c>
      <c r="F470" s="20">
        <v>0.13</v>
      </c>
      <c r="G470" s="20">
        <v>0.13</v>
      </c>
      <c r="H470" s="20" t="s">
        <v>38</v>
      </c>
      <c r="I470" s="20" t="s">
        <v>38</v>
      </c>
      <c r="J470" s="20">
        <v>0.13</v>
      </c>
      <c r="K470" s="20">
        <v>0.13</v>
      </c>
      <c r="L470" s="20">
        <v>0.15</v>
      </c>
      <c r="M470" s="20">
        <v>0.15</v>
      </c>
    </row>
    <row r="471" spans="1:13" ht="24" x14ac:dyDescent="0.3">
      <c r="A471" s="19">
        <v>44034</v>
      </c>
      <c r="B471" s="20">
        <v>0.09</v>
      </c>
      <c r="C471" s="20">
        <v>0.09</v>
      </c>
      <c r="D471" s="20">
        <v>0.11</v>
      </c>
      <c r="E471" s="20">
        <v>0.11</v>
      </c>
      <c r="F471" s="20">
        <v>0.13</v>
      </c>
      <c r="G471" s="20">
        <v>0.13</v>
      </c>
      <c r="H471" s="20" t="s">
        <v>38</v>
      </c>
      <c r="I471" s="20" t="s">
        <v>38</v>
      </c>
      <c r="J471" s="20">
        <v>0.14000000000000001</v>
      </c>
      <c r="K471" s="20">
        <v>0.14000000000000001</v>
      </c>
      <c r="L471" s="20">
        <v>0.14000000000000001</v>
      </c>
      <c r="M471" s="20">
        <v>0.14000000000000001</v>
      </c>
    </row>
    <row r="472" spans="1:13" ht="24" x14ac:dyDescent="0.3">
      <c r="A472" s="19">
        <v>44035</v>
      </c>
      <c r="B472" s="20">
        <v>0.09</v>
      </c>
      <c r="C472" s="20">
        <v>0.09</v>
      </c>
      <c r="D472" s="20">
        <v>0.11</v>
      </c>
      <c r="E472" s="20">
        <v>0.11</v>
      </c>
      <c r="F472" s="20">
        <v>0.12</v>
      </c>
      <c r="G472" s="20">
        <v>0.12</v>
      </c>
      <c r="H472" s="20" t="s">
        <v>38</v>
      </c>
      <c r="I472" s="20" t="s">
        <v>38</v>
      </c>
      <c r="J472" s="20">
        <v>0.13</v>
      </c>
      <c r="K472" s="20">
        <v>0.13</v>
      </c>
      <c r="L472" s="20">
        <v>0.14000000000000001</v>
      </c>
      <c r="M472" s="20">
        <v>0.14000000000000001</v>
      </c>
    </row>
    <row r="473" spans="1:13" ht="24" x14ac:dyDescent="0.3">
      <c r="A473" s="19">
        <v>44036</v>
      </c>
      <c r="B473" s="20">
        <v>0.1</v>
      </c>
      <c r="C473" s="20">
        <v>0.1</v>
      </c>
      <c r="D473" s="20">
        <v>0.11</v>
      </c>
      <c r="E473" s="20">
        <v>0.11</v>
      </c>
      <c r="F473" s="20">
        <v>0.11</v>
      </c>
      <c r="G473" s="20">
        <v>0.11</v>
      </c>
      <c r="H473" s="20" t="s">
        <v>38</v>
      </c>
      <c r="I473" s="20" t="s">
        <v>38</v>
      </c>
      <c r="J473" s="20">
        <v>0.14000000000000001</v>
      </c>
      <c r="K473" s="20">
        <v>0.14000000000000001</v>
      </c>
      <c r="L473" s="20">
        <v>0.16</v>
      </c>
      <c r="M473" s="20">
        <v>0.16</v>
      </c>
    </row>
    <row r="474" spans="1:13" ht="24" x14ac:dyDescent="0.3">
      <c r="A474" s="19">
        <v>44039</v>
      </c>
      <c r="B474" s="20">
        <v>0.1</v>
      </c>
      <c r="C474" s="20">
        <v>0.1</v>
      </c>
      <c r="D474" s="20">
        <v>0.1</v>
      </c>
      <c r="E474" s="20">
        <v>0.1</v>
      </c>
      <c r="F474" s="20">
        <v>0.11</v>
      </c>
      <c r="G474" s="20">
        <v>0.11</v>
      </c>
      <c r="H474" s="20" t="s">
        <v>38</v>
      </c>
      <c r="I474" s="20" t="s">
        <v>38</v>
      </c>
      <c r="J474" s="20">
        <v>0.14000000000000001</v>
      </c>
      <c r="K474" s="20">
        <v>0.14000000000000001</v>
      </c>
      <c r="L474" s="20">
        <v>0.14000000000000001</v>
      </c>
      <c r="M474" s="20">
        <v>0.14000000000000001</v>
      </c>
    </row>
    <row r="475" spans="1:13" ht="24" x14ac:dyDescent="0.3">
      <c r="A475" s="19">
        <v>44040</v>
      </c>
      <c r="B475" s="20">
        <v>0.09</v>
      </c>
      <c r="C475" s="20">
        <v>0.09</v>
      </c>
      <c r="D475" s="20">
        <v>0.11</v>
      </c>
      <c r="E475" s="20">
        <v>0.11</v>
      </c>
      <c r="F475" s="20">
        <v>0.11</v>
      </c>
      <c r="G475" s="20">
        <v>0.11</v>
      </c>
      <c r="H475" s="20" t="s">
        <v>38</v>
      </c>
      <c r="I475" s="20" t="s">
        <v>38</v>
      </c>
      <c r="J475" s="20">
        <v>0.12</v>
      </c>
      <c r="K475" s="20">
        <v>0.12</v>
      </c>
      <c r="L475" s="20">
        <v>0.14000000000000001</v>
      </c>
      <c r="M475" s="20">
        <v>0.14000000000000001</v>
      </c>
    </row>
    <row r="476" spans="1:13" ht="24" x14ac:dyDescent="0.3">
      <c r="A476" s="19">
        <v>44041</v>
      </c>
      <c r="B476" s="20">
        <v>0.09</v>
      </c>
      <c r="C476" s="20">
        <v>0.09</v>
      </c>
      <c r="D476" s="20">
        <v>0.1</v>
      </c>
      <c r="E476" s="20">
        <v>0.1</v>
      </c>
      <c r="F476" s="20">
        <v>0.11</v>
      </c>
      <c r="G476" s="20">
        <v>0.11</v>
      </c>
      <c r="H476" s="20" t="s">
        <v>38</v>
      </c>
      <c r="I476" s="20" t="s">
        <v>38</v>
      </c>
      <c r="J476" s="20">
        <v>0.12</v>
      </c>
      <c r="K476" s="20">
        <v>0.12</v>
      </c>
      <c r="L476" s="20">
        <v>0.13</v>
      </c>
      <c r="M476" s="20">
        <v>0.13</v>
      </c>
    </row>
    <row r="477" spans="1:13" ht="24" x14ac:dyDescent="0.3">
      <c r="A477" s="19">
        <v>44042</v>
      </c>
      <c r="B477" s="20">
        <v>0.1</v>
      </c>
      <c r="C477" s="20">
        <v>0.1</v>
      </c>
      <c r="D477" s="20">
        <v>0.1</v>
      </c>
      <c r="E477" s="20">
        <v>0.1</v>
      </c>
      <c r="F477" s="20">
        <v>0.09</v>
      </c>
      <c r="G477" s="20">
        <v>0.09</v>
      </c>
      <c r="H477" s="20" t="s">
        <v>38</v>
      </c>
      <c r="I477" s="20" t="s">
        <v>38</v>
      </c>
      <c r="J477" s="20">
        <v>0.11</v>
      </c>
      <c r="K477" s="20">
        <v>0.11</v>
      </c>
      <c r="L477" s="20">
        <v>0.11</v>
      </c>
      <c r="M477" s="20">
        <v>0.11</v>
      </c>
    </row>
    <row r="478" spans="1:13" ht="24" x14ac:dyDescent="0.3">
      <c r="A478" s="19">
        <v>44043</v>
      </c>
      <c r="B478" s="20">
        <v>0.09</v>
      </c>
      <c r="C478" s="20">
        <v>0.09</v>
      </c>
      <c r="D478" s="20">
        <v>0.09</v>
      </c>
      <c r="E478" s="20">
        <v>0.09</v>
      </c>
      <c r="F478" s="20">
        <v>0.09</v>
      </c>
      <c r="G478" s="20">
        <v>0.09</v>
      </c>
      <c r="H478" s="20" t="s">
        <v>38</v>
      </c>
      <c r="I478" s="20" t="s">
        <v>38</v>
      </c>
      <c r="J478" s="20">
        <v>0.1</v>
      </c>
      <c r="K478" s="20">
        <v>0.1</v>
      </c>
      <c r="L478" s="20">
        <v>0.11</v>
      </c>
      <c r="M478" s="20">
        <v>0.11</v>
      </c>
    </row>
    <row r="479" spans="1:13" ht="24" x14ac:dyDescent="0.3">
      <c r="A479" s="19">
        <v>44046</v>
      </c>
      <c r="B479" s="20">
        <v>0.09</v>
      </c>
      <c r="C479" s="20">
        <v>0.09</v>
      </c>
      <c r="D479" s="20">
        <v>0.09</v>
      </c>
      <c r="E479" s="20">
        <v>0.09</v>
      </c>
      <c r="F479" s="20">
        <v>0.1</v>
      </c>
      <c r="G479" s="20">
        <v>0.1</v>
      </c>
      <c r="H479" s="20" t="s">
        <v>38</v>
      </c>
      <c r="I479" s="20" t="s">
        <v>38</v>
      </c>
      <c r="J479" s="20">
        <v>0.11</v>
      </c>
      <c r="K479" s="20">
        <v>0.11</v>
      </c>
      <c r="L479" s="20">
        <v>0.12</v>
      </c>
      <c r="M479" s="20">
        <v>0.12</v>
      </c>
    </row>
    <row r="480" spans="1:13" ht="24" x14ac:dyDescent="0.3">
      <c r="A480" s="19">
        <v>44047</v>
      </c>
      <c r="B480" s="20">
        <v>0.09</v>
      </c>
      <c r="C480" s="20">
        <v>0.09</v>
      </c>
      <c r="D480" s="20">
        <v>0.09</v>
      </c>
      <c r="E480" s="20">
        <v>0.09</v>
      </c>
      <c r="F480" s="20">
        <v>0.09</v>
      </c>
      <c r="G480" s="20">
        <v>0.09</v>
      </c>
      <c r="H480" s="20" t="s">
        <v>38</v>
      </c>
      <c r="I480" s="20" t="s">
        <v>38</v>
      </c>
      <c r="J480" s="20">
        <v>0.11</v>
      </c>
      <c r="K480" s="20">
        <v>0.11</v>
      </c>
      <c r="L480" s="20">
        <v>0.14000000000000001</v>
      </c>
      <c r="M480" s="20">
        <v>0.14000000000000001</v>
      </c>
    </row>
    <row r="481" spans="1:13" ht="24" x14ac:dyDescent="0.3">
      <c r="A481" s="19">
        <v>44048</v>
      </c>
      <c r="B481" s="20">
        <v>0.08</v>
      </c>
      <c r="C481" s="20">
        <v>0.08</v>
      </c>
      <c r="D481" s="20">
        <v>0.09</v>
      </c>
      <c r="E481" s="20">
        <v>0.09</v>
      </c>
      <c r="F481" s="20">
        <v>0.1</v>
      </c>
      <c r="G481" s="20">
        <v>0.1</v>
      </c>
      <c r="H481" s="20" t="s">
        <v>38</v>
      </c>
      <c r="I481" s="20" t="s">
        <v>38</v>
      </c>
      <c r="J481" s="20">
        <v>0.12</v>
      </c>
      <c r="K481" s="20">
        <v>0.12</v>
      </c>
      <c r="L481" s="20">
        <v>0.12</v>
      </c>
      <c r="M481" s="20">
        <v>0.12</v>
      </c>
    </row>
    <row r="482" spans="1:13" ht="24" x14ac:dyDescent="0.3">
      <c r="A482" s="19">
        <v>44049</v>
      </c>
      <c r="B482" s="20">
        <v>7.0000000000000007E-2</v>
      </c>
      <c r="C482" s="20">
        <v>7.0000000000000007E-2</v>
      </c>
      <c r="D482" s="20">
        <v>0.11</v>
      </c>
      <c r="E482" s="20">
        <v>0.11</v>
      </c>
      <c r="F482" s="20">
        <v>0.1</v>
      </c>
      <c r="G482" s="20">
        <v>0.1</v>
      </c>
      <c r="H482" s="20" t="s">
        <v>38</v>
      </c>
      <c r="I482" s="20" t="s">
        <v>38</v>
      </c>
      <c r="J482" s="20">
        <v>0.11</v>
      </c>
      <c r="K482" s="20">
        <v>0.11</v>
      </c>
      <c r="L482" s="20">
        <v>0.14000000000000001</v>
      </c>
      <c r="M482" s="20">
        <v>0.14000000000000001</v>
      </c>
    </row>
    <row r="483" spans="1:13" ht="24" x14ac:dyDescent="0.3">
      <c r="A483" s="19">
        <v>44050</v>
      </c>
      <c r="B483" s="20">
        <v>0.08</v>
      </c>
      <c r="C483" s="20">
        <v>0.08</v>
      </c>
      <c r="D483" s="20">
        <v>0.09</v>
      </c>
      <c r="E483" s="20">
        <v>0.09</v>
      </c>
      <c r="F483" s="20">
        <v>0.1</v>
      </c>
      <c r="G483" s="20">
        <v>0.1</v>
      </c>
      <c r="H483" s="20" t="s">
        <v>38</v>
      </c>
      <c r="I483" s="20" t="s">
        <v>38</v>
      </c>
      <c r="J483" s="20">
        <v>0.12</v>
      </c>
      <c r="K483" s="20">
        <v>0.12</v>
      </c>
      <c r="L483" s="20">
        <v>0.14000000000000001</v>
      </c>
      <c r="M483" s="20">
        <v>0.14000000000000001</v>
      </c>
    </row>
    <row r="484" spans="1:13" ht="24" x14ac:dyDescent="0.3">
      <c r="A484" s="19">
        <v>44053</v>
      </c>
      <c r="B484" s="20">
        <v>0.09</v>
      </c>
      <c r="C484" s="20">
        <v>0.09</v>
      </c>
      <c r="D484" s="20">
        <v>0.11</v>
      </c>
      <c r="E484" s="20">
        <v>0.11</v>
      </c>
      <c r="F484" s="20">
        <v>0.11</v>
      </c>
      <c r="G484" s="20">
        <v>0.11</v>
      </c>
      <c r="H484" s="20" t="s">
        <v>38</v>
      </c>
      <c r="I484" s="20" t="s">
        <v>38</v>
      </c>
      <c r="J484" s="20">
        <v>0.13</v>
      </c>
      <c r="K484" s="20">
        <v>0.13</v>
      </c>
      <c r="L484" s="20">
        <v>0.13</v>
      </c>
      <c r="M484" s="20">
        <v>0.13</v>
      </c>
    </row>
    <row r="485" spans="1:13" ht="24" x14ac:dyDescent="0.3">
      <c r="A485" s="19">
        <v>44054</v>
      </c>
      <c r="B485" s="20">
        <v>0.08</v>
      </c>
      <c r="C485" s="20">
        <v>0.08</v>
      </c>
      <c r="D485" s="20">
        <v>0.1</v>
      </c>
      <c r="E485" s="20">
        <v>0.1</v>
      </c>
      <c r="F485" s="20">
        <v>0.11</v>
      </c>
      <c r="G485" s="20">
        <v>0.11</v>
      </c>
      <c r="H485" s="20" t="s">
        <v>38</v>
      </c>
      <c r="I485" s="20" t="s">
        <v>38</v>
      </c>
      <c r="J485" s="20">
        <v>0.12</v>
      </c>
      <c r="K485" s="20">
        <v>0.12</v>
      </c>
      <c r="L485" s="20">
        <v>0.15</v>
      </c>
      <c r="M485" s="20">
        <v>0.15</v>
      </c>
    </row>
    <row r="486" spans="1:13" ht="24" x14ac:dyDescent="0.3">
      <c r="A486" s="19">
        <v>44055</v>
      </c>
      <c r="B486" s="20">
        <v>0.08</v>
      </c>
      <c r="C486" s="20">
        <v>0.08</v>
      </c>
      <c r="D486" s="20">
        <v>0.1</v>
      </c>
      <c r="E486" s="20">
        <v>0.1</v>
      </c>
      <c r="F486" s="20">
        <v>0.11</v>
      </c>
      <c r="G486" s="20">
        <v>0.11</v>
      </c>
      <c r="H486" s="20" t="s">
        <v>38</v>
      </c>
      <c r="I486" s="20" t="s">
        <v>38</v>
      </c>
      <c r="J486" s="20">
        <v>0.12</v>
      </c>
      <c r="K486" s="20">
        <v>0.12</v>
      </c>
      <c r="L486" s="20">
        <v>0.13</v>
      </c>
      <c r="M486" s="20">
        <v>0.13</v>
      </c>
    </row>
    <row r="487" spans="1:13" ht="24" x14ac:dyDescent="0.3">
      <c r="A487" s="19">
        <v>44056</v>
      </c>
      <c r="B487" s="20">
        <v>0.08</v>
      </c>
      <c r="C487" s="20">
        <v>0.08</v>
      </c>
      <c r="D487" s="20">
        <v>0.1</v>
      </c>
      <c r="E487" s="20">
        <v>0.1</v>
      </c>
      <c r="F487" s="20">
        <v>0.1</v>
      </c>
      <c r="G487" s="20">
        <v>0.1</v>
      </c>
      <c r="H487" s="20" t="s">
        <v>38</v>
      </c>
      <c r="I487" s="20" t="s">
        <v>38</v>
      </c>
      <c r="J487" s="20">
        <v>0.12</v>
      </c>
      <c r="K487" s="20">
        <v>0.12</v>
      </c>
      <c r="L487" s="20">
        <v>0.14000000000000001</v>
      </c>
      <c r="M487" s="20">
        <v>0.14000000000000001</v>
      </c>
    </row>
    <row r="488" spans="1:13" ht="24" x14ac:dyDescent="0.3">
      <c r="A488" s="19">
        <v>44057</v>
      </c>
      <c r="B488" s="20">
        <v>0.09</v>
      </c>
      <c r="C488" s="20">
        <v>0.09</v>
      </c>
      <c r="D488" s="20">
        <v>0.1</v>
      </c>
      <c r="E488" s="20">
        <v>0.1</v>
      </c>
      <c r="F488" s="20">
        <v>0.1</v>
      </c>
      <c r="G488" s="20">
        <v>0.1</v>
      </c>
      <c r="H488" s="20" t="s">
        <v>38</v>
      </c>
      <c r="I488" s="20" t="s">
        <v>38</v>
      </c>
      <c r="J488" s="20">
        <v>0.12</v>
      </c>
      <c r="K488" s="20">
        <v>0.12</v>
      </c>
      <c r="L488" s="20">
        <v>0.13</v>
      </c>
      <c r="M488" s="20">
        <v>0.13</v>
      </c>
    </row>
    <row r="489" spans="1:13" ht="24" x14ac:dyDescent="0.3">
      <c r="A489" s="19">
        <v>44060</v>
      </c>
      <c r="B489" s="20">
        <v>0.09</v>
      </c>
      <c r="C489" s="20">
        <v>0.09</v>
      </c>
      <c r="D489" s="20">
        <v>0.1</v>
      </c>
      <c r="E489" s="20">
        <v>0.1</v>
      </c>
      <c r="F489" s="20">
        <v>0.1</v>
      </c>
      <c r="G489" s="20">
        <v>0.1</v>
      </c>
      <c r="H489" s="20" t="s">
        <v>38</v>
      </c>
      <c r="I489" s="20" t="s">
        <v>38</v>
      </c>
      <c r="J489" s="20">
        <v>0.12</v>
      </c>
      <c r="K489" s="20">
        <v>0.12</v>
      </c>
      <c r="L489" s="20">
        <v>0.13</v>
      </c>
      <c r="M489" s="20">
        <v>0.13</v>
      </c>
    </row>
    <row r="490" spans="1:13" ht="24" x14ac:dyDescent="0.3">
      <c r="A490" s="19">
        <v>44061</v>
      </c>
      <c r="B490" s="20">
        <v>0.08</v>
      </c>
      <c r="C490" s="20">
        <v>0.08</v>
      </c>
      <c r="D490" s="20">
        <v>0.09</v>
      </c>
      <c r="E490" s="20">
        <v>0.09</v>
      </c>
      <c r="F490" s="20">
        <v>0.09</v>
      </c>
      <c r="G490" s="20">
        <v>0.09</v>
      </c>
      <c r="H490" s="20" t="s">
        <v>38</v>
      </c>
      <c r="I490" s="20" t="s">
        <v>38</v>
      </c>
      <c r="J490" s="20">
        <v>0.13</v>
      </c>
      <c r="K490" s="20">
        <v>0.13</v>
      </c>
      <c r="L490" s="20">
        <v>0.13</v>
      </c>
      <c r="M490" s="20">
        <v>0.13</v>
      </c>
    </row>
    <row r="491" spans="1:13" ht="24" x14ac:dyDescent="0.3">
      <c r="A491" s="19">
        <v>44062</v>
      </c>
      <c r="B491" s="20">
        <v>7.0000000000000007E-2</v>
      </c>
      <c r="C491" s="20">
        <v>7.0000000000000007E-2</v>
      </c>
      <c r="D491" s="20">
        <v>0.08</v>
      </c>
      <c r="E491" s="20">
        <v>0.08</v>
      </c>
      <c r="F491" s="20">
        <v>0.11</v>
      </c>
      <c r="G491" s="20">
        <v>0.11</v>
      </c>
      <c r="H491" s="20" t="s">
        <v>38</v>
      </c>
      <c r="I491" s="20" t="s">
        <v>38</v>
      </c>
      <c r="J491" s="20">
        <v>0.12</v>
      </c>
      <c r="K491" s="20">
        <v>0.12</v>
      </c>
      <c r="L491" s="20">
        <v>0.13</v>
      </c>
      <c r="M491" s="20">
        <v>0.13</v>
      </c>
    </row>
    <row r="492" spans="1:13" ht="24" x14ac:dyDescent="0.3">
      <c r="A492" s="19">
        <v>44063</v>
      </c>
      <c r="B492" s="20">
        <v>0.08</v>
      </c>
      <c r="C492" s="20">
        <v>0.08</v>
      </c>
      <c r="D492" s="20">
        <v>0.09</v>
      </c>
      <c r="E492" s="20">
        <v>0.09</v>
      </c>
      <c r="F492" s="20">
        <v>0.11</v>
      </c>
      <c r="G492" s="20">
        <v>0.11</v>
      </c>
      <c r="H492" s="20" t="s">
        <v>38</v>
      </c>
      <c r="I492" s="20" t="s">
        <v>38</v>
      </c>
      <c r="J492" s="20">
        <v>0.13</v>
      </c>
      <c r="K492" s="20">
        <v>0.13</v>
      </c>
      <c r="L492" s="20">
        <v>0.12</v>
      </c>
      <c r="M492" s="20">
        <v>0.12</v>
      </c>
    </row>
    <row r="493" spans="1:13" ht="24" x14ac:dyDescent="0.3">
      <c r="A493" s="19">
        <v>44064</v>
      </c>
      <c r="B493" s="20">
        <v>7.0000000000000007E-2</v>
      </c>
      <c r="C493" s="20">
        <v>7.0000000000000007E-2</v>
      </c>
      <c r="D493" s="20">
        <v>0.09</v>
      </c>
      <c r="E493" s="20">
        <v>0.09</v>
      </c>
      <c r="F493" s="20">
        <v>0.1</v>
      </c>
      <c r="G493" s="20">
        <v>0.1</v>
      </c>
      <c r="H493" s="20" t="s">
        <v>38</v>
      </c>
      <c r="I493" s="20" t="s">
        <v>38</v>
      </c>
      <c r="J493" s="20">
        <v>0.12</v>
      </c>
      <c r="K493" s="20">
        <v>0.12</v>
      </c>
      <c r="L493" s="20">
        <v>0.13</v>
      </c>
      <c r="M493" s="20">
        <v>0.13</v>
      </c>
    </row>
    <row r="494" spans="1:13" ht="24" x14ac:dyDescent="0.3">
      <c r="A494" s="19">
        <v>44067</v>
      </c>
      <c r="B494" s="20">
        <v>0.09</v>
      </c>
      <c r="C494" s="20">
        <v>0.09</v>
      </c>
      <c r="D494" s="20">
        <v>0.1</v>
      </c>
      <c r="E494" s="20">
        <v>0.1</v>
      </c>
      <c r="F494" s="20">
        <v>0.12</v>
      </c>
      <c r="G494" s="20">
        <v>0.12</v>
      </c>
      <c r="H494" s="20" t="s">
        <v>38</v>
      </c>
      <c r="I494" s="20" t="s">
        <v>38</v>
      </c>
      <c r="J494" s="20">
        <v>0.12</v>
      </c>
      <c r="K494" s="20">
        <v>0.12</v>
      </c>
      <c r="L494" s="20">
        <v>0.14000000000000001</v>
      </c>
      <c r="M494" s="20">
        <v>0.14000000000000001</v>
      </c>
    </row>
    <row r="495" spans="1:13" ht="24" x14ac:dyDescent="0.3">
      <c r="A495" s="19">
        <v>44068</v>
      </c>
      <c r="B495" s="20">
        <v>0.08</v>
      </c>
      <c r="C495" s="20">
        <v>0.08</v>
      </c>
      <c r="D495" s="20">
        <v>0.1</v>
      </c>
      <c r="E495" s="20">
        <v>0.1</v>
      </c>
      <c r="F495" s="20">
        <v>0.11</v>
      </c>
      <c r="G495" s="20">
        <v>0.11</v>
      </c>
      <c r="H495" s="20" t="s">
        <v>38</v>
      </c>
      <c r="I495" s="20" t="s">
        <v>38</v>
      </c>
      <c r="J495" s="20">
        <v>0.12</v>
      </c>
      <c r="K495" s="20">
        <v>0.12</v>
      </c>
      <c r="L495" s="20">
        <v>0.13</v>
      </c>
      <c r="M495" s="20">
        <v>0.13</v>
      </c>
    </row>
    <row r="496" spans="1:13" ht="24" x14ac:dyDescent="0.3">
      <c r="A496" s="19">
        <v>44069</v>
      </c>
      <c r="B496" s="20">
        <v>7.0000000000000007E-2</v>
      </c>
      <c r="C496" s="20">
        <v>7.0000000000000007E-2</v>
      </c>
      <c r="D496" s="20">
        <v>0.1</v>
      </c>
      <c r="E496" s="20">
        <v>0.1</v>
      </c>
      <c r="F496" s="20">
        <v>0.11</v>
      </c>
      <c r="G496" s="20">
        <v>0.11</v>
      </c>
      <c r="H496" s="20" t="s">
        <v>38</v>
      </c>
      <c r="I496" s="20" t="s">
        <v>38</v>
      </c>
      <c r="J496" s="20">
        <v>0.12</v>
      </c>
      <c r="K496" s="20">
        <v>0.12</v>
      </c>
      <c r="L496" s="20">
        <v>0.12</v>
      </c>
      <c r="M496" s="20">
        <v>0.12</v>
      </c>
    </row>
    <row r="497" spans="1:13" ht="24" x14ac:dyDescent="0.3">
      <c r="A497" s="19">
        <v>44070</v>
      </c>
      <c r="B497" s="20">
        <v>0.09</v>
      </c>
      <c r="C497" s="20">
        <v>0.09</v>
      </c>
      <c r="D497" s="20">
        <v>0.1</v>
      </c>
      <c r="E497" s="20">
        <v>0.1</v>
      </c>
      <c r="F497" s="20">
        <v>0.11</v>
      </c>
      <c r="G497" s="20">
        <v>0.11</v>
      </c>
      <c r="H497" s="20" t="s">
        <v>38</v>
      </c>
      <c r="I497" s="20" t="s">
        <v>38</v>
      </c>
      <c r="J497" s="20">
        <v>0.11</v>
      </c>
      <c r="K497" s="20">
        <v>0.11</v>
      </c>
      <c r="L497" s="20">
        <v>0.13</v>
      </c>
      <c r="M497" s="20">
        <v>0.13</v>
      </c>
    </row>
    <row r="498" spans="1:13" ht="24" x14ac:dyDescent="0.3">
      <c r="A498" s="19">
        <v>44071</v>
      </c>
      <c r="B498" s="20">
        <v>0.09</v>
      </c>
      <c r="C498" s="20">
        <v>0.09</v>
      </c>
      <c r="D498" s="20">
        <v>0.09</v>
      </c>
      <c r="E498" s="20">
        <v>0.09</v>
      </c>
      <c r="F498" s="20">
        <v>0.1</v>
      </c>
      <c r="G498" s="20">
        <v>0.1</v>
      </c>
      <c r="H498" s="20" t="s">
        <v>38</v>
      </c>
      <c r="I498" s="20" t="s">
        <v>38</v>
      </c>
      <c r="J498" s="20">
        <v>0.11</v>
      </c>
      <c r="K498" s="20">
        <v>0.11</v>
      </c>
      <c r="L498" s="20">
        <v>0.12</v>
      </c>
      <c r="M498" s="20">
        <v>0.12</v>
      </c>
    </row>
    <row r="499" spans="1:13" ht="24" x14ac:dyDescent="0.3">
      <c r="A499" s="19">
        <v>44074</v>
      </c>
      <c r="B499" s="20">
        <v>0.08</v>
      </c>
      <c r="C499" s="20">
        <v>0.08</v>
      </c>
      <c r="D499" s="20">
        <v>0.1</v>
      </c>
      <c r="E499" s="20">
        <v>0.1</v>
      </c>
      <c r="F499" s="20">
        <v>0.11</v>
      </c>
      <c r="G499" s="20">
        <v>0.11</v>
      </c>
      <c r="H499" s="20" t="s">
        <v>38</v>
      </c>
      <c r="I499" s="20" t="s">
        <v>38</v>
      </c>
      <c r="J499" s="20">
        <v>0.13</v>
      </c>
      <c r="K499" s="20">
        <v>0.13</v>
      </c>
      <c r="L499" s="20">
        <v>0.12</v>
      </c>
      <c r="M499" s="20">
        <v>0.12</v>
      </c>
    </row>
    <row r="500" spans="1:13" ht="24" x14ac:dyDescent="0.3">
      <c r="A500" s="19">
        <v>44075</v>
      </c>
      <c r="B500" s="20">
        <v>0.09</v>
      </c>
      <c r="C500" s="20">
        <v>0.09</v>
      </c>
      <c r="D500" s="20">
        <v>0.11</v>
      </c>
      <c r="E500" s="20">
        <v>0.11</v>
      </c>
      <c r="F500" s="20">
        <v>0.12</v>
      </c>
      <c r="G500" s="20">
        <v>0.12</v>
      </c>
      <c r="H500" s="20" t="s">
        <v>38</v>
      </c>
      <c r="I500" s="20" t="s">
        <v>38</v>
      </c>
      <c r="J500" s="20">
        <v>0.13</v>
      </c>
      <c r="K500" s="20">
        <v>0.13</v>
      </c>
      <c r="L500" s="20">
        <v>0.12</v>
      </c>
      <c r="M500" s="20">
        <v>0.12</v>
      </c>
    </row>
    <row r="501" spans="1:13" ht="24" x14ac:dyDescent="0.3">
      <c r="A501" s="19">
        <v>44076</v>
      </c>
      <c r="B501" s="20">
        <v>0.1</v>
      </c>
      <c r="C501" s="20">
        <v>0.1</v>
      </c>
      <c r="D501" s="20">
        <v>0.1</v>
      </c>
      <c r="E501" s="20">
        <v>0.1</v>
      </c>
      <c r="F501" s="20">
        <v>0.12</v>
      </c>
      <c r="G501" s="20">
        <v>0.12</v>
      </c>
      <c r="H501" s="20" t="s">
        <v>38</v>
      </c>
      <c r="I501" s="20" t="s">
        <v>38</v>
      </c>
      <c r="J501" s="20">
        <v>0.12</v>
      </c>
      <c r="K501" s="20">
        <v>0.12</v>
      </c>
      <c r="L501" s="20">
        <v>0.13</v>
      </c>
      <c r="M501" s="20">
        <v>0.13</v>
      </c>
    </row>
    <row r="502" spans="1:13" ht="24" x14ac:dyDescent="0.3">
      <c r="A502" s="19">
        <v>44077</v>
      </c>
      <c r="B502" s="20">
        <v>0.1</v>
      </c>
      <c r="C502" s="20">
        <v>0.1</v>
      </c>
      <c r="D502" s="20">
        <v>0.11</v>
      </c>
      <c r="E502" s="20">
        <v>0.11</v>
      </c>
      <c r="F502" s="20">
        <v>0.11</v>
      </c>
      <c r="G502" s="20">
        <v>0.11</v>
      </c>
      <c r="H502" s="20" t="s">
        <v>38</v>
      </c>
      <c r="I502" s="20" t="s">
        <v>38</v>
      </c>
      <c r="J502" s="20">
        <v>0.12</v>
      </c>
      <c r="K502" s="20">
        <v>0.12</v>
      </c>
      <c r="L502" s="20">
        <v>0.12</v>
      </c>
      <c r="M502" s="20">
        <v>0.12</v>
      </c>
    </row>
    <row r="503" spans="1:13" ht="24" x14ac:dyDescent="0.3">
      <c r="A503" s="19">
        <v>44078</v>
      </c>
      <c r="B503" s="20">
        <v>0.09</v>
      </c>
      <c r="C503" s="20">
        <v>0.09</v>
      </c>
      <c r="D503" s="20">
        <v>0.1</v>
      </c>
      <c r="E503" s="20">
        <v>0.1</v>
      </c>
      <c r="F503" s="20">
        <v>0.11</v>
      </c>
      <c r="G503" s="20">
        <v>0.11</v>
      </c>
      <c r="H503" s="20" t="s">
        <v>38</v>
      </c>
      <c r="I503" s="20" t="s">
        <v>38</v>
      </c>
      <c r="J503" s="20">
        <v>0.12</v>
      </c>
      <c r="K503" s="20">
        <v>0.12</v>
      </c>
      <c r="L503" s="20">
        <v>0.13</v>
      </c>
      <c r="M503" s="20">
        <v>0.13</v>
      </c>
    </row>
    <row r="504" spans="1:13" ht="24" x14ac:dyDescent="0.3">
      <c r="A504" s="19">
        <v>44082</v>
      </c>
      <c r="B504" s="20">
        <v>0.1</v>
      </c>
      <c r="C504" s="20">
        <v>0.1</v>
      </c>
      <c r="D504" s="20">
        <v>0.1</v>
      </c>
      <c r="E504" s="20">
        <v>0.1</v>
      </c>
      <c r="F504" s="20">
        <v>0.13</v>
      </c>
      <c r="G504" s="20">
        <v>0.13</v>
      </c>
      <c r="H504" s="20" t="s">
        <v>38</v>
      </c>
      <c r="I504" s="20" t="s">
        <v>38</v>
      </c>
      <c r="J504" s="20">
        <v>0.14000000000000001</v>
      </c>
      <c r="K504" s="20">
        <v>0.14000000000000001</v>
      </c>
      <c r="L504" s="20">
        <v>0.15</v>
      </c>
      <c r="M504" s="20">
        <v>0.15</v>
      </c>
    </row>
    <row r="505" spans="1:13" ht="24" x14ac:dyDescent="0.3">
      <c r="A505" s="19">
        <v>44083</v>
      </c>
      <c r="B505" s="20">
        <v>0.1</v>
      </c>
      <c r="C505" s="20">
        <v>0.1</v>
      </c>
      <c r="D505" s="20">
        <v>0.11</v>
      </c>
      <c r="E505" s="20">
        <v>0.11</v>
      </c>
      <c r="F505" s="20">
        <v>0.12</v>
      </c>
      <c r="G505" s="20">
        <v>0.12</v>
      </c>
      <c r="H505" s="20" t="s">
        <v>38</v>
      </c>
      <c r="I505" s="20" t="s">
        <v>38</v>
      </c>
      <c r="J505" s="20">
        <v>0.14000000000000001</v>
      </c>
      <c r="K505" s="20">
        <v>0.14000000000000001</v>
      </c>
      <c r="L505" s="20">
        <v>0.14000000000000001</v>
      </c>
      <c r="M505" s="20">
        <v>0.14000000000000001</v>
      </c>
    </row>
    <row r="506" spans="1:13" ht="24" x14ac:dyDescent="0.3">
      <c r="A506" s="19">
        <v>44084</v>
      </c>
      <c r="B506" s="20">
        <v>0.1</v>
      </c>
      <c r="C506" s="20">
        <v>0.1</v>
      </c>
      <c r="D506" s="20">
        <v>0.11</v>
      </c>
      <c r="E506" s="20">
        <v>0.11</v>
      </c>
      <c r="F506" s="20">
        <v>0.12</v>
      </c>
      <c r="G506" s="20">
        <v>0.12</v>
      </c>
      <c r="H506" s="20" t="s">
        <v>38</v>
      </c>
      <c r="I506" s="20" t="s">
        <v>38</v>
      </c>
      <c r="J506" s="20">
        <v>0.12</v>
      </c>
      <c r="K506" s="20">
        <v>0.12</v>
      </c>
      <c r="L506" s="20">
        <v>0.15</v>
      </c>
      <c r="M506" s="20">
        <v>0.15</v>
      </c>
    </row>
    <row r="507" spans="1:13" ht="24" x14ac:dyDescent="0.3">
      <c r="A507" s="19">
        <v>44085</v>
      </c>
      <c r="B507" s="20">
        <v>0.1</v>
      </c>
      <c r="C507" s="20">
        <v>0.1</v>
      </c>
      <c r="D507" s="20">
        <v>0.11</v>
      </c>
      <c r="E507" s="20">
        <v>0.11</v>
      </c>
      <c r="F507" s="20">
        <v>0.11</v>
      </c>
      <c r="G507" s="20">
        <v>0.11</v>
      </c>
      <c r="H507" s="20" t="s">
        <v>38</v>
      </c>
      <c r="I507" s="20" t="s">
        <v>38</v>
      </c>
      <c r="J507" s="20">
        <v>0.12</v>
      </c>
      <c r="K507" s="20">
        <v>0.12</v>
      </c>
      <c r="L507" s="20">
        <v>0.13</v>
      </c>
      <c r="M507" s="20">
        <v>0.13</v>
      </c>
    </row>
    <row r="508" spans="1:13" ht="24" x14ac:dyDescent="0.3">
      <c r="A508" s="19">
        <v>44088</v>
      </c>
      <c r="B508" s="20">
        <v>0.1</v>
      </c>
      <c r="C508" s="20">
        <v>0.1</v>
      </c>
      <c r="D508" s="20">
        <v>0.11</v>
      </c>
      <c r="E508" s="20">
        <v>0.11</v>
      </c>
      <c r="F508" s="20">
        <v>0.11</v>
      </c>
      <c r="G508" s="20">
        <v>0.11</v>
      </c>
      <c r="H508" s="20" t="s">
        <v>38</v>
      </c>
      <c r="I508" s="20" t="s">
        <v>38</v>
      </c>
      <c r="J508" s="20">
        <v>0.13</v>
      </c>
      <c r="K508" s="20">
        <v>0.13</v>
      </c>
      <c r="L508" s="20">
        <v>0.14000000000000001</v>
      </c>
      <c r="M508" s="20">
        <v>0.14000000000000001</v>
      </c>
    </row>
    <row r="509" spans="1:13" ht="24" x14ac:dyDescent="0.3">
      <c r="A509" s="19">
        <v>44089</v>
      </c>
      <c r="B509" s="20">
        <v>0.09</v>
      </c>
      <c r="C509" s="20">
        <v>0.09</v>
      </c>
      <c r="D509" s="20">
        <v>0.1</v>
      </c>
      <c r="E509" s="20">
        <v>0.1</v>
      </c>
      <c r="F509" s="20">
        <v>0.11</v>
      </c>
      <c r="G509" s="20">
        <v>0.11</v>
      </c>
      <c r="H509" s="20" t="s">
        <v>38</v>
      </c>
      <c r="I509" s="20" t="s">
        <v>38</v>
      </c>
      <c r="J509" s="20">
        <v>0.12</v>
      </c>
      <c r="K509" s="20">
        <v>0.12</v>
      </c>
      <c r="L509" s="20">
        <v>0.13</v>
      </c>
      <c r="M509" s="20">
        <v>0.13</v>
      </c>
    </row>
    <row r="510" spans="1:13" ht="24" x14ac:dyDescent="0.3">
      <c r="A510" s="19">
        <v>44090</v>
      </c>
      <c r="B510" s="20">
        <v>0.08</v>
      </c>
      <c r="C510" s="20">
        <v>0.08</v>
      </c>
      <c r="D510" s="20">
        <v>0.1</v>
      </c>
      <c r="E510" s="20">
        <v>0.1</v>
      </c>
      <c r="F510" s="20">
        <v>0.12</v>
      </c>
      <c r="G510" s="20">
        <v>0.12</v>
      </c>
      <c r="H510" s="20" t="s">
        <v>38</v>
      </c>
      <c r="I510" s="20" t="s">
        <v>38</v>
      </c>
      <c r="J510" s="20">
        <v>0.12</v>
      </c>
      <c r="K510" s="20">
        <v>0.12</v>
      </c>
      <c r="L510" s="20">
        <v>0.12</v>
      </c>
      <c r="M510" s="20">
        <v>0.12</v>
      </c>
    </row>
    <row r="511" spans="1:13" ht="24" x14ac:dyDescent="0.3">
      <c r="A511" s="19">
        <v>44091</v>
      </c>
      <c r="B511" s="20">
        <v>0.09</v>
      </c>
      <c r="C511" s="20">
        <v>0.09</v>
      </c>
      <c r="D511" s="20">
        <v>0.09</v>
      </c>
      <c r="E511" s="20">
        <v>0.09</v>
      </c>
      <c r="F511" s="20">
        <v>0.09</v>
      </c>
      <c r="G511" s="20">
        <v>0.09</v>
      </c>
      <c r="H511" s="20" t="s">
        <v>38</v>
      </c>
      <c r="I511" s="20" t="s">
        <v>38</v>
      </c>
      <c r="J511" s="20">
        <v>0.11</v>
      </c>
      <c r="K511" s="20">
        <v>0.11</v>
      </c>
      <c r="L511" s="20">
        <v>0.12</v>
      </c>
      <c r="M511" s="20">
        <v>0.12</v>
      </c>
    </row>
    <row r="512" spans="1:13" ht="24" x14ac:dyDescent="0.3">
      <c r="A512" s="19">
        <v>44092</v>
      </c>
      <c r="B512" s="20">
        <v>0.09</v>
      </c>
      <c r="C512" s="20">
        <v>0.09</v>
      </c>
      <c r="D512" s="20">
        <v>0.1</v>
      </c>
      <c r="E512" s="20">
        <v>0.1</v>
      </c>
      <c r="F512" s="20">
        <v>0.1</v>
      </c>
      <c r="G512" s="20">
        <v>0.1</v>
      </c>
      <c r="H512" s="20" t="s">
        <v>38</v>
      </c>
      <c r="I512" s="20" t="s">
        <v>38</v>
      </c>
      <c r="J512" s="20">
        <v>0.12</v>
      </c>
      <c r="K512" s="20">
        <v>0.12</v>
      </c>
      <c r="L512" s="20">
        <v>0.13</v>
      </c>
      <c r="M512" s="20">
        <v>0.13</v>
      </c>
    </row>
    <row r="513" spans="1:13" ht="24" x14ac:dyDescent="0.3">
      <c r="A513" s="19">
        <v>44095</v>
      </c>
      <c r="B513" s="20">
        <v>0.09</v>
      </c>
      <c r="C513" s="20">
        <v>0.09</v>
      </c>
      <c r="D513" s="20">
        <v>0.1</v>
      </c>
      <c r="E513" s="20">
        <v>0.1</v>
      </c>
      <c r="F513" s="20">
        <v>0.1</v>
      </c>
      <c r="G513" s="20">
        <v>0.1</v>
      </c>
      <c r="H513" s="20" t="s">
        <v>38</v>
      </c>
      <c r="I513" s="20" t="s">
        <v>38</v>
      </c>
      <c r="J513" s="20">
        <v>0.11</v>
      </c>
      <c r="K513" s="20">
        <v>0.11</v>
      </c>
      <c r="L513" s="20">
        <v>0.12</v>
      </c>
      <c r="M513" s="20">
        <v>0.12</v>
      </c>
    </row>
    <row r="514" spans="1:13" ht="24" x14ac:dyDescent="0.3">
      <c r="A514" s="19">
        <v>44096</v>
      </c>
      <c r="B514" s="20">
        <v>0.08</v>
      </c>
      <c r="C514" s="20">
        <v>0.08</v>
      </c>
      <c r="D514" s="20">
        <v>0.09</v>
      </c>
      <c r="E514" s="20">
        <v>0.09</v>
      </c>
      <c r="F514" s="20">
        <v>0.1</v>
      </c>
      <c r="G514" s="20">
        <v>0.1</v>
      </c>
      <c r="H514" s="20" t="s">
        <v>38</v>
      </c>
      <c r="I514" s="20" t="s">
        <v>38</v>
      </c>
      <c r="J514" s="20">
        <v>0.11</v>
      </c>
      <c r="K514" s="20">
        <v>0.11</v>
      </c>
      <c r="L514" s="20">
        <v>0.12</v>
      </c>
      <c r="M514" s="20">
        <v>0.12</v>
      </c>
    </row>
    <row r="515" spans="1:13" ht="24" x14ac:dyDescent="0.3">
      <c r="A515" s="19">
        <v>44097</v>
      </c>
      <c r="B515" s="20">
        <v>0.08</v>
      </c>
      <c r="C515" s="20">
        <v>0.08</v>
      </c>
      <c r="D515" s="20">
        <v>0.09</v>
      </c>
      <c r="E515" s="20">
        <v>0.09</v>
      </c>
      <c r="F515" s="20">
        <v>0.11</v>
      </c>
      <c r="G515" s="20">
        <v>0.11</v>
      </c>
      <c r="H515" s="20" t="s">
        <v>38</v>
      </c>
      <c r="I515" s="20" t="s">
        <v>38</v>
      </c>
      <c r="J515" s="20">
        <v>0.11</v>
      </c>
      <c r="K515" s="20">
        <v>0.11</v>
      </c>
      <c r="L515" s="20">
        <v>0.13</v>
      </c>
      <c r="M515" s="20">
        <v>0.13</v>
      </c>
    </row>
    <row r="516" spans="1:13" ht="24" x14ac:dyDescent="0.3">
      <c r="A516" s="19">
        <v>44098</v>
      </c>
      <c r="B516" s="20">
        <v>0.08</v>
      </c>
      <c r="C516" s="20">
        <v>0.08</v>
      </c>
      <c r="D516" s="20">
        <v>0.09</v>
      </c>
      <c r="E516" s="20">
        <v>0.09</v>
      </c>
      <c r="F516" s="20">
        <v>0.1</v>
      </c>
      <c r="G516" s="20">
        <v>0.1</v>
      </c>
      <c r="H516" s="20" t="s">
        <v>38</v>
      </c>
      <c r="I516" s="20" t="s">
        <v>38</v>
      </c>
      <c r="J516" s="20">
        <v>0.11</v>
      </c>
      <c r="K516" s="20">
        <v>0.11</v>
      </c>
      <c r="L516" s="20">
        <v>0.12</v>
      </c>
      <c r="M516" s="20">
        <v>0.12</v>
      </c>
    </row>
    <row r="517" spans="1:13" ht="24" x14ac:dyDescent="0.3">
      <c r="A517" s="19">
        <v>44099</v>
      </c>
      <c r="B517" s="20">
        <v>0.08</v>
      </c>
      <c r="C517" s="20">
        <v>0.08</v>
      </c>
      <c r="D517" s="20">
        <v>0.09</v>
      </c>
      <c r="E517" s="20">
        <v>0.09</v>
      </c>
      <c r="F517" s="20">
        <v>0.1</v>
      </c>
      <c r="G517" s="20">
        <v>0.1</v>
      </c>
      <c r="H517" s="20" t="s">
        <v>38</v>
      </c>
      <c r="I517" s="20" t="s">
        <v>38</v>
      </c>
      <c r="J517" s="20">
        <v>0.11</v>
      </c>
      <c r="K517" s="20">
        <v>0.11</v>
      </c>
      <c r="L517" s="20">
        <v>0.12</v>
      </c>
      <c r="M517" s="20">
        <v>0.12</v>
      </c>
    </row>
    <row r="518" spans="1:13" ht="24" x14ac:dyDescent="0.3">
      <c r="A518" s="19">
        <v>44102</v>
      </c>
      <c r="B518" s="20">
        <v>0.09</v>
      </c>
      <c r="C518" s="20">
        <v>0.09</v>
      </c>
      <c r="D518" s="20">
        <v>0.1</v>
      </c>
      <c r="E518" s="20">
        <v>0.1</v>
      </c>
      <c r="F518" s="20">
        <v>0.11</v>
      </c>
      <c r="G518" s="20">
        <v>0.11</v>
      </c>
      <c r="H518" s="20" t="s">
        <v>38</v>
      </c>
      <c r="I518" s="20" t="s">
        <v>38</v>
      </c>
      <c r="J518" s="20">
        <v>0.11</v>
      </c>
      <c r="K518" s="20">
        <v>0.11</v>
      </c>
      <c r="L518" s="20">
        <v>0.12</v>
      </c>
      <c r="M518" s="20">
        <v>0.12</v>
      </c>
    </row>
    <row r="519" spans="1:13" ht="24" x14ac:dyDescent="0.3">
      <c r="A519" s="19">
        <v>44103</v>
      </c>
      <c r="B519" s="20">
        <v>7.0000000000000007E-2</v>
      </c>
      <c r="C519" s="20">
        <v>7.0000000000000007E-2</v>
      </c>
      <c r="D519" s="20">
        <v>0.08</v>
      </c>
      <c r="E519" s="20">
        <v>0.08</v>
      </c>
      <c r="F519" s="20">
        <v>0.09</v>
      </c>
      <c r="G519" s="20">
        <v>0.09</v>
      </c>
      <c r="H519" s="20" t="s">
        <v>38</v>
      </c>
      <c r="I519" s="20" t="s">
        <v>38</v>
      </c>
      <c r="J519" s="20">
        <v>0.11</v>
      </c>
      <c r="K519" s="20">
        <v>0.11</v>
      </c>
      <c r="L519" s="20">
        <v>0.12</v>
      </c>
      <c r="M519" s="20">
        <v>0.12</v>
      </c>
    </row>
    <row r="520" spans="1:13" ht="24" x14ac:dyDescent="0.3">
      <c r="A520" s="19">
        <v>44104</v>
      </c>
      <c r="B520" s="20">
        <v>0.08</v>
      </c>
      <c r="C520" s="20">
        <v>0.08</v>
      </c>
      <c r="D520" s="20">
        <v>0.08</v>
      </c>
      <c r="E520" s="20">
        <v>0.08</v>
      </c>
      <c r="F520" s="20">
        <v>0.1</v>
      </c>
      <c r="G520" s="20">
        <v>0.1</v>
      </c>
      <c r="H520" s="20" t="s">
        <v>38</v>
      </c>
      <c r="I520" s="20" t="s">
        <v>38</v>
      </c>
      <c r="J520" s="20">
        <v>0.11</v>
      </c>
      <c r="K520" s="20">
        <v>0.11</v>
      </c>
      <c r="L520" s="20">
        <v>0.12</v>
      </c>
      <c r="M520" s="20">
        <v>0.12</v>
      </c>
    </row>
    <row r="521" spans="1:13" ht="24" x14ac:dyDescent="0.3">
      <c r="A521" s="19">
        <v>44105</v>
      </c>
      <c r="B521" s="20">
        <v>0.09</v>
      </c>
      <c r="C521" s="20">
        <v>0.09</v>
      </c>
      <c r="D521" s="20">
        <v>0.09</v>
      </c>
      <c r="E521" s="20">
        <v>0.09</v>
      </c>
      <c r="F521" s="20">
        <v>0.09</v>
      </c>
      <c r="G521" s="20">
        <v>0.09</v>
      </c>
      <c r="H521" s="20" t="s">
        <v>38</v>
      </c>
      <c r="I521" s="20" t="s">
        <v>38</v>
      </c>
      <c r="J521" s="20">
        <v>0.1</v>
      </c>
      <c r="K521" s="20">
        <v>0.1</v>
      </c>
      <c r="L521" s="20">
        <v>0.12</v>
      </c>
      <c r="M521" s="20">
        <v>0.12</v>
      </c>
    </row>
    <row r="522" spans="1:13" ht="24" x14ac:dyDescent="0.3">
      <c r="A522" s="19">
        <v>44106</v>
      </c>
      <c r="B522" s="20">
        <v>0.1</v>
      </c>
      <c r="C522" s="20">
        <v>0.1</v>
      </c>
      <c r="D522" s="20">
        <v>0.09</v>
      </c>
      <c r="E522" s="20">
        <v>0.09</v>
      </c>
      <c r="F522" s="20">
        <v>0.09</v>
      </c>
      <c r="G522" s="20">
        <v>0.09</v>
      </c>
      <c r="H522" s="20" t="s">
        <v>38</v>
      </c>
      <c r="I522" s="20" t="s">
        <v>38</v>
      </c>
      <c r="J522" s="20">
        <v>0.11</v>
      </c>
      <c r="K522" s="20">
        <v>0.11</v>
      </c>
      <c r="L522" s="20">
        <v>0.12</v>
      </c>
      <c r="M522" s="20">
        <v>0.12</v>
      </c>
    </row>
    <row r="523" spans="1:13" ht="24" x14ac:dyDescent="0.3">
      <c r="A523" s="19">
        <v>44109</v>
      </c>
      <c r="B523" s="20">
        <v>0.09</v>
      </c>
      <c r="C523" s="20">
        <v>0.09</v>
      </c>
      <c r="D523" s="20">
        <v>0.1</v>
      </c>
      <c r="E523" s="20">
        <v>0.1</v>
      </c>
      <c r="F523" s="20">
        <v>0.1</v>
      </c>
      <c r="G523" s="20">
        <v>0.1</v>
      </c>
      <c r="H523" s="20" t="s">
        <v>38</v>
      </c>
      <c r="I523" s="20" t="s">
        <v>38</v>
      </c>
      <c r="J523" s="20">
        <v>0.11</v>
      </c>
      <c r="K523" s="20">
        <v>0.11</v>
      </c>
      <c r="L523" s="20">
        <v>0.12</v>
      </c>
      <c r="M523" s="20">
        <v>0.12</v>
      </c>
    </row>
    <row r="524" spans="1:13" ht="24" x14ac:dyDescent="0.3">
      <c r="A524" s="19">
        <v>44110</v>
      </c>
      <c r="B524" s="20">
        <v>0.08</v>
      </c>
      <c r="C524" s="20">
        <v>0.08</v>
      </c>
      <c r="D524" s="20">
        <v>0.09</v>
      </c>
      <c r="E524" s="20">
        <v>0.09</v>
      </c>
      <c r="F524" s="20">
        <v>0.1</v>
      </c>
      <c r="G524" s="20">
        <v>0.1</v>
      </c>
      <c r="H524" s="20" t="s">
        <v>38</v>
      </c>
      <c r="I524" s="20" t="s">
        <v>38</v>
      </c>
      <c r="J524" s="20">
        <v>0.11</v>
      </c>
      <c r="K524" s="20">
        <v>0.11</v>
      </c>
      <c r="L524" s="20">
        <v>0.14000000000000001</v>
      </c>
      <c r="M524" s="20">
        <v>0.14000000000000001</v>
      </c>
    </row>
    <row r="525" spans="1:13" ht="24" x14ac:dyDescent="0.3">
      <c r="A525" s="19">
        <v>44111</v>
      </c>
      <c r="B525" s="20">
        <v>0.08</v>
      </c>
      <c r="C525" s="20">
        <v>0.08</v>
      </c>
      <c r="D525" s="20">
        <v>0.09</v>
      </c>
      <c r="E525" s="20">
        <v>0.09</v>
      </c>
      <c r="F525" s="20">
        <v>0.1</v>
      </c>
      <c r="G525" s="20">
        <v>0.1</v>
      </c>
      <c r="H525" s="20" t="s">
        <v>38</v>
      </c>
      <c r="I525" s="20" t="s">
        <v>38</v>
      </c>
      <c r="J525" s="20">
        <v>0.12</v>
      </c>
      <c r="K525" s="20">
        <v>0.12</v>
      </c>
      <c r="L525" s="20">
        <v>0.13</v>
      </c>
      <c r="M525" s="20">
        <v>0.13</v>
      </c>
    </row>
    <row r="526" spans="1:13" ht="24" x14ac:dyDescent="0.3">
      <c r="A526" s="19">
        <v>44112</v>
      </c>
      <c r="B526" s="20">
        <v>0.09</v>
      </c>
      <c r="C526" s="20">
        <v>0.09</v>
      </c>
      <c r="D526" s="20">
        <v>0.09</v>
      </c>
      <c r="E526" s="20">
        <v>0.09</v>
      </c>
      <c r="F526" s="20">
        <v>0.09</v>
      </c>
      <c r="G526" s="20">
        <v>0.09</v>
      </c>
      <c r="H526" s="20" t="s">
        <v>38</v>
      </c>
      <c r="I526" s="20" t="s">
        <v>38</v>
      </c>
      <c r="J526" s="20">
        <v>0.12</v>
      </c>
      <c r="K526" s="20">
        <v>0.12</v>
      </c>
      <c r="L526" s="20">
        <v>0.13</v>
      </c>
      <c r="M526" s="20">
        <v>0.13</v>
      </c>
    </row>
    <row r="527" spans="1:13" ht="24" x14ac:dyDescent="0.3">
      <c r="A527" s="19">
        <v>44113</v>
      </c>
      <c r="B527" s="20">
        <v>0.1</v>
      </c>
      <c r="C527" s="20">
        <v>0.1</v>
      </c>
      <c r="D527" s="20">
        <v>0.11</v>
      </c>
      <c r="E527" s="20">
        <v>0.11</v>
      </c>
      <c r="F527" s="20">
        <v>0.1</v>
      </c>
      <c r="G527" s="20">
        <v>0.1</v>
      </c>
      <c r="H527" s="20" t="s">
        <v>38</v>
      </c>
      <c r="I527" s="20" t="s">
        <v>38</v>
      </c>
      <c r="J527" s="20">
        <v>0.12</v>
      </c>
      <c r="K527" s="20">
        <v>0.12</v>
      </c>
      <c r="L527" s="20">
        <v>0.15</v>
      </c>
      <c r="M527" s="20">
        <v>0.15</v>
      </c>
    </row>
    <row r="528" spans="1:13" ht="24" x14ac:dyDescent="0.3">
      <c r="A528" s="19">
        <v>44117</v>
      </c>
      <c r="B528" s="20">
        <v>0.09</v>
      </c>
      <c r="C528" s="20">
        <v>0.09</v>
      </c>
      <c r="D528" s="20">
        <v>0.09</v>
      </c>
      <c r="E528" s="20">
        <v>0.09</v>
      </c>
      <c r="F528" s="20">
        <v>0.11</v>
      </c>
      <c r="G528" s="20">
        <v>0.11</v>
      </c>
      <c r="H528" s="20" t="s">
        <v>38</v>
      </c>
      <c r="I528" s="20" t="s">
        <v>38</v>
      </c>
      <c r="J528" s="20">
        <v>0.12</v>
      </c>
      <c r="K528" s="20">
        <v>0.12</v>
      </c>
      <c r="L528" s="20">
        <v>0.13</v>
      </c>
      <c r="M528" s="20">
        <v>0.13</v>
      </c>
    </row>
    <row r="529" spans="1:13" ht="24" x14ac:dyDescent="0.3">
      <c r="A529" s="19">
        <v>44118</v>
      </c>
      <c r="B529" s="20">
        <v>0.1</v>
      </c>
      <c r="C529" s="20">
        <v>0.1</v>
      </c>
      <c r="D529" s="20">
        <v>0.1</v>
      </c>
      <c r="E529" s="20">
        <v>0.1</v>
      </c>
      <c r="F529" s="20">
        <v>0.12</v>
      </c>
      <c r="G529" s="20">
        <v>0.12</v>
      </c>
      <c r="H529" s="20" t="s">
        <v>38</v>
      </c>
      <c r="I529" s="20" t="s">
        <v>38</v>
      </c>
      <c r="J529" s="20">
        <v>0.12</v>
      </c>
      <c r="K529" s="20">
        <v>0.12</v>
      </c>
      <c r="L529" s="20">
        <v>0.13</v>
      </c>
      <c r="M529" s="20">
        <v>0.13</v>
      </c>
    </row>
    <row r="530" spans="1:13" ht="24" x14ac:dyDescent="0.3">
      <c r="A530" s="19">
        <v>44119</v>
      </c>
      <c r="B530" s="20">
        <v>0.1</v>
      </c>
      <c r="C530" s="20">
        <v>0.1</v>
      </c>
      <c r="D530" s="20">
        <v>0.1</v>
      </c>
      <c r="E530" s="20">
        <v>0.1</v>
      </c>
      <c r="F530" s="20">
        <v>0.11</v>
      </c>
      <c r="G530" s="20">
        <v>0.11</v>
      </c>
      <c r="H530" s="20" t="s">
        <v>38</v>
      </c>
      <c r="I530" s="20" t="s">
        <v>38</v>
      </c>
      <c r="J530" s="20">
        <v>0.12</v>
      </c>
      <c r="K530" s="20">
        <v>0.12</v>
      </c>
      <c r="L530" s="20">
        <v>0.12</v>
      </c>
      <c r="M530" s="20">
        <v>0.12</v>
      </c>
    </row>
    <row r="531" spans="1:13" ht="24" x14ac:dyDescent="0.3">
      <c r="A531" s="19">
        <v>44120</v>
      </c>
      <c r="B531" s="20">
        <v>0.09</v>
      </c>
      <c r="C531" s="20">
        <v>0.09</v>
      </c>
      <c r="D531" s="20">
        <v>0.1</v>
      </c>
      <c r="E531" s="20">
        <v>0.1</v>
      </c>
      <c r="F531" s="20">
        <v>0.11</v>
      </c>
      <c r="G531" s="20">
        <v>0.11</v>
      </c>
      <c r="H531" s="20" t="s">
        <v>38</v>
      </c>
      <c r="I531" s="20" t="s">
        <v>38</v>
      </c>
      <c r="J531" s="20">
        <v>0.12</v>
      </c>
      <c r="K531" s="20">
        <v>0.12</v>
      </c>
      <c r="L531" s="20">
        <v>0.12</v>
      </c>
      <c r="M531" s="20">
        <v>0.12</v>
      </c>
    </row>
    <row r="532" spans="1:13" ht="24" x14ac:dyDescent="0.3">
      <c r="A532" s="19">
        <v>44123</v>
      </c>
      <c r="B532" s="20">
        <v>0.09</v>
      </c>
      <c r="C532" s="20">
        <v>0.09</v>
      </c>
      <c r="D532" s="20">
        <v>0.1</v>
      </c>
      <c r="E532" s="20">
        <v>0.1</v>
      </c>
      <c r="F532" s="20">
        <v>0.11</v>
      </c>
      <c r="G532" s="20">
        <v>0.11</v>
      </c>
      <c r="H532" s="20" t="s">
        <v>38</v>
      </c>
      <c r="I532" s="20" t="s">
        <v>38</v>
      </c>
      <c r="J532" s="20">
        <v>0.11</v>
      </c>
      <c r="K532" s="20">
        <v>0.11</v>
      </c>
      <c r="L532" s="20">
        <v>0.13</v>
      </c>
      <c r="M532" s="20">
        <v>0.13</v>
      </c>
    </row>
    <row r="533" spans="1:13" ht="24" x14ac:dyDescent="0.3">
      <c r="A533" s="19">
        <v>44124</v>
      </c>
      <c r="B533" s="20">
        <v>0.08</v>
      </c>
      <c r="C533" s="20">
        <v>0.08</v>
      </c>
      <c r="D533" s="20">
        <v>0.09</v>
      </c>
      <c r="E533" s="20">
        <v>0.09</v>
      </c>
      <c r="F533" s="20">
        <v>0.1</v>
      </c>
      <c r="G533" s="20">
        <v>0.1</v>
      </c>
      <c r="H533" s="20" t="s">
        <v>38</v>
      </c>
      <c r="I533" s="20" t="s">
        <v>38</v>
      </c>
      <c r="J533" s="20">
        <v>0.12</v>
      </c>
      <c r="K533" s="20">
        <v>0.12</v>
      </c>
      <c r="L533" s="20">
        <v>0.13</v>
      </c>
      <c r="M533" s="20">
        <v>0.13</v>
      </c>
    </row>
    <row r="534" spans="1:13" ht="24" x14ac:dyDescent="0.3">
      <c r="A534" s="19">
        <v>44125</v>
      </c>
      <c r="B534" s="20">
        <v>0.08</v>
      </c>
      <c r="C534" s="20">
        <v>0.08</v>
      </c>
      <c r="D534" s="20">
        <v>0.09</v>
      </c>
      <c r="E534" s="20">
        <v>0.09</v>
      </c>
      <c r="F534" s="20">
        <v>0.1</v>
      </c>
      <c r="G534" s="20">
        <v>0.1</v>
      </c>
      <c r="H534" s="20" t="s">
        <v>38</v>
      </c>
      <c r="I534" s="20" t="s">
        <v>38</v>
      </c>
      <c r="J534" s="20">
        <v>0.12</v>
      </c>
      <c r="K534" s="20">
        <v>0.12</v>
      </c>
      <c r="L534" s="20">
        <v>0.13</v>
      </c>
      <c r="M534" s="20">
        <v>0.13</v>
      </c>
    </row>
    <row r="535" spans="1:13" ht="24" x14ac:dyDescent="0.3">
      <c r="A535" s="19">
        <v>44126</v>
      </c>
      <c r="B535" s="20">
        <v>0.09</v>
      </c>
      <c r="C535" s="20">
        <v>0.09</v>
      </c>
      <c r="D535" s="20">
        <v>0.09</v>
      </c>
      <c r="E535" s="20">
        <v>0.09</v>
      </c>
      <c r="F535" s="20">
        <v>0.09</v>
      </c>
      <c r="G535" s="20">
        <v>0.09</v>
      </c>
      <c r="H535" s="20" t="s">
        <v>38</v>
      </c>
      <c r="I535" s="20" t="s">
        <v>38</v>
      </c>
      <c r="J535" s="20">
        <v>0.11</v>
      </c>
      <c r="K535" s="20">
        <v>0.11</v>
      </c>
      <c r="L535" s="20">
        <v>0.13</v>
      </c>
      <c r="M535" s="20">
        <v>0.13</v>
      </c>
    </row>
    <row r="536" spans="1:13" ht="24" x14ac:dyDescent="0.3">
      <c r="A536" s="19">
        <v>44127</v>
      </c>
      <c r="B536" s="20">
        <v>0.08</v>
      </c>
      <c r="C536" s="20">
        <v>0.08</v>
      </c>
      <c r="D536" s="20">
        <v>0.09</v>
      </c>
      <c r="E536" s="20">
        <v>0.09</v>
      </c>
      <c r="F536" s="20">
        <v>0.1</v>
      </c>
      <c r="G536" s="20">
        <v>0.1</v>
      </c>
      <c r="H536" s="20" t="s">
        <v>38</v>
      </c>
      <c r="I536" s="20" t="s">
        <v>38</v>
      </c>
      <c r="J536" s="20">
        <v>0.11</v>
      </c>
      <c r="K536" s="20">
        <v>0.11</v>
      </c>
      <c r="L536" s="20">
        <v>0.12</v>
      </c>
      <c r="M536" s="20">
        <v>0.12</v>
      </c>
    </row>
    <row r="537" spans="1:13" ht="24" x14ac:dyDescent="0.3">
      <c r="A537" s="19">
        <v>44130</v>
      </c>
      <c r="B537" s="20">
        <v>0.08</v>
      </c>
      <c r="C537" s="20">
        <v>0.08</v>
      </c>
      <c r="D537" s="20">
        <v>0.09</v>
      </c>
      <c r="E537" s="20">
        <v>0.09</v>
      </c>
      <c r="F537" s="20">
        <v>0.11</v>
      </c>
      <c r="G537" s="20">
        <v>0.11</v>
      </c>
      <c r="H537" s="20" t="s">
        <v>38</v>
      </c>
      <c r="I537" s="20" t="s">
        <v>38</v>
      </c>
      <c r="J537" s="20">
        <v>0.12</v>
      </c>
      <c r="K537" s="20">
        <v>0.12</v>
      </c>
      <c r="L537" s="20">
        <v>0.12</v>
      </c>
      <c r="M537" s="20">
        <v>0.12</v>
      </c>
    </row>
    <row r="538" spans="1:13" ht="24" x14ac:dyDescent="0.3">
      <c r="A538" s="19">
        <v>44131</v>
      </c>
      <c r="B538" s="20">
        <v>0.08</v>
      </c>
      <c r="C538" s="20">
        <v>0.08</v>
      </c>
      <c r="D538" s="20">
        <v>0.09</v>
      </c>
      <c r="E538" s="20">
        <v>0.09</v>
      </c>
      <c r="F538" s="20">
        <v>0.1</v>
      </c>
      <c r="G538" s="20">
        <v>0.1</v>
      </c>
      <c r="H538" s="20" t="s">
        <v>38</v>
      </c>
      <c r="I538" s="20" t="s">
        <v>38</v>
      </c>
      <c r="J538" s="20">
        <v>0.11</v>
      </c>
      <c r="K538" s="20">
        <v>0.11</v>
      </c>
      <c r="L538" s="20">
        <v>0.12</v>
      </c>
      <c r="M538" s="20">
        <v>0.12</v>
      </c>
    </row>
    <row r="539" spans="1:13" ht="24" x14ac:dyDescent="0.3">
      <c r="A539" s="19">
        <v>44132</v>
      </c>
      <c r="B539" s="20">
        <v>7.0000000000000007E-2</v>
      </c>
      <c r="C539" s="20">
        <v>7.0000000000000007E-2</v>
      </c>
      <c r="D539" s="20">
        <v>0.09</v>
      </c>
      <c r="E539" s="20">
        <v>0.09</v>
      </c>
      <c r="F539" s="20">
        <v>0.1</v>
      </c>
      <c r="G539" s="20">
        <v>0.1</v>
      </c>
      <c r="H539" s="20" t="s">
        <v>38</v>
      </c>
      <c r="I539" s="20" t="s">
        <v>38</v>
      </c>
      <c r="J539" s="20">
        <v>0.11</v>
      </c>
      <c r="K539" s="20">
        <v>0.11</v>
      </c>
      <c r="L539" s="20">
        <v>0.12</v>
      </c>
      <c r="M539" s="20">
        <v>0.12</v>
      </c>
    </row>
    <row r="540" spans="1:13" ht="24" x14ac:dyDescent="0.3">
      <c r="A540" s="19">
        <v>44133</v>
      </c>
      <c r="B540" s="20">
        <v>0.08</v>
      </c>
      <c r="C540" s="20">
        <v>0.08</v>
      </c>
      <c r="D540" s="20">
        <v>0.1</v>
      </c>
      <c r="E540" s="20">
        <v>0.1</v>
      </c>
      <c r="F540" s="20">
        <v>0.09</v>
      </c>
      <c r="G540" s="20">
        <v>0.09</v>
      </c>
      <c r="H540" s="20" t="s">
        <v>38</v>
      </c>
      <c r="I540" s="20" t="s">
        <v>38</v>
      </c>
      <c r="J540" s="20">
        <v>0.1</v>
      </c>
      <c r="K540" s="20">
        <v>0.1</v>
      </c>
      <c r="L540" s="20">
        <v>0.12</v>
      </c>
      <c r="M540" s="20">
        <v>0.12</v>
      </c>
    </row>
    <row r="541" spans="1:13" ht="24" x14ac:dyDescent="0.3">
      <c r="A541" s="19">
        <v>44134</v>
      </c>
      <c r="B541" s="20">
        <v>0.08</v>
      </c>
      <c r="C541" s="20">
        <v>0.08</v>
      </c>
      <c r="D541" s="20">
        <v>0.09</v>
      </c>
      <c r="E541" s="20">
        <v>0.09</v>
      </c>
      <c r="F541" s="20">
        <v>0.09</v>
      </c>
      <c r="G541" s="20">
        <v>0.09</v>
      </c>
      <c r="H541" s="20" t="s">
        <v>38</v>
      </c>
      <c r="I541" s="20" t="s">
        <v>38</v>
      </c>
      <c r="J541" s="20">
        <v>0.11</v>
      </c>
      <c r="K541" s="20">
        <v>0.11</v>
      </c>
      <c r="L541" s="20">
        <v>0.13</v>
      </c>
      <c r="M541" s="20">
        <v>0.13</v>
      </c>
    </row>
    <row r="542" spans="1:13" ht="24" x14ac:dyDescent="0.3">
      <c r="A542" s="19">
        <v>44137</v>
      </c>
      <c r="B542" s="20">
        <v>0.09</v>
      </c>
      <c r="C542" s="20">
        <v>0.09</v>
      </c>
      <c r="D542" s="20">
        <v>0.09</v>
      </c>
      <c r="E542" s="20">
        <v>0.09</v>
      </c>
      <c r="F542" s="20">
        <v>0.09</v>
      </c>
      <c r="G542" s="20">
        <v>0.09</v>
      </c>
      <c r="H542" s="20" t="s">
        <v>38</v>
      </c>
      <c r="I542" s="20" t="s">
        <v>38</v>
      </c>
      <c r="J542" s="20">
        <v>0.11</v>
      </c>
      <c r="K542" s="20">
        <v>0.11</v>
      </c>
      <c r="L542" s="20">
        <v>0.13</v>
      </c>
      <c r="M542" s="20">
        <v>0.13</v>
      </c>
    </row>
    <row r="543" spans="1:13" ht="24" x14ac:dyDescent="0.3">
      <c r="A543" s="19">
        <v>44138</v>
      </c>
      <c r="B543" s="20">
        <v>0.09</v>
      </c>
      <c r="C543" s="20">
        <v>0.09</v>
      </c>
      <c r="D543" s="20">
        <v>0.1</v>
      </c>
      <c r="E543" s="20">
        <v>0.1</v>
      </c>
      <c r="F543" s="20">
        <v>0.1</v>
      </c>
      <c r="G543" s="20">
        <v>0.1</v>
      </c>
      <c r="H543" s="20" t="s">
        <v>38</v>
      </c>
      <c r="I543" s="20" t="s">
        <v>38</v>
      </c>
      <c r="J543" s="20">
        <v>0.12</v>
      </c>
      <c r="K543" s="20">
        <v>0.12</v>
      </c>
      <c r="L543" s="20">
        <v>0.14000000000000001</v>
      </c>
      <c r="M543" s="20">
        <v>0.14000000000000001</v>
      </c>
    </row>
    <row r="544" spans="1:13" ht="24" x14ac:dyDescent="0.3">
      <c r="A544" s="19">
        <v>44139</v>
      </c>
      <c r="B544" s="20">
        <v>0.08</v>
      </c>
      <c r="C544" s="20">
        <v>0.08</v>
      </c>
      <c r="D544" s="20">
        <v>0.09</v>
      </c>
      <c r="E544" s="20">
        <v>0.09</v>
      </c>
      <c r="F544" s="20">
        <v>0.1</v>
      </c>
      <c r="G544" s="20">
        <v>0.1</v>
      </c>
      <c r="H544" s="20" t="s">
        <v>38</v>
      </c>
      <c r="I544" s="20" t="s">
        <v>38</v>
      </c>
      <c r="J544" s="20">
        <v>0.1</v>
      </c>
      <c r="K544" s="20">
        <v>0.1</v>
      </c>
      <c r="L544" s="20">
        <v>0.12</v>
      </c>
      <c r="M544" s="20">
        <v>0.12</v>
      </c>
    </row>
    <row r="545" spans="1:13" ht="24" x14ac:dyDescent="0.3">
      <c r="A545" s="19">
        <v>44140</v>
      </c>
      <c r="B545" s="20">
        <v>0.09</v>
      </c>
      <c r="C545" s="20">
        <v>0.09</v>
      </c>
      <c r="D545" s="20">
        <v>0.1</v>
      </c>
      <c r="E545" s="20">
        <v>0.1</v>
      </c>
      <c r="F545" s="20">
        <v>0.1</v>
      </c>
      <c r="G545" s="20">
        <v>0.1</v>
      </c>
      <c r="H545" s="20" t="s">
        <v>38</v>
      </c>
      <c r="I545" s="20" t="s">
        <v>38</v>
      </c>
      <c r="J545" s="20">
        <v>0.1</v>
      </c>
      <c r="K545" s="20">
        <v>0.1</v>
      </c>
      <c r="L545" s="20">
        <v>0.12</v>
      </c>
      <c r="M545" s="20">
        <v>0.12</v>
      </c>
    </row>
    <row r="546" spans="1:13" ht="24" x14ac:dyDescent="0.3">
      <c r="A546" s="19">
        <v>44141</v>
      </c>
      <c r="B546" s="20">
        <v>0.1</v>
      </c>
      <c r="C546" s="20">
        <v>0.1</v>
      </c>
      <c r="D546" s="20">
        <v>0.1</v>
      </c>
      <c r="E546" s="20">
        <v>0.1</v>
      </c>
      <c r="F546" s="20">
        <v>0.1</v>
      </c>
      <c r="G546" s="20">
        <v>0.1</v>
      </c>
      <c r="H546" s="20" t="s">
        <v>38</v>
      </c>
      <c r="I546" s="20" t="s">
        <v>38</v>
      </c>
      <c r="J546" s="20">
        <v>0.11</v>
      </c>
      <c r="K546" s="20">
        <v>0.11</v>
      </c>
      <c r="L546" s="20">
        <v>0.12</v>
      </c>
      <c r="M546" s="20">
        <v>0.12</v>
      </c>
    </row>
    <row r="547" spans="1:13" ht="24" x14ac:dyDescent="0.3">
      <c r="A547" s="19">
        <v>44144</v>
      </c>
      <c r="B547" s="20">
        <v>0.1</v>
      </c>
      <c r="C547" s="20">
        <v>0.1</v>
      </c>
      <c r="D547" s="20">
        <v>0.1</v>
      </c>
      <c r="E547" s="20">
        <v>0.1</v>
      </c>
      <c r="F547" s="20">
        <v>0.11</v>
      </c>
      <c r="G547" s="20">
        <v>0.11</v>
      </c>
      <c r="H547" s="20" t="s">
        <v>38</v>
      </c>
      <c r="I547" s="20" t="s">
        <v>38</v>
      </c>
      <c r="J547" s="20">
        <v>0.11</v>
      </c>
      <c r="K547" s="20">
        <v>0.11</v>
      </c>
      <c r="L547" s="20">
        <v>0.12</v>
      </c>
      <c r="M547" s="20">
        <v>0.12</v>
      </c>
    </row>
    <row r="548" spans="1:13" ht="24" x14ac:dyDescent="0.3">
      <c r="A548" s="19">
        <v>44145</v>
      </c>
      <c r="B548" s="20">
        <v>0.09</v>
      </c>
      <c r="C548" s="20">
        <v>0.09</v>
      </c>
      <c r="D548" s="20">
        <v>0.09</v>
      </c>
      <c r="E548" s="20">
        <v>0.09</v>
      </c>
      <c r="F548" s="20">
        <v>0.1</v>
      </c>
      <c r="G548" s="20">
        <v>0.1</v>
      </c>
      <c r="H548" s="20" t="s">
        <v>38</v>
      </c>
      <c r="I548" s="20" t="s">
        <v>38</v>
      </c>
      <c r="J548" s="20">
        <v>0.11</v>
      </c>
      <c r="K548" s="20">
        <v>0.11</v>
      </c>
      <c r="L548" s="20">
        <v>0.12</v>
      </c>
      <c r="M548" s="20">
        <v>0.12</v>
      </c>
    </row>
    <row r="549" spans="1:13" ht="24" x14ac:dyDescent="0.3">
      <c r="A549" s="19">
        <v>44147</v>
      </c>
      <c r="B549" s="20">
        <v>0.1</v>
      </c>
      <c r="C549" s="20">
        <v>0.1</v>
      </c>
      <c r="D549" s="20">
        <v>0.11</v>
      </c>
      <c r="E549" s="20">
        <v>0.11</v>
      </c>
      <c r="F549" s="20">
        <v>0.1</v>
      </c>
      <c r="G549" s="20">
        <v>0.1</v>
      </c>
      <c r="H549" s="20" t="s">
        <v>38</v>
      </c>
      <c r="I549" s="20" t="s">
        <v>38</v>
      </c>
      <c r="J549" s="20">
        <v>0.1</v>
      </c>
      <c r="K549" s="20">
        <v>0.1</v>
      </c>
      <c r="L549" s="20">
        <v>0.13</v>
      </c>
      <c r="M549" s="20">
        <v>0.13</v>
      </c>
    </row>
    <row r="550" spans="1:13" ht="24" x14ac:dyDescent="0.3">
      <c r="A550" s="19">
        <v>44148</v>
      </c>
      <c r="B550" s="20">
        <v>0.1</v>
      </c>
      <c r="C550" s="20">
        <v>0.1</v>
      </c>
      <c r="D550" s="20">
        <v>0.09</v>
      </c>
      <c r="E550" s="20">
        <v>0.09</v>
      </c>
      <c r="F550" s="20">
        <v>0.09</v>
      </c>
      <c r="G550" s="20">
        <v>0.09</v>
      </c>
      <c r="H550" s="20" t="s">
        <v>38</v>
      </c>
      <c r="I550" s="20" t="s">
        <v>38</v>
      </c>
      <c r="J550" s="20">
        <v>0.1</v>
      </c>
      <c r="K550" s="20">
        <v>0.1</v>
      </c>
      <c r="L550" s="20">
        <v>0.12</v>
      </c>
      <c r="M550" s="20">
        <v>0.12</v>
      </c>
    </row>
    <row r="551" spans="1:13" ht="24" x14ac:dyDescent="0.3">
      <c r="A551" s="19">
        <v>44151</v>
      </c>
      <c r="B551" s="20">
        <v>0.09</v>
      </c>
      <c r="C551" s="20">
        <v>0.09</v>
      </c>
      <c r="D551" s="20">
        <v>0.1</v>
      </c>
      <c r="E551" s="20">
        <v>0.1</v>
      </c>
      <c r="F551" s="20">
        <v>0.09</v>
      </c>
      <c r="G551" s="20">
        <v>0.09</v>
      </c>
      <c r="H551" s="20" t="s">
        <v>38</v>
      </c>
      <c r="I551" s="20" t="s">
        <v>38</v>
      </c>
      <c r="J551" s="20">
        <v>0.12</v>
      </c>
      <c r="K551" s="20">
        <v>0.12</v>
      </c>
      <c r="L551" s="20">
        <v>0.12</v>
      </c>
      <c r="M551" s="20">
        <v>0.12</v>
      </c>
    </row>
    <row r="552" spans="1:13" ht="24" x14ac:dyDescent="0.3">
      <c r="A552" s="19">
        <v>44152</v>
      </c>
      <c r="B552" s="20">
        <v>0.08</v>
      </c>
      <c r="C552" s="20">
        <v>0.08</v>
      </c>
      <c r="D552" s="20">
        <v>0.08</v>
      </c>
      <c r="E552" s="20">
        <v>0.08</v>
      </c>
      <c r="F552" s="20">
        <v>0.09</v>
      </c>
      <c r="G552" s="20">
        <v>0.09</v>
      </c>
      <c r="H552" s="20" t="s">
        <v>38</v>
      </c>
      <c r="I552" s="20" t="s">
        <v>38</v>
      </c>
      <c r="J552" s="20">
        <v>0.1</v>
      </c>
      <c r="K552" s="20">
        <v>0.1</v>
      </c>
      <c r="L552" s="20">
        <v>0.12</v>
      </c>
      <c r="M552" s="20">
        <v>0.12</v>
      </c>
    </row>
    <row r="553" spans="1:13" ht="24" x14ac:dyDescent="0.3">
      <c r="A553" s="19">
        <v>44153</v>
      </c>
      <c r="B553" s="20">
        <v>7.0000000000000007E-2</v>
      </c>
      <c r="C553" s="20">
        <v>7.0000000000000007E-2</v>
      </c>
      <c r="D553" s="20">
        <v>0.09</v>
      </c>
      <c r="E553" s="20">
        <v>0.09</v>
      </c>
      <c r="F553" s="20">
        <v>0.09</v>
      </c>
      <c r="G553" s="20">
        <v>0.09</v>
      </c>
      <c r="H553" s="20" t="s">
        <v>38</v>
      </c>
      <c r="I553" s="20" t="s">
        <v>38</v>
      </c>
      <c r="J553" s="20">
        <v>0.1</v>
      </c>
      <c r="K553" s="20">
        <v>0.1</v>
      </c>
      <c r="L553" s="20">
        <v>0.11</v>
      </c>
      <c r="M553" s="20">
        <v>0.11</v>
      </c>
    </row>
    <row r="554" spans="1:13" ht="24" x14ac:dyDescent="0.3">
      <c r="A554" s="19">
        <v>44154</v>
      </c>
      <c r="B554" s="20">
        <v>0.08</v>
      </c>
      <c r="C554" s="20">
        <v>0.08</v>
      </c>
      <c r="D554" s="20">
        <v>0.08</v>
      </c>
      <c r="E554" s="20">
        <v>0.08</v>
      </c>
      <c r="F554" s="20">
        <v>7.0000000000000007E-2</v>
      </c>
      <c r="G554" s="20">
        <v>7.0000000000000007E-2</v>
      </c>
      <c r="H554" s="20" t="s">
        <v>38</v>
      </c>
      <c r="I554" s="20" t="s">
        <v>38</v>
      </c>
      <c r="J554" s="20">
        <v>0.1</v>
      </c>
      <c r="K554" s="20">
        <v>0.1</v>
      </c>
      <c r="L554" s="20">
        <v>0.11</v>
      </c>
      <c r="M554" s="20">
        <v>0.11</v>
      </c>
    </row>
    <row r="555" spans="1:13" ht="24" x14ac:dyDescent="0.3">
      <c r="A555" s="19">
        <v>44155</v>
      </c>
      <c r="B555" s="20">
        <v>0.09</v>
      </c>
      <c r="C555" s="20">
        <v>0.09</v>
      </c>
      <c r="D555" s="20">
        <v>0.09</v>
      </c>
      <c r="E555" s="20">
        <v>0.09</v>
      </c>
      <c r="F555" s="20">
        <v>7.0000000000000007E-2</v>
      </c>
      <c r="G555" s="20">
        <v>7.0000000000000007E-2</v>
      </c>
      <c r="H555" s="20" t="s">
        <v>38</v>
      </c>
      <c r="I555" s="20" t="s">
        <v>38</v>
      </c>
      <c r="J555" s="20">
        <v>0.1</v>
      </c>
      <c r="K555" s="20">
        <v>0.1</v>
      </c>
      <c r="L555" s="20">
        <v>0.11</v>
      </c>
      <c r="M555" s="20">
        <v>0.11</v>
      </c>
    </row>
    <row r="556" spans="1:13" ht="24" x14ac:dyDescent="0.3">
      <c r="A556" s="19">
        <v>44158</v>
      </c>
      <c r="B556" s="20">
        <v>0.08</v>
      </c>
      <c r="C556" s="20">
        <v>0.08</v>
      </c>
      <c r="D556" s="20">
        <v>0.08</v>
      </c>
      <c r="E556" s="20">
        <v>0.08</v>
      </c>
      <c r="F556" s="20">
        <v>0.08</v>
      </c>
      <c r="G556" s="20">
        <v>0.08</v>
      </c>
      <c r="H556" s="20" t="s">
        <v>38</v>
      </c>
      <c r="I556" s="20" t="s">
        <v>38</v>
      </c>
      <c r="J556" s="20">
        <v>0.08</v>
      </c>
      <c r="K556" s="20">
        <v>0.08</v>
      </c>
      <c r="L556" s="20">
        <v>0.1</v>
      </c>
      <c r="M556" s="20">
        <v>0.1</v>
      </c>
    </row>
    <row r="557" spans="1:13" ht="24" x14ac:dyDescent="0.3">
      <c r="A557" s="19">
        <v>44159</v>
      </c>
      <c r="B557" s="20">
        <v>0.08</v>
      </c>
      <c r="C557" s="20">
        <v>0.08</v>
      </c>
      <c r="D557" s="20">
        <v>0.08</v>
      </c>
      <c r="E557" s="20">
        <v>0.08</v>
      </c>
      <c r="F557" s="20">
        <v>0.09</v>
      </c>
      <c r="G557" s="20">
        <v>0.09</v>
      </c>
      <c r="H557" s="20" t="s">
        <v>38</v>
      </c>
      <c r="I557" s="20" t="s">
        <v>38</v>
      </c>
      <c r="J557" s="20">
        <v>0.1</v>
      </c>
      <c r="K557" s="20">
        <v>0.1</v>
      </c>
      <c r="L557" s="20">
        <v>0.11</v>
      </c>
      <c r="M557" s="20">
        <v>0.11</v>
      </c>
    </row>
    <row r="558" spans="1:13" ht="24" x14ac:dyDescent="0.3">
      <c r="A558" s="19">
        <v>44160</v>
      </c>
      <c r="B558" s="20">
        <v>7.0000000000000007E-2</v>
      </c>
      <c r="C558" s="20">
        <v>7.0000000000000007E-2</v>
      </c>
      <c r="D558" s="20">
        <v>7.0000000000000007E-2</v>
      </c>
      <c r="E558" s="20">
        <v>7.0000000000000007E-2</v>
      </c>
      <c r="F558" s="20">
        <v>0.09</v>
      </c>
      <c r="G558" s="20">
        <v>0.09</v>
      </c>
      <c r="H558" s="20" t="s">
        <v>38</v>
      </c>
      <c r="I558" s="20" t="s">
        <v>38</v>
      </c>
      <c r="J558" s="20">
        <v>0.09</v>
      </c>
      <c r="K558" s="20">
        <v>0.09</v>
      </c>
      <c r="L558" s="20">
        <v>0.11</v>
      </c>
      <c r="M558" s="20">
        <v>0.11</v>
      </c>
    </row>
    <row r="559" spans="1:13" ht="24" x14ac:dyDescent="0.3">
      <c r="A559" s="19">
        <v>44162</v>
      </c>
      <c r="B559" s="20">
        <v>0.09</v>
      </c>
      <c r="C559" s="20">
        <v>0.09</v>
      </c>
      <c r="D559" s="20">
        <v>0.09</v>
      </c>
      <c r="E559" s="20">
        <v>0.09</v>
      </c>
      <c r="F559" s="20">
        <v>0.09</v>
      </c>
      <c r="G559" s="20">
        <v>0.09</v>
      </c>
      <c r="H559" s="20" t="s">
        <v>38</v>
      </c>
      <c r="I559" s="20" t="s">
        <v>38</v>
      </c>
      <c r="J559" s="20">
        <v>0.1</v>
      </c>
      <c r="K559" s="20">
        <v>0.1</v>
      </c>
      <c r="L559" s="20">
        <v>0.11</v>
      </c>
      <c r="M559" s="20">
        <v>0.11</v>
      </c>
    </row>
    <row r="560" spans="1:13" ht="24" x14ac:dyDescent="0.3">
      <c r="A560" s="19">
        <v>44165</v>
      </c>
      <c r="B560" s="20">
        <v>0.08</v>
      </c>
      <c r="C560" s="20">
        <v>0.08</v>
      </c>
      <c r="D560" s="20">
        <v>0.08</v>
      </c>
      <c r="E560" s="20">
        <v>0.08</v>
      </c>
      <c r="F560" s="20">
        <v>0.08</v>
      </c>
      <c r="G560" s="20">
        <v>0.08</v>
      </c>
      <c r="H560" s="20" t="s">
        <v>38</v>
      </c>
      <c r="I560" s="20" t="s">
        <v>38</v>
      </c>
      <c r="J560" s="20">
        <v>0.09</v>
      </c>
      <c r="K560" s="20">
        <v>0.09</v>
      </c>
      <c r="L560" s="20">
        <v>0.11</v>
      </c>
      <c r="M560" s="20">
        <v>0.11</v>
      </c>
    </row>
    <row r="561" spans="1:13" ht="24" x14ac:dyDescent="0.3">
      <c r="A561" s="19">
        <v>44166</v>
      </c>
      <c r="B561" s="20">
        <v>7.0000000000000007E-2</v>
      </c>
      <c r="C561" s="20">
        <v>7.0000000000000007E-2</v>
      </c>
      <c r="D561" s="20">
        <v>7.0000000000000007E-2</v>
      </c>
      <c r="E561" s="20">
        <v>7.0000000000000007E-2</v>
      </c>
      <c r="F561" s="20">
        <v>0.09</v>
      </c>
      <c r="G561" s="20">
        <v>0.09</v>
      </c>
      <c r="H561" s="20" t="s">
        <v>38</v>
      </c>
      <c r="I561" s="20" t="s">
        <v>38</v>
      </c>
      <c r="J561" s="20">
        <v>0.1</v>
      </c>
      <c r="K561" s="20">
        <v>0.1</v>
      </c>
      <c r="L561" s="20">
        <v>0.12</v>
      </c>
      <c r="M561" s="20">
        <v>0.12</v>
      </c>
    </row>
    <row r="562" spans="1:13" ht="24" x14ac:dyDescent="0.3">
      <c r="A562" s="19">
        <v>44167</v>
      </c>
      <c r="B562" s="20">
        <v>7.0000000000000007E-2</v>
      </c>
      <c r="C562" s="20">
        <v>7.0000000000000007E-2</v>
      </c>
      <c r="D562" s="20">
        <v>0.08</v>
      </c>
      <c r="E562" s="20">
        <v>0.08</v>
      </c>
      <c r="F562" s="20">
        <v>0.09</v>
      </c>
      <c r="G562" s="20">
        <v>0.09</v>
      </c>
      <c r="H562" s="20" t="s">
        <v>38</v>
      </c>
      <c r="I562" s="20" t="s">
        <v>38</v>
      </c>
      <c r="J562" s="20">
        <v>0.1</v>
      </c>
      <c r="K562" s="20">
        <v>0.1</v>
      </c>
      <c r="L562" s="20">
        <v>0.11</v>
      </c>
      <c r="M562" s="20">
        <v>0.11</v>
      </c>
    </row>
    <row r="563" spans="1:13" ht="24" x14ac:dyDescent="0.3">
      <c r="A563" s="19">
        <v>44168</v>
      </c>
      <c r="B563" s="20">
        <v>0.08</v>
      </c>
      <c r="C563" s="20">
        <v>0.08</v>
      </c>
      <c r="D563" s="20">
        <v>0.08</v>
      </c>
      <c r="E563" s="20">
        <v>0.08</v>
      </c>
      <c r="F563" s="20">
        <v>0.08</v>
      </c>
      <c r="G563" s="20">
        <v>0.08</v>
      </c>
      <c r="H563" s="20" t="s">
        <v>38</v>
      </c>
      <c r="I563" s="20" t="s">
        <v>38</v>
      </c>
      <c r="J563" s="20">
        <v>0.09</v>
      </c>
      <c r="K563" s="20">
        <v>0.09</v>
      </c>
      <c r="L563" s="20">
        <v>0.1</v>
      </c>
      <c r="M563" s="20">
        <v>0.1</v>
      </c>
    </row>
    <row r="564" spans="1:13" ht="24" x14ac:dyDescent="0.3">
      <c r="A564" s="19">
        <v>44169</v>
      </c>
      <c r="B564" s="20">
        <v>7.0000000000000007E-2</v>
      </c>
      <c r="C564" s="20">
        <v>7.0000000000000007E-2</v>
      </c>
      <c r="D564" s="20">
        <v>7.0000000000000007E-2</v>
      </c>
      <c r="E564" s="20">
        <v>7.0000000000000007E-2</v>
      </c>
      <c r="F564" s="20">
        <v>0.09</v>
      </c>
      <c r="G564" s="20">
        <v>0.09</v>
      </c>
      <c r="H564" s="20" t="s">
        <v>38</v>
      </c>
      <c r="I564" s="20" t="s">
        <v>38</v>
      </c>
      <c r="J564" s="20">
        <v>0.1</v>
      </c>
      <c r="K564" s="20">
        <v>0.1</v>
      </c>
      <c r="L564" s="20">
        <v>0.11</v>
      </c>
      <c r="M564" s="20">
        <v>0.11</v>
      </c>
    </row>
    <row r="565" spans="1:13" ht="24" x14ac:dyDescent="0.3">
      <c r="A565" s="19">
        <v>44172</v>
      </c>
      <c r="B565" s="20">
        <v>0.09</v>
      </c>
      <c r="C565" s="20">
        <v>0.09</v>
      </c>
      <c r="D565" s="20">
        <v>0.08</v>
      </c>
      <c r="E565" s="20">
        <v>0.08</v>
      </c>
      <c r="F565" s="20">
        <v>0.08</v>
      </c>
      <c r="G565" s="20">
        <v>0.08</v>
      </c>
      <c r="H565" s="20" t="s">
        <v>38</v>
      </c>
      <c r="I565" s="20" t="s">
        <v>38</v>
      </c>
      <c r="J565" s="20">
        <v>0.1</v>
      </c>
      <c r="K565" s="20">
        <v>0.1</v>
      </c>
      <c r="L565" s="20">
        <v>0.1</v>
      </c>
      <c r="M565" s="20">
        <v>0.1</v>
      </c>
    </row>
    <row r="566" spans="1:13" ht="24" x14ac:dyDescent="0.3">
      <c r="A566" s="19">
        <v>44173</v>
      </c>
      <c r="B566" s="20">
        <v>0.08</v>
      </c>
      <c r="C566" s="20">
        <v>0.08</v>
      </c>
      <c r="D566" s="20">
        <v>0.08</v>
      </c>
      <c r="E566" s="20">
        <v>0.08</v>
      </c>
      <c r="F566" s="20">
        <v>0.09</v>
      </c>
      <c r="G566" s="20">
        <v>0.09</v>
      </c>
      <c r="H566" s="20" t="s">
        <v>38</v>
      </c>
      <c r="I566" s="20" t="s">
        <v>38</v>
      </c>
      <c r="J566" s="20">
        <v>0.09</v>
      </c>
      <c r="K566" s="20">
        <v>0.09</v>
      </c>
      <c r="L566" s="20">
        <v>0.1</v>
      </c>
      <c r="M566" s="20">
        <v>0.1</v>
      </c>
    </row>
    <row r="567" spans="1:13" ht="24" x14ac:dyDescent="0.3">
      <c r="A567" s="19">
        <v>44174</v>
      </c>
      <c r="B567" s="20">
        <v>7.0000000000000007E-2</v>
      </c>
      <c r="C567" s="20">
        <v>7.0000000000000007E-2</v>
      </c>
      <c r="D567" s="20">
        <v>7.0000000000000007E-2</v>
      </c>
      <c r="E567" s="20">
        <v>7.0000000000000007E-2</v>
      </c>
      <c r="F567" s="20">
        <v>0.08</v>
      </c>
      <c r="G567" s="20">
        <v>0.08</v>
      </c>
      <c r="H567" s="20" t="s">
        <v>38</v>
      </c>
      <c r="I567" s="20" t="s">
        <v>38</v>
      </c>
      <c r="J567" s="20">
        <v>0.09</v>
      </c>
      <c r="K567" s="20">
        <v>0.09</v>
      </c>
      <c r="L567" s="20">
        <v>0.1</v>
      </c>
      <c r="M567" s="20">
        <v>0.1</v>
      </c>
    </row>
    <row r="568" spans="1:13" ht="24" x14ac:dyDescent="0.3">
      <c r="A568" s="19">
        <v>44175</v>
      </c>
      <c r="B568" s="20">
        <v>7.0000000000000007E-2</v>
      </c>
      <c r="C568" s="20">
        <v>7.0000000000000007E-2</v>
      </c>
      <c r="D568" s="20">
        <v>0.08</v>
      </c>
      <c r="E568" s="20">
        <v>0.08</v>
      </c>
      <c r="F568" s="20">
        <v>0.08</v>
      </c>
      <c r="G568" s="20">
        <v>0.08</v>
      </c>
      <c r="H568" s="20" t="s">
        <v>38</v>
      </c>
      <c r="I568" s="20" t="s">
        <v>38</v>
      </c>
      <c r="J568" s="20">
        <v>0.09</v>
      </c>
      <c r="K568" s="20">
        <v>0.09</v>
      </c>
      <c r="L568" s="20">
        <v>0.1</v>
      </c>
      <c r="M568" s="20">
        <v>0.1</v>
      </c>
    </row>
    <row r="569" spans="1:13" ht="24" x14ac:dyDescent="0.3">
      <c r="A569" s="19">
        <v>44176</v>
      </c>
      <c r="B569" s="20">
        <v>0.08</v>
      </c>
      <c r="C569" s="20">
        <v>0.08</v>
      </c>
      <c r="D569" s="20">
        <v>0.08</v>
      </c>
      <c r="E569" s="20">
        <v>0.08</v>
      </c>
      <c r="F569" s="20">
        <v>0.08</v>
      </c>
      <c r="G569" s="20">
        <v>0.08</v>
      </c>
      <c r="H569" s="20" t="s">
        <v>38</v>
      </c>
      <c r="I569" s="20" t="s">
        <v>38</v>
      </c>
      <c r="J569" s="20">
        <v>0.08</v>
      </c>
      <c r="K569" s="20">
        <v>0.08</v>
      </c>
      <c r="L569" s="20">
        <v>0.1</v>
      </c>
      <c r="M569" s="20">
        <v>0.1</v>
      </c>
    </row>
    <row r="570" spans="1:13" ht="24" x14ac:dyDescent="0.3">
      <c r="A570" s="19">
        <v>44179</v>
      </c>
      <c r="B570" s="20">
        <v>7.0000000000000007E-2</v>
      </c>
      <c r="C570" s="20">
        <v>7.0000000000000007E-2</v>
      </c>
      <c r="D570" s="20">
        <v>0.08</v>
      </c>
      <c r="E570" s="20">
        <v>0.08</v>
      </c>
      <c r="F570" s="20">
        <v>0.09</v>
      </c>
      <c r="G570" s="20">
        <v>0.09</v>
      </c>
      <c r="H570" s="20" t="s">
        <v>38</v>
      </c>
      <c r="I570" s="20" t="s">
        <v>38</v>
      </c>
      <c r="J570" s="20">
        <v>0.08</v>
      </c>
      <c r="K570" s="20">
        <v>0.08</v>
      </c>
      <c r="L570" s="20">
        <v>0.1</v>
      </c>
      <c r="M570" s="20">
        <v>0.1</v>
      </c>
    </row>
    <row r="571" spans="1:13" ht="24" x14ac:dyDescent="0.3">
      <c r="A571" s="19">
        <v>44180</v>
      </c>
      <c r="B571" s="20">
        <v>7.0000000000000007E-2</v>
      </c>
      <c r="C571" s="20">
        <v>7.0000000000000007E-2</v>
      </c>
      <c r="D571" s="20">
        <v>0.08</v>
      </c>
      <c r="E571" s="20">
        <v>0.08</v>
      </c>
      <c r="F571" s="20">
        <v>0.08</v>
      </c>
      <c r="G571" s="20">
        <v>0.08</v>
      </c>
      <c r="H571" s="20" t="s">
        <v>38</v>
      </c>
      <c r="I571" s="20" t="s">
        <v>38</v>
      </c>
      <c r="J571" s="20">
        <v>0.08</v>
      </c>
      <c r="K571" s="20">
        <v>0.08</v>
      </c>
      <c r="L571" s="20">
        <v>0.09</v>
      </c>
      <c r="M571" s="20">
        <v>0.09</v>
      </c>
    </row>
    <row r="572" spans="1:13" ht="24" x14ac:dyDescent="0.3">
      <c r="A572" s="19">
        <v>44181</v>
      </c>
      <c r="B572" s="20">
        <v>0.08</v>
      </c>
      <c r="C572" s="20">
        <v>0.08</v>
      </c>
      <c r="D572" s="20">
        <v>0.08</v>
      </c>
      <c r="E572" s="20">
        <v>0.08</v>
      </c>
      <c r="F572" s="20">
        <v>0.09</v>
      </c>
      <c r="G572" s="20">
        <v>0.09</v>
      </c>
      <c r="H572" s="20" t="s">
        <v>38</v>
      </c>
      <c r="I572" s="20" t="s">
        <v>38</v>
      </c>
      <c r="J572" s="20">
        <v>0.09</v>
      </c>
      <c r="K572" s="20">
        <v>0.09</v>
      </c>
      <c r="L572" s="20">
        <v>0.09</v>
      </c>
      <c r="M572" s="20">
        <v>0.09</v>
      </c>
    </row>
    <row r="573" spans="1:13" ht="24" x14ac:dyDescent="0.3">
      <c r="A573" s="19">
        <v>44182</v>
      </c>
      <c r="B573" s="20">
        <v>0.08</v>
      </c>
      <c r="C573" s="20">
        <v>0.08</v>
      </c>
      <c r="D573" s="20">
        <v>0.09</v>
      </c>
      <c r="E573" s="20">
        <v>0.09</v>
      </c>
      <c r="F573" s="20">
        <v>0.08</v>
      </c>
      <c r="G573" s="20">
        <v>0.08</v>
      </c>
      <c r="H573" s="20" t="s">
        <v>38</v>
      </c>
      <c r="I573" s="20" t="s">
        <v>38</v>
      </c>
      <c r="J573" s="20">
        <v>0.09</v>
      </c>
      <c r="K573" s="20">
        <v>0.09</v>
      </c>
      <c r="L573" s="20">
        <v>0.09</v>
      </c>
      <c r="M573" s="20">
        <v>0.09</v>
      </c>
    </row>
    <row r="574" spans="1:13" ht="24" x14ac:dyDescent="0.3">
      <c r="A574" s="19">
        <v>44183</v>
      </c>
      <c r="B574" s="20">
        <v>0.08</v>
      </c>
      <c r="C574" s="20">
        <v>0.08</v>
      </c>
      <c r="D574" s="20">
        <v>0.08</v>
      </c>
      <c r="E574" s="20">
        <v>0.08</v>
      </c>
      <c r="F574" s="20">
        <v>0.08</v>
      </c>
      <c r="G574" s="20">
        <v>0.08</v>
      </c>
      <c r="H574" s="20" t="s">
        <v>38</v>
      </c>
      <c r="I574" s="20" t="s">
        <v>38</v>
      </c>
      <c r="J574" s="20">
        <v>0.09</v>
      </c>
      <c r="K574" s="20">
        <v>0.09</v>
      </c>
      <c r="L574" s="20">
        <v>0.09</v>
      </c>
      <c r="M574" s="20">
        <v>0.09</v>
      </c>
    </row>
    <row r="575" spans="1:13" ht="24" x14ac:dyDescent="0.3">
      <c r="A575" s="19">
        <v>44186</v>
      </c>
      <c r="B575" s="20">
        <v>0.08</v>
      </c>
      <c r="C575" s="20">
        <v>0.08</v>
      </c>
      <c r="D575" s="20">
        <v>0.09</v>
      </c>
      <c r="E575" s="20">
        <v>0.09</v>
      </c>
      <c r="F575" s="20">
        <v>0.09</v>
      </c>
      <c r="G575" s="20">
        <v>0.09</v>
      </c>
      <c r="H575" s="20" t="s">
        <v>38</v>
      </c>
      <c r="I575" s="20" t="s">
        <v>38</v>
      </c>
      <c r="J575" s="20">
        <v>0.09</v>
      </c>
      <c r="K575" s="20">
        <v>0.09</v>
      </c>
      <c r="L575" s="20">
        <v>0.09</v>
      </c>
      <c r="M575" s="20">
        <v>0.09</v>
      </c>
    </row>
    <row r="576" spans="1:13" ht="24" x14ac:dyDescent="0.3">
      <c r="A576" s="19">
        <v>44187</v>
      </c>
      <c r="B576" s="20">
        <v>0.06</v>
      </c>
      <c r="C576" s="20">
        <v>0.06</v>
      </c>
      <c r="D576" s="20">
        <v>0.09</v>
      </c>
      <c r="E576" s="20">
        <v>0.09</v>
      </c>
      <c r="F576" s="20">
        <v>0.09</v>
      </c>
      <c r="G576" s="20">
        <v>0.09</v>
      </c>
      <c r="H576" s="20" t="s">
        <v>38</v>
      </c>
      <c r="I576" s="20" t="s">
        <v>38</v>
      </c>
      <c r="J576" s="20">
        <v>0.09</v>
      </c>
      <c r="K576" s="20">
        <v>0.09</v>
      </c>
      <c r="L576" s="20">
        <v>0.09</v>
      </c>
      <c r="M576" s="20">
        <v>0.09</v>
      </c>
    </row>
    <row r="577" spans="1:13" ht="24" x14ac:dyDescent="0.3">
      <c r="A577" s="19">
        <v>44188</v>
      </c>
      <c r="B577" s="20">
        <v>7.0000000000000007E-2</v>
      </c>
      <c r="C577" s="20">
        <v>7.0000000000000007E-2</v>
      </c>
      <c r="D577" s="20">
        <v>0.08</v>
      </c>
      <c r="E577" s="20">
        <v>0.08</v>
      </c>
      <c r="F577" s="20">
        <v>0.09</v>
      </c>
      <c r="G577" s="20">
        <v>0.09</v>
      </c>
      <c r="H577" s="20" t="s">
        <v>38</v>
      </c>
      <c r="I577" s="20" t="s">
        <v>38</v>
      </c>
      <c r="J577" s="20">
        <v>0.09</v>
      </c>
      <c r="K577" s="20">
        <v>0.09</v>
      </c>
      <c r="L577" s="20">
        <v>0.09</v>
      </c>
      <c r="M577" s="20">
        <v>0.09</v>
      </c>
    </row>
    <row r="578" spans="1:13" ht="24" x14ac:dyDescent="0.3">
      <c r="A578" s="19">
        <v>44189</v>
      </c>
      <c r="B578" s="20">
        <v>0.09</v>
      </c>
      <c r="C578" s="20">
        <v>0.09</v>
      </c>
      <c r="D578" s="20">
        <v>0.09</v>
      </c>
      <c r="E578" s="20">
        <v>0.09</v>
      </c>
      <c r="F578" s="20">
        <v>0.09</v>
      </c>
      <c r="G578" s="20">
        <v>0.09</v>
      </c>
      <c r="H578" s="20" t="s">
        <v>38</v>
      </c>
      <c r="I578" s="20" t="s">
        <v>38</v>
      </c>
      <c r="J578" s="20">
        <v>0.09</v>
      </c>
      <c r="K578" s="20">
        <v>0.09</v>
      </c>
      <c r="L578" s="20">
        <v>0.1</v>
      </c>
      <c r="M578" s="20">
        <v>0.1</v>
      </c>
    </row>
    <row r="579" spans="1:13" ht="24" x14ac:dyDescent="0.3">
      <c r="A579" s="19">
        <v>44193</v>
      </c>
      <c r="B579" s="20">
        <v>0.09</v>
      </c>
      <c r="C579" s="20">
        <v>0.09</v>
      </c>
      <c r="D579" s="20">
        <v>0.1</v>
      </c>
      <c r="E579" s="20">
        <v>0.1</v>
      </c>
      <c r="F579" s="20">
        <v>0.11</v>
      </c>
      <c r="G579" s="20">
        <v>0.11</v>
      </c>
      <c r="H579" s="20" t="s">
        <v>38</v>
      </c>
      <c r="I579" s="20" t="s">
        <v>38</v>
      </c>
      <c r="J579" s="20">
        <v>0.11</v>
      </c>
      <c r="K579" s="20">
        <v>0.11</v>
      </c>
      <c r="L579" s="20">
        <v>0.11</v>
      </c>
      <c r="M579" s="20">
        <v>0.11</v>
      </c>
    </row>
    <row r="580" spans="1:13" ht="24" x14ac:dyDescent="0.3">
      <c r="A580" s="19">
        <v>44194</v>
      </c>
      <c r="B580" s="20">
        <v>0.08</v>
      </c>
      <c r="C580" s="20">
        <v>0.08</v>
      </c>
      <c r="D580" s="20">
        <v>0.09</v>
      </c>
      <c r="E580" s="20">
        <v>0.09</v>
      </c>
      <c r="F580" s="20">
        <v>0.1</v>
      </c>
      <c r="G580" s="20">
        <v>0.1</v>
      </c>
      <c r="H580" s="20" t="s">
        <v>38</v>
      </c>
      <c r="I580" s="20" t="s">
        <v>38</v>
      </c>
      <c r="J580" s="20">
        <v>0.12</v>
      </c>
      <c r="K580" s="20">
        <v>0.12</v>
      </c>
      <c r="L580" s="20">
        <v>0.11</v>
      </c>
      <c r="M580" s="20">
        <v>0.11</v>
      </c>
    </row>
    <row r="581" spans="1:13" ht="24" x14ac:dyDescent="0.3">
      <c r="A581" s="19">
        <v>44195</v>
      </c>
      <c r="B581" s="20">
        <v>0.06</v>
      </c>
      <c r="C581" s="20">
        <v>0.06</v>
      </c>
      <c r="D581" s="20">
        <v>0.06</v>
      </c>
      <c r="E581" s="20">
        <v>0.06</v>
      </c>
      <c r="F581" s="20">
        <v>0.08</v>
      </c>
      <c r="G581" s="20">
        <v>0.08</v>
      </c>
      <c r="H581" s="20" t="s">
        <v>38</v>
      </c>
      <c r="I581" s="20" t="s">
        <v>38</v>
      </c>
      <c r="J581" s="20">
        <v>0.09</v>
      </c>
      <c r="K581" s="20">
        <v>0.09</v>
      </c>
      <c r="L581" s="20">
        <v>0.12</v>
      </c>
      <c r="M581" s="20">
        <v>0.12</v>
      </c>
    </row>
    <row r="582" spans="1:13" ht="24" x14ac:dyDescent="0.3">
      <c r="A582" s="19">
        <v>44196</v>
      </c>
      <c r="B582" s="20">
        <v>0.08</v>
      </c>
      <c r="C582" s="20">
        <v>0.08</v>
      </c>
      <c r="D582" s="20">
        <v>0.08</v>
      </c>
      <c r="E582" s="20">
        <v>0.08</v>
      </c>
      <c r="F582" s="20">
        <v>0.09</v>
      </c>
      <c r="G582" s="20">
        <v>0.09</v>
      </c>
      <c r="H582" s="20" t="s">
        <v>38</v>
      </c>
      <c r="I582" s="20" t="s">
        <v>38</v>
      </c>
      <c r="J582" s="20">
        <v>0.09</v>
      </c>
      <c r="K582" s="20">
        <v>0.09</v>
      </c>
      <c r="L582" s="20">
        <v>0.1</v>
      </c>
      <c r="M582" s="20">
        <v>0.1</v>
      </c>
    </row>
    <row r="583" spans="1:13" ht="24" x14ac:dyDescent="0.3">
      <c r="A583" s="19">
        <v>44200</v>
      </c>
      <c r="B583" s="20">
        <v>0.09</v>
      </c>
      <c r="C583" s="20">
        <v>0.09</v>
      </c>
      <c r="D583" s="20">
        <v>0.09</v>
      </c>
      <c r="E583" s="20">
        <v>0.09</v>
      </c>
      <c r="F583" s="20">
        <v>0.09</v>
      </c>
      <c r="G583" s="20">
        <v>0.09</v>
      </c>
      <c r="H583" s="20" t="s">
        <v>38</v>
      </c>
      <c r="I583" s="20" t="s">
        <v>38</v>
      </c>
      <c r="J583" s="20">
        <v>0.09</v>
      </c>
      <c r="K583" s="20">
        <v>0.09</v>
      </c>
      <c r="L583" s="20">
        <v>0.1</v>
      </c>
      <c r="M583" s="20">
        <v>0.1</v>
      </c>
    </row>
    <row r="584" spans="1:13" ht="24" x14ac:dyDescent="0.3">
      <c r="A584" s="19">
        <v>44201</v>
      </c>
      <c r="B584" s="20">
        <v>0.08</v>
      </c>
      <c r="C584" s="20">
        <v>0.08</v>
      </c>
      <c r="D584" s="20">
        <v>0.09</v>
      </c>
      <c r="E584" s="20">
        <v>0.09</v>
      </c>
      <c r="F584" s="20">
        <v>0.09</v>
      </c>
      <c r="G584" s="20">
        <v>0.09</v>
      </c>
      <c r="H584" s="20" t="s">
        <v>38</v>
      </c>
      <c r="I584" s="20" t="s">
        <v>38</v>
      </c>
      <c r="J584" s="20">
        <v>0.09</v>
      </c>
      <c r="K584" s="20">
        <v>0.09</v>
      </c>
      <c r="L584" s="20">
        <v>0.1</v>
      </c>
      <c r="M584" s="20">
        <v>0.1</v>
      </c>
    </row>
    <row r="585" spans="1:13" ht="24" x14ac:dyDescent="0.3">
      <c r="A585" s="19">
        <v>44202</v>
      </c>
      <c r="B585" s="20">
        <v>0.09</v>
      </c>
      <c r="C585" s="20">
        <v>0.09</v>
      </c>
      <c r="D585" s="20">
        <v>0.09</v>
      </c>
      <c r="E585" s="20">
        <v>0.09</v>
      </c>
      <c r="F585" s="20">
        <v>0.09</v>
      </c>
      <c r="G585" s="20">
        <v>0.09</v>
      </c>
      <c r="H585" s="20" t="s">
        <v>38</v>
      </c>
      <c r="I585" s="20" t="s">
        <v>38</v>
      </c>
      <c r="J585" s="20">
        <v>0.09</v>
      </c>
      <c r="K585" s="20">
        <v>0.09</v>
      </c>
      <c r="L585" s="20">
        <v>0.11</v>
      </c>
      <c r="M585" s="20">
        <v>0.11</v>
      </c>
    </row>
    <row r="586" spans="1:13" ht="24" x14ac:dyDescent="0.3">
      <c r="A586" s="19">
        <v>44203</v>
      </c>
      <c r="B586" s="20">
        <v>0.09</v>
      </c>
      <c r="C586" s="20">
        <v>0.09</v>
      </c>
      <c r="D586" s="20">
        <v>0.09</v>
      </c>
      <c r="E586" s="20">
        <v>0.09</v>
      </c>
      <c r="F586" s="20">
        <v>0.09</v>
      </c>
      <c r="G586" s="20">
        <v>0.09</v>
      </c>
      <c r="H586" s="20" t="s">
        <v>38</v>
      </c>
      <c r="I586" s="20" t="s">
        <v>38</v>
      </c>
      <c r="J586" s="20">
        <v>0.09</v>
      </c>
      <c r="K586" s="20">
        <v>0.09</v>
      </c>
      <c r="L586" s="20">
        <v>0.11</v>
      </c>
      <c r="M586" s="20">
        <v>0.11</v>
      </c>
    </row>
    <row r="587" spans="1:13" ht="24" x14ac:dyDescent="0.3">
      <c r="A587" s="19">
        <v>44204</v>
      </c>
      <c r="B587" s="20">
        <v>0.08</v>
      </c>
      <c r="C587" s="20">
        <v>0.08</v>
      </c>
      <c r="D587" s="20">
        <v>0.08</v>
      </c>
      <c r="E587" s="20">
        <v>0.08</v>
      </c>
      <c r="F587" s="20">
        <v>0.08</v>
      </c>
      <c r="G587" s="20">
        <v>0.08</v>
      </c>
      <c r="H587" s="20" t="s">
        <v>38</v>
      </c>
      <c r="I587" s="20" t="s">
        <v>38</v>
      </c>
      <c r="J587" s="20">
        <v>0.09</v>
      </c>
      <c r="K587" s="20">
        <v>0.09</v>
      </c>
      <c r="L587" s="20">
        <v>0.1</v>
      </c>
      <c r="M587" s="20">
        <v>0.1</v>
      </c>
    </row>
    <row r="588" spans="1:13" ht="24" x14ac:dyDescent="0.3">
      <c r="A588" s="19">
        <v>44207</v>
      </c>
      <c r="B588" s="20">
        <v>0.09</v>
      </c>
      <c r="C588" s="20">
        <v>0.09</v>
      </c>
      <c r="D588" s="20">
        <v>0.08</v>
      </c>
      <c r="E588" s="20">
        <v>0.08</v>
      </c>
      <c r="F588" s="20">
        <v>0.08</v>
      </c>
      <c r="G588" s="20">
        <v>0.08</v>
      </c>
      <c r="H588" s="20" t="s">
        <v>38</v>
      </c>
      <c r="I588" s="20" t="s">
        <v>38</v>
      </c>
      <c r="J588" s="20">
        <v>0.1</v>
      </c>
      <c r="K588" s="20">
        <v>0.1</v>
      </c>
      <c r="L588" s="20">
        <v>0.1</v>
      </c>
      <c r="M588" s="20">
        <v>0.1</v>
      </c>
    </row>
    <row r="589" spans="1:13" ht="24" x14ac:dyDescent="0.3">
      <c r="A589" s="19">
        <v>44208</v>
      </c>
      <c r="B589" s="20">
        <v>0.09</v>
      </c>
      <c r="C589" s="20">
        <v>0.09</v>
      </c>
      <c r="D589" s="20">
        <v>0.08</v>
      </c>
      <c r="E589" s="20">
        <v>0.08</v>
      </c>
      <c r="F589" s="20">
        <v>0.09</v>
      </c>
      <c r="G589" s="20">
        <v>0.09</v>
      </c>
      <c r="H589" s="20" t="s">
        <v>38</v>
      </c>
      <c r="I589" s="20" t="s">
        <v>38</v>
      </c>
      <c r="J589" s="20">
        <v>0.09</v>
      </c>
      <c r="K589" s="20">
        <v>0.09</v>
      </c>
      <c r="L589" s="20">
        <v>0.11</v>
      </c>
      <c r="M589" s="20">
        <v>0.11</v>
      </c>
    </row>
    <row r="590" spans="1:13" ht="24" x14ac:dyDescent="0.3">
      <c r="A590" s="19">
        <v>44209</v>
      </c>
      <c r="B590" s="20">
        <v>0.09</v>
      </c>
      <c r="C590" s="20">
        <v>0.09</v>
      </c>
      <c r="D590" s="20">
        <v>0.08</v>
      </c>
      <c r="E590" s="20">
        <v>0.08</v>
      </c>
      <c r="F590" s="20">
        <v>0.09</v>
      </c>
      <c r="G590" s="20">
        <v>0.09</v>
      </c>
      <c r="H590" s="20" t="s">
        <v>38</v>
      </c>
      <c r="I590" s="20" t="s">
        <v>38</v>
      </c>
      <c r="J590" s="20">
        <v>0.1</v>
      </c>
      <c r="K590" s="20">
        <v>0.1</v>
      </c>
      <c r="L590" s="20">
        <v>0.12</v>
      </c>
      <c r="M590" s="20">
        <v>0.12</v>
      </c>
    </row>
    <row r="591" spans="1:13" ht="24" x14ac:dyDescent="0.3">
      <c r="A591" s="19">
        <v>44210</v>
      </c>
      <c r="B591" s="20">
        <v>0.09</v>
      </c>
      <c r="C591" s="20">
        <v>0.09</v>
      </c>
      <c r="D591" s="20">
        <v>0.09</v>
      </c>
      <c r="E591" s="20">
        <v>0.09</v>
      </c>
      <c r="F591" s="20">
        <v>0.09</v>
      </c>
      <c r="G591" s="20">
        <v>0.09</v>
      </c>
      <c r="H591" s="20" t="s">
        <v>38</v>
      </c>
      <c r="I591" s="20" t="s">
        <v>38</v>
      </c>
      <c r="J591" s="20">
        <v>0.09</v>
      </c>
      <c r="K591" s="20">
        <v>0.09</v>
      </c>
      <c r="L591" s="20">
        <v>0.1</v>
      </c>
      <c r="M591" s="20">
        <v>0.1</v>
      </c>
    </row>
    <row r="592" spans="1:13" ht="24" x14ac:dyDescent="0.3">
      <c r="A592" s="19">
        <v>44211</v>
      </c>
      <c r="B592" s="20">
        <v>0.08</v>
      </c>
      <c r="C592" s="20">
        <v>0.08</v>
      </c>
      <c r="D592" s="20">
        <v>0.09</v>
      </c>
      <c r="E592" s="20">
        <v>0.09</v>
      </c>
      <c r="F592" s="20">
        <v>0.09</v>
      </c>
      <c r="G592" s="20">
        <v>0.09</v>
      </c>
      <c r="H592" s="20" t="s">
        <v>38</v>
      </c>
      <c r="I592" s="20" t="s">
        <v>38</v>
      </c>
      <c r="J592" s="20">
        <v>0.1</v>
      </c>
      <c r="K592" s="20">
        <v>0.1</v>
      </c>
      <c r="L592" s="20">
        <v>0.1</v>
      </c>
      <c r="M592" s="20">
        <v>0.1</v>
      </c>
    </row>
    <row r="593" spans="1:13" ht="24" x14ac:dyDescent="0.3">
      <c r="A593" s="19">
        <v>44215</v>
      </c>
      <c r="B593" s="20">
        <v>7.0000000000000007E-2</v>
      </c>
      <c r="C593" s="20">
        <v>7.0000000000000007E-2</v>
      </c>
      <c r="D593" s="20">
        <v>0.09</v>
      </c>
      <c r="E593" s="20">
        <v>0.09</v>
      </c>
      <c r="F593" s="20">
        <v>0.09</v>
      </c>
      <c r="G593" s="20">
        <v>0.09</v>
      </c>
      <c r="H593" s="20" t="s">
        <v>38</v>
      </c>
      <c r="I593" s="20" t="s">
        <v>38</v>
      </c>
      <c r="J593" s="20">
        <v>0.11</v>
      </c>
      <c r="K593" s="20">
        <v>0.11</v>
      </c>
      <c r="L593" s="20">
        <v>0.1</v>
      </c>
      <c r="M593" s="20">
        <v>0.1</v>
      </c>
    </row>
    <row r="594" spans="1:13" ht="24" x14ac:dyDescent="0.3">
      <c r="A594" s="19">
        <v>44216</v>
      </c>
      <c r="B594" s="20">
        <v>0.08</v>
      </c>
      <c r="C594" s="20">
        <v>0.08</v>
      </c>
      <c r="D594" s="20">
        <v>0.08</v>
      </c>
      <c r="E594" s="20">
        <v>0.08</v>
      </c>
      <c r="F594" s="20">
        <v>0.08</v>
      </c>
      <c r="G594" s="20">
        <v>0.08</v>
      </c>
      <c r="H594" s="20" t="s">
        <v>38</v>
      </c>
      <c r="I594" s="20" t="s">
        <v>38</v>
      </c>
      <c r="J594" s="20">
        <v>0.1</v>
      </c>
      <c r="K594" s="20">
        <v>0.1</v>
      </c>
      <c r="L594" s="20">
        <v>0.1</v>
      </c>
      <c r="M594" s="20">
        <v>0.1</v>
      </c>
    </row>
    <row r="595" spans="1:13" ht="24" x14ac:dyDescent="0.3">
      <c r="A595" s="19">
        <v>44217</v>
      </c>
      <c r="B595" s="20">
        <v>7.0000000000000007E-2</v>
      </c>
      <c r="C595" s="20">
        <v>7.0000000000000007E-2</v>
      </c>
      <c r="D595" s="20">
        <v>0.09</v>
      </c>
      <c r="E595" s="20">
        <v>0.09</v>
      </c>
      <c r="F595" s="20">
        <v>0.09</v>
      </c>
      <c r="G595" s="20">
        <v>0.09</v>
      </c>
      <c r="H595" s="20" t="s">
        <v>38</v>
      </c>
      <c r="I595" s="20" t="s">
        <v>38</v>
      </c>
      <c r="J595" s="20">
        <v>0.09</v>
      </c>
      <c r="K595" s="20">
        <v>0.09</v>
      </c>
      <c r="L595" s="20">
        <v>0.1</v>
      </c>
      <c r="M595" s="20">
        <v>0.1</v>
      </c>
    </row>
    <row r="596" spans="1:13" ht="24" x14ac:dyDescent="0.3">
      <c r="A596" s="19">
        <v>44218</v>
      </c>
      <c r="B596" s="20">
        <v>7.0000000000000007E-2</v>
      </c>
      <c r="C596" s="20">
        <v>7.0000000000000007E-2</v>
      </c>
      <c r="D596" s="20">
        <v>0.08</v>
      </c>
      <c r="E596" s="20">
        <v>0.08</v>
      </c>
      <c r="F596" s="20">
        <v>0.08</v>
      </c>
      <c r="G596" s="20">
        <v>0.08</v>
      </c>
      <c r="H596" s="20" t="s">
        <v>38</v>
      </c>
      <c r="I596" s="20" t="s">
        <v>38</v>
      </c>
      <c r="J596" s="20">
        <v>0.1</v>
      </c>
      <c r="K596" s="20">
        <v>0.1</v>
      </c>
      <c r="L596" s="20">
        <v>0.1</v>
      </c>
      <c r="M596" s="20">
        <v>0.1</v>
      </c>
    </row>
    <row r="597" spans="1:13" ht="24" x14ac:dyDescent="0.3">
      <c r="A597" s="19">
        <v>44221</v>
      </c>
      <c r="B597" s="20">
        <v>7.0000000000000007E-2</v>
      </c>
      <c r="C597" s="20">
        <v>7.0000000000000007E-2</v>
      </c>
      <c r="D597" s="20">
        <v>0.08</v>
      </c>
      <c r="E597" s="20">
        <v>0.08</v>
      </c>
      <c r="F597" s="20">
        <v>0.09</v>
      </c>
      <c r="G597" s="20">
        <v>0.09</v>
      </c>
      <c r="H597" s="20" t="s">
        <v>38</v>
      </c>
      <c r="I597" s="20" t="s">
        <v>38</v>
      </c>
      <c r="J597" s="20">
        <v>0.09</v>
      </c>
      <c r="K597" s="20">
        <v>0.09</v>
      </c>
      <c r="L597" s="20">
        <v>0.1</v>
      </c>
      <c r="M597" s="20">
        <v>0.1</v>
      </c>
    </row>
    <row r="598" spans="1:13" ht="24" x14ac:dyDescent="0.3">
      <c r="A598" s="19">
        <v>44222</v>
      </c>
      <c r="B598" s="20">
        <v>0.05</v>
      </c>
      <c r="C598" s="20">
        <v>0.05</v>
      </c>
      <c r="D598" s="20">
        <v>7.0000000000000007E-2</v>
      </c>
      <c r="E598" s="20">
        <v>7.0000000000000007E-2</v>
      </c>
      <c r="F598" s="20">
        <v>7.0000000000000007E-2</v>
      </c>
      <c r="G598" s="20">
        <v>7.0000000000000007E-2</v>
      </c>
      <c r="H598" s="20" t="s">
        <v>38</v>
      </c>
      <c r="I598" s="20" t="s">
        <v>38</v>
      </c>
      <c r="J598" s="20">
        <v>0.09</v>
      </c>
      <c r="K598" s="20">
        <v>0.09</v>
      </c>
      <c r="L598" s="20">
        <v>0.09</v>
      </c>
      <c r="M598" s="20">
        <v>0.09</v>
      </c>
    </row>
    <row r="599" spans="1:13" ht="24" x14ac:dyDescent="0.3">
      <c r="A599" s="19">
        <v>44223</v>
      </c>
      <c r="B599" s="20">
        <v>0.05</v>
      </c>
      <c r="C599" s="20">
        <v>0.05</v>
      </c>
      <c r="D599" s="20">
        <v>0.06</v>
      </c>
      <c r="E599" s="20">
        <v>0.06</v>
      </c>
      <c r="F599" s="20">
        <v>0.08</v>
      </c>
      <c r="G599" s="20">
        <v>0.08</v>
      </c>
      <c r="H599" s="20" t="s">
        <v>38</v>
      </c>
      <c r="I599" s="20" t="s">
        <v>38</v>
      </c>
      <c r="J599" s="20">
        <v>0.09</v>
      </c>
      <c r="K599" s="20">
        <v>0.09</v>
      </c>
      <c r="L599" s="20">
        <v>0.09</v>
      </c>
      <c r="M599" s="20">
        <v>0.09</v>
      </c>
    </row>
    <row r="600" spans="1:13" ht="24" x14ac:dyDescent="0.3">
      <c r="A600" s="19">
        <v>44224</v>
      </c>
      <c r="B600" s="20">
        <v>0.05</v>
      </c>
      <c r="C600" s="20">
        <v>0.05</v>
      </c>
      <c r="D600" s="20">
        <v>0.06</v>
      </c>
      <c r="E600" s="20">
        <v>0.06</v>
      </c>
      <c r="F600" s="20">
        <v>7.0000000000000007E-2</v>
      </c>
      <c r="G600" s="20">
        <v>7.0000000000000007E-2</v>
      </c>
      <c r="H600" s="20" t="s">
        <v>38</v>
      </c>
      <c r="I600" s="20" t="s">
        <v>38</v>
      </c>
      <c r="J600" s="20">
        <v>0.08</v>
      </c>
      <c r="K600" s="20">
        <v>0.08</v>
      </c>
      <c r="L600" s="20">
        <v>0.08</v>
      </c>
      <c r="M600" s="20">
        <v>0.08</v>
      </c>
    </row>
    <row r="601" spans="1:13" ht="24" x14ac:dyDescent="0.3">
      <c r="A601" s="19">
        <v>44225</v>
      </c>
      <c r="B601" s="20">
        <v>7.0000000000000007E-2</v>
      </c>
      <c r="C601" s="20">
        <v>7.0000000000000007E-2</v>
      </c>
      <c r="D601" s="20">
        <v>7.0000000000000007E-2</v>
      </c>
      <c r="E601" s="20">
        <v>7.0000000000000007E-2</v>
      </c>
      <c r="F601" s="20">
        <v>0.06</v>
      </c>
      <c r="G601" s="20">
        <v>0.06</v>
      </c>
      <c r="H601" s="20" t="s">
        <v>38</v>
      </c>
      <c r="I601" s="20" t="s">
        <v>38</v>
      </c>
      <c r="J601" s="20">
        <v>7.0000000000000007E-2</v>
      </c>
      <c r="K601" s="20">
        <v>7.0000000000000007E-2</v>
      </c>
      <c r="L601" s="20">
        <v>0.1</v>
      </c>
      <c r="M601" s="20">
        <v>0.1</v>
      </c>
    </row>
    <row r="602" spans="1:13" ht="24" x14ac:dyDescent="0.3">
      <c r="A602" s="19">
        <v>44228</v>
      </c>
      <c r="B602" s="20">
        <v>0.06</v>
      </c>
      <c r="C602" s="20">
        <v>0.06</v>
      </c>
      <c r="D602" s="20">
        <v>7.0000000000000007E-2</v>
      </c>
      <c r="E602" s="20">
        <v>7.0000000000000007E-2</v>
      </c>
      <c r="F602" s="20">
        <v>7.0000000000000007E-2</v>
      </c>
      <c r="G602" s="20">
        <v>7.0000000000000007E-2</v>
      </c>
      <c r="H602" s="20" t="s">
        <v>38</v>
      </c>
      <c r="I602" s="20" t="s">
        <v>38</v>
      </c>
      <c r="J602" s="20">
        <v>0.08</v>
      </c>
      <c r="K602" s="20">
        <v>0.08</v>
      </c>
      <c r="L602" s="20">
        <v>0.08</v>
      </c>
      <c r="M602" s="20">
        <v>0.08</v>
      </c>
    </row>
    <row r="603" spans="1:13" ht="24" x14ac:dyDescent="0.3">
      <c r="A603" s="19">
        <v>44229</v>
      </c>
      <c r="B603" s="20">
        <v>0.04</v>
      </c>
      <c r="C603" s="20">
        <v>0.04</v>
      </c>
      <c r="D603" s="20">
        <v>0.05</v>
      </c>
      <c r="E603" s="20">
        <v>0.05</v>
      </c>
      <c r="F603" s="20">
        <v>7.0000000000000007E-2</v>
      </c>
      <c r="G603" s="20">
        <v>7.0000000000000007E-2</v>
      </c>
      <c r="H603" s="20" t="s">
        <v>38</v>
      </c>
      <c r="I603" s="20" t="s">
        <v>38</v>
      </c>
      <c r="J603" s="20">
        <v>0.08</v>
      </c>
      <c r="K603" s="20">
        <v>0.08</v>
      </c>
      <c r="L603" s="20">
        <v>0.08</v>
      </c>
      <c r="M603" s="20">
        <v>0.08</v>
      </c>
    </row>
    <row r="604" spans="1:13" ht="24" x14ac:dyDescent="0.3">
      <c r="A604" s="19">
        <v>44230</v>
      </c>
      <c r="B604" s="20">
        <v>0.03</v>
      </c>
      <c r="C604" s="20">
        <v>0.03</v>
      </c>
      <c r="D604" s="20">
        <v>0.04</v>
      </c>
      <c r="E604" s="20">
        <v>0.04</v>
      </c>
      <c r="F604" s="20">
        <v>0.04</v>
      </c>
      <c r="G604" s="20">
        <v>0.04</v>
      </c>
      <c r="H604" s="20" t="s">
        <v>38</v>
      </c>
      <c r="I604" s="20" t="s">
        <v>38</v>
      </c>
      <c r="J604" s="20">
        <v>0.06</v>
      </c>
      <c r="K604" s="20">
        <v>0.06</v>
      </c>
      <c r="L604" s="20">
        <v>0.08</v>
      </c>
      <c r="M604" s="20">
        <v>0.08</v>
      </c>
    </row>
    <row r="605" spans="1:13" ht="24" x14ac:dyDescent="0.3">
      <c r="A605" s="19">
        <v>44231</v>
      </c>
      <c r="B605" s="20">
        <v>0.03</v>
      </c>
      <c r="C605" s="20">
        <v>0.03</v>
      </c>
      <c r="D605" s="20">
        <v>0.04</v>
      </c>
      <c r="E605" s="20">
        <v>0.04</v>
      </c>
      <c r="F605" s="20">
        <v>0.04</v>
      </c>
      <c r="G605" s="20">
        <v>0.04</v>
      </c>
      <c r="H605" s="20" t="s">
        <v>38</v>
      </c>
      <c r="I605" s="20" t="s">
        <v>38</v>
      </c>
      <c r="J605" s="20">
        <v>0.06</v>
      </c>
      <c r="K605" s="20">
        <v>0.06</v>
      </c>
      <c r="L605" s="20">
        <v>7.0000000000000007E-2</v>
      </c>
      <c r="M605" s="20">
        <v>7.0000000000000007E-2</v>
      </c>
    </row>
    <row r="606" spans="1:13" ht="24" x14ac:dyDescent="0.3">
      <c r="A606" s="19">
        <v>44232</v>
      </c>
      <c r="B606" s="20">
        <v>0.02</v>
      </c>
      <c r="C606" s="20">
        <v>0.02</v>
      </c>
      <c r="D606" s="20">
        <v>0.03</v>
      </c>
      <c r="E606" s="20">
        <v>0.03</v>
      </c>
      <c r="F606" s="20">
        <v>0.03</v>
      </c>
      <c r="G606" s="20">
        <v>0.03</v>
      </c>
      <c r="H606" s="20" t="s">
        <v>38</v>
      </c>
      <c r="I606" s="20" t="s">
        <v>38</v>
      </c>
      <c r="J606" s="20">
        <v>0.05</v>
      </c>
      <c r="K606" s="20">
        <v>0.05</v>
      </c>
      <c r="L606" s="20">
        <v>0.06</v>
      </c>
      <c r="M606" s="20">
        <v>0.06</v>
      </c>
    </row>
    <row r="607" spans="1:13" ht="24" x14ac:dyDescent="0.3">
      <c r="A607" s="19">
        <v>44235</v>
      </c>
      <c r="B607" s="20">
        <v>0.04</v>
      </c>
      <c r="C607" s="20">
        <v>0.04</v>
      </c>
      <c r="D607" s="20">
        <v>0.03</v>
      </c>
      <c r="E607" s="20">
        <v>0.03</v>
      </c>
      <c r="F607" s="20">
        <v>0.05</v>
      </c>
      <c r="G607" s="20">
        <v>0.05</v>
      </c>
      <c r="H607" s="20" t="s">
        <v>38</v>
      </c>
      <c r="I607" s="20" t="s">
        <v>38</v>
      </c>
      <c r="J607" s="20">
        <v>0.05</v>
      </c>
      <c r="K607" s="20">
        <v>0.05</v>
      </c>
      <c r="L607" s="20">
        <v>7.0000000000000007E-2</v>
      </c>
      <c r="M607" s="20">
        <v>7.0000000000000007E-2</v>
      </c>
    </row>
    <row r="608" spans="1:13" ht="24" x14ac:dyDescent="0.3">
      <c r="A608" s="19">
        <v>44236</v>
      </c>
      <c r="B608" s="20">
        <v>0.04</v>
      </c>
      <c r="C608" s="20">
        <v>0.04</v>
      </c>
      <c r="D608" s="20">
        <v>0.04</v>
      </c>
      <c r="E608" s="20">
        <v>0.04</v>
      </c>
      <c r="F608" s="20">
        <v>0.04</v>
      </c>
      <c r="G608" s="20">
        <v>0.04</v>
      </c>
      <c r="H608" s="20" t="s">
        <v>38</v>
      </c>
      <c r="I608" s="20" t="s">
        <v>38</v>
      </c>
      <c r="J608" s="20">
        <v>0.06</v>
      </c>
      <c r="K608" s="20">
        <v>0.06</v>
      </c>
      <c r="L608" s="20">
        <v>7.0000000000000007E-2</v>
      </c>
      <c r="M608" s="20">
        <v>7.0000000000000007E-2</v>
      </c>
    </row>
    <row r="609" spans="1:13" ht="24" x14ac:dyDescent="0.3">
      <c r="A609" s="19">
        <v>44237</v>
      </c>
      <c r="B609" s="20">
        <v>0.05</v>
      </c>
      <c r="C609" s="20">
        <v>0.05</v>
      </c>
      <c r="D609" s="20">
        <v>0.04</v>
      </c>
      <c r="E609" s="20">
        <v>0.04</v>
      </c>
      <c r="F609" s="20">
        <v>0.05</v>
      </c>
      <c r="G609" s="20">
        <v>0.05</v>
      </c>
      <c r="H609" s="20" t="s">
        <v>38</v>
      </c>
      <c r="I609" s="20" t="s">
        <v>38</v>
      </c>
      <c r="J609" s="20">
        <v>0.06</v>
      </c>
      <c r="K609" s="20">
        <v>0.06</v>
      </c>
      <c r="L609" s="20">
        <v>7.0000000000000007E-2</v>
      </c>
      <c r="M609" s="20">
        <v>7.0000000000000007E-2</v>
      </c>
    </row>
    <row r="610" spans="1:13" ht="24" x14ac:dyDescent="0.3">
      <c r="A610" s="19">
        <v>44238</v>
      </c>
      <c r="B610" s="20">
        <v>0.05</v>
      </c>
      <c r="C610" s="20">
        <v>0.05</v>
      </c>
      <c r="D610" s="20">
        <v>0.05</v>
      </c>
      <c r="E610" s="20">
        <v>0.05</v>
      </c>
      <c r="F610" s="20">
        <v>0.05</v>
      </c>
      <c r="G610" s="20">
        <v>0.05</v>
      </c>
      <c r="H610" s="20" t="s">
        <v>38</v>
      </c>
      <c r="I610" s="20" t="s">
        <v>38</v>
      </c>
      <c r="J610" s="20">
        <v>0.06</v>
      </c>
      <c r="K610" s="20">
        <v>0.06</v>
      </c>
      <c r="L610" s="20">
        <v>7.0000000000000007E-2</v>
      </c>
      <c r="M610" s="20">
        <v>7.0000000000000007E-2</v>
      </c>
    </row>
    <row r="611" spans="1:13" ht="24" x14ac:dyDescent="0.3">
      <c r="A611" s="19">
        <v>44239</v>
      </c>
      <c r="B611" s="20">
        <v>0.03</v>
      </c>
      <c r="C611" s="20">
        <v>0.03</v>
      </c>
      <c r="D611" s="20">
        <v>0.04</v>
      </c>
      <c r="E611" s="20">
        <v>0.04</v>
      </c>
      <c r="F611" s="20">
        <v>0.04</v>
      </c>
      <c r="G611" s="20">
        <v>0.04</v>
      </c>
      <c r="H611" s="20" t="s">
        <v>38</v>
      </c>
      <c r="I611" s="20" t="s">
        <v>38</v>
      </c>
      <c r="J611" s="20">
        <v>0.05</v>
      </c>
      <c r="K611" s="20">
        <v>0.05</v>
      </c>
      <c r="L611" s="20">
        <v>0.06</v>
      </c>
      <c r="M611" s="20">
        <v>0.06</v>
      </c>
    </row>
    <row r="612" spans="1:13" ht="24" x14ac:dyDescent="0.3">
      <c r="A612" s="19">
        <v>44243</v>
      </c>
      <c r="B612" s="20">
        <v>0.03</v>
      </c>
      <c r="C612" s="20">
        <v>0.03</v>
      </c>
      <c r="D612" s="20">
        <v>0.04</v>
      </c>
      <c r="E612" s="20">
        <v>0.04</v>
      </c>
      <c r="F612" s="20">
        <v>0.04</v>
      </c>
      <c r="G612" s="20">
        <v>0.04</v>
      </c>
      <c r="H612" s="20" t="s">
        <v>38</v>
      </c>
      <c r="I612" s="20" t="s">
        <v>38</v>
      </c>
      <c r="J612" s="20">
        <v>0.06</v>
      </c>
      <c r="K612" s="20">
        <v>0.06</v>
      </c>
      <c r="L612" s="20">
        <v>0.08</v>
      </c>
      <c r="M612" s="20">
        <v>0.08</v>
      </c>
    </row>
    <row r="613" spans="1:13" ht="24" x14ac:dyDescent="0.3">
      <c r="A613" s="19">
        <v>44244</v>
      </c>
      <c r="B613" s="20">
        <v>0.03</v>
      </c>
      <c r="C613" s="20">
        <v>0.03</v>
      </c>
      <c r="D613" s="20">
        <v>0.04</v>
      </c>
      <c r="E613" s="20">
        <v>0.04</v>
      </c>
      <c r="F613" s="20">
        <v>0.04</v>
      </c>
      <c r="G613" s="20">
        <v>0.04</v>
      </c>
      <c r="H613" s="20" t="s">
        <v>38</v>
      </c>
      <c r="I613" s="20" t="s">
        <v>38</v>
      </c>
      <c r="J613" s="20">
        <v>0.06</v>
      </c>
      <c r="K613" s="20">
        <v>0.06</v>
      </c>
      <c r="L613" s="20">
        <v>7.0000000000000007E-2</v>
      </c>
      <c r="M613" s="20">
        <v>7.0000000000000007E-2</v>
      </c>
    </row>
    <row r="614" spans="1:13" ht="24" x14ac:dyDescent="0.3">
      <c r="A614" s="19">
        <v>44245</v>
      </c>
      <c r="B614" s="20">
        <v>0.03</v>
      </c>
      <c r="C614" s="20">
        <v>0.03</v>
      </c>
      <c r="D614" s="20">
        <v>0.03</v>
      </c>
      <c r="E614" s="20">
        <v>0.03</v>
      </c>
      <c r="F614" s="20">
        <v>0.03</v>
      </c>
      <c r="G614" s="20">
        <v>0.03</v>
      </c>
      <c r="H614" s="20" t="s">
        <v>38</v>
      </c>
      <c r="I614" s="20" t="s">
        <v>38</v>
      </c>
      <c r="J614" s="20">
        <v>0.04</v>
      </c>
      <c r="K614" s="20">
        <v>0.04</v>
      </c>
      <c r="L614" s="20">
        <v>0.06</v>
      </c>
      <c r="M614" s="20">
        <v>0.06</v>
      </c>
    </row>
    <row r="615" spans="1:13" ht="24" x14ac:dyDescent="0.3">
      <c r="A615" s="19">
        <v>44246</v>
      </c>
      <c r="B615" s="20">
        <v>0.03</v>
      </c>
      <c r="C615" s="20">
        <v>0.03</v>
      </c>
      <c r="D615" s="20">
        <v>0.03</v>
      </c>
      <c r="E615" s="20">
        <v>0.03</v>
      </c>
      <c r="F615" s="20">
        <v>0.04</v>
      </c>
      <c r="G615" s="20">
        <v>0.04</v>
      </c>
      <c r="H615" s="20" t="s">
        <v>38</v>
      </c>
      <c r="I615" s="20" t="s">
        <v>38</v>
      </c>
      <c r="J615" s="20">
        <v>0.06</v>
      </c>
      <c r="K615" s="20">
        <v>0.06</v>
      </c>
      <c r="L615" s="20">
        <v>7.0000000000000007E-2</v>
      </c>
      <c r="M615" s="20">
        <v>7.0000000000000007E-2</v>
      </c>
    </row>
    <row r="616" spans="1:13" ht="24" x14ac:dyDescent="0.3">
      <c r="A616" s="19">
        <v>44249</v>
      </c>
      <c r="B616" s="20">
        <v>0.03</v>
      </c>
      <c r="C616" s="20">
        <v>0.03</v>
      </c>
      <c r="D616" s="20">
        <v>0.02</v>
      </c>
      <c r="E616" s="20">
        <v>0.02</v>
      </c>
      <c r="F616" s="20">
        <v>0.03</v>
      </c>
      <c r="G616" s="20">
        <v>0.03</v>
      </c>
      <c r="H616" s="20" t="s">
        <v>38</v>
      </c>
      <c r="I616" s="20" t="s">
        <v>38</v>
      </c>
      <c r="J616" s="20">
        <v>0.04</v>
      </c>
      <c r="K616" s="20">
        <v>0.04</v>
      </c>
      <c r="L616" s="20">
        <v>0.06</v>
      </c>
      <c r="M616" s="20">
        <v>0.06</v>
      </c>
    </row>
    <row r="617" spans="1:13" ht="24" x14ac:dyDescent="0.3">
      <c r="A617" s="19">
        <v>44250</v>
      </c>
      <c r="B617" s="20">
        <v>0.03</v>
      </c>
      <c r="C617" s="20">
        <v>0.03</v>
      </c>
      <c r="D617" s="20">
        <v>0.02</v>
      </c>
      <c r="E617" s="20">
        <v>0.02</v>
      </c>
      <c r="F617" s="20">
        <v>0.04</v>
      </c>
      <c r="G617" s="20">
        <v>0.04</v>
      </c>
      <c r="H617" s="20" t="s">
        <v>38</v>
      </c>
      <c r="I617" s="20" t="s">
        <v>38</v>
      </c>
      <c r="J617" s="20">
        <v>0.05</v>
      </c>
      <c r="K617" s="20">
        <v>0.05</v>
      </c>
      <c r="L617" s="20">
        <v>0.08</v>
      </c>
      <c r="M617" s="20">
        <v>0.08</v>
      </c>
    </row>
    <row r="618" spans="1:13" ht="24" x14ac:dyDescent="0.3">
      <c r="A618" s="19">
        <v>44251</v>
      </c>
      <c r="B618" s="20">
        <v>0.03</v>
      </c>
      <c r="C618" s="20">
        <v>0.03</v>
      </c>
      <c r="D618" s="20">
        <v>0.03</v>
      </c>
      <c r="E618" s="20">
        <v>0.03</v>
      </c>
      <c r="F618" s="20">
        <v>0.03</v>
      </c>
      <c r="G618" s="20">
        <v>0.03</v>
      </c>
      <c r="H618" s="20" t="s">
        <v>38</v>
      </c>
      <c r="I618" s="20" t="s">
        <v>38</v>
      </c>
      <c r="J618" s="20">
        <v>0.05</v>
      </c>
      <c r="K618" s="20">
        <v>0.05</v>
      </c>
      <c r="L618" s="20">
        <v>0.08</v>
      </c>
      <c r="M618" s="20">
        <v>0.08</v>
      </c>
    </row>
    <row r="619" spans="1:13" ht="24" x14ac:dyDescent="0.3">
      <c r="A619" s="19">
        <v>44252</v>
      </c>
      <c r="B619" s="20">
        <v>0.04</v>
      </c>
      <c r="C619" s="20">
        <v>0.04</v>
      </c>
      <c r="D619" s="20">
        <v>0.03</v>
      </c>
      <c r="E619" s="20">
        <v>0.03</v>
      </c>
      <c r="F619" s="20">
        <v>0.04</v>
      </c>
      <c r="G619" s="20">
        <v>0.04</v>
      </c>
      <c r="H619" s="20" t="s">
        <v>38</v>
      </c>
      <c r="I619" s="20" t="s">
        <v>38</v>
      </c>
      <c r="J619" s="20">
        <v>0.06</v>
      </c>
      <c r="K619" s="20">
        <v>0.06</v>
      </c>
      <c r="L619" s="20">
        <v>0.09</v>
      </c>
      <c r="M619" s="20">
        <v>0.09</v>
      </c>
    </row>
    <row r="620" spans="1:13" ht="24" x14ac:dyDescent="0.3">
      <c r="A620" s="19">
        <v>44253</v>
      </c>
      <c r="B620" s="20">
        <v>0.04</v>
      </c>
      <c r="C620" s="20">
        <v>0.04</v>
      </c>
      <c r="D620" s="20">
        <v>0.04</v>
      </c>
      <c r="E620" s="20">
        <v>0.04</v>
      </c>
      <c r="F620" s="20">
        <v>0.04</v>
      </c>
      <c r="G620" s="20">
        <v>0.04</v>
      </c>
      <c r="H620" s="20" t="s">
        <v>38</v>
      </c>
      <c r="I620" s="20" t="s">
        <v>38</v>
      </c>
      <c r="J620" s="20">
        <v>0.05</v>
      </c>
      <c r="K620" s="20">
        <v>0.05</v>
      </c>
      <c r="L620" s="20">
        <v>0.08</v>
      </c>
      <c r="M620" s="20">
        <v>0.08</v>
      </c>
    </row>
    <row r="621" spans="1:13" ht="24" x14ac:dyDescent="0.3">
      <c r="A621" s="19">
        <v>44256</v>
      </c>
      <c r="B621" s="20">
        <v>0.03</v>
      </c>
      <c r="C621" s="20">
        <v>0.03</v>
      </c>
      <c r="D621" s="20">
        <v>0.03</v>
      </c>
      <c r="E621" s="20">
        <v>0.03</v>
      </c>
      <c r="F621" s="20">
        <v>0.05</v>
      </c>
      <c r="G621" s="20">
        <v>0.05</v>
      </c>
      <c r="H621" s="20" t="s">
        <v>38</v>
      </c>
      <c r="I621" s="20" t="s">
        <v>38</v>
      </c>
      <c r="J621" s="20">
        <v>7.0000000000000007E-2</v>
      </c>
      <c r="K621" s="20">
        <v>7.0000000000000007E-2</v>
      </c>
      <c r="L621" s="20">
        <v>0.08</v>
      </c>
      <c r="M621" s="20">
        <v>0.08</v>
      </c>
    </row>
    <row r="622" spans="1:13" ht="24" x14ac:dyDescent="0.3">
      <c r="A622" s="19">
        <v>44257</v>
      </c>
      <c r="B622" s="20">
        <v>0.04</v>
      </c>
      <c r="C622" s="20">
        <v>0.04</v>
      </c>
      <c r="D622" s="20">
        <v>0.04</v>
      </c>
      <c r="E622" s="20">
        <v>0.04</v>
      </c>
      <c r="F622" s="20">
        <v>0.04</v>
      </c>
      <c r="G622" s="20">
        <v>0.04</v>
      </c>
      <c r="H622" s="20" t="s">
        <v>38</v>
      </c>
      <c r="I622" s="20" t="s">
        <v>38</v>
      </c>
      <c r="J622" s="20">
        <v>0.06</v>
      </c>
      <c r="K622" s="20">
        <v>0.06</v>
      </c>
      <c r="L622" s="20">
        <v>0.08</v>
      </c>
      <c r="M622" s="20">
        <v>0.08</v>
      </c>
    </row>
    <row r="623" spans="1:13" ht="24" x14ac:dyDescent="0.3">
      <c r="A623" s="19">
        <v>44258</v>
      </c>
      <c r="B623" s="20">
        <v>0.04</v>
      </c>
      <c r="C623" s="20">
        <v>0.04</v>
      </c>
      <c r="D623" s="20">
        <v>0.04</v>
      </c>
      <c r="E623" s="20">
        <v>0.04</v>
      </c>
      <c r="F623" s="20">
        <v>0.05</v>
      </c>
      <c r="G623" s="20">
        <v>0.05</v>
      </c>
      <c r="H623" s="20" t="s">
        <v>38</v>
      </c>
      <c r="I623" s="20" t="s">
        <v>38</v>
      </c>
      <c r="J623" s="20">
        <v>7.0000000000000007E-2</v>
      </c>
      <c r="K623" s="20">
        <v>7.0000000000000007E-2</v>
      </c>
      <c r="L623" s="20">
        <v>0.08</v>
      </c>
      <c r="M623" s="20">
        <v>0.08</v>
      </c>
    </row>
    <row r="624" spans="1:13" ht="24" x14ac:dyDescent="0.3">
      <c r="A624" s="19">
        <v>44259</v>
      </c>
      <c r="B624" s="20">
        <v>0.03</v>
      </c>
      <c r="C624" s="20">
        <v>0.03</v>
      </c>
      <c r="D624" s="20">
        <v>0.05</v>
      </c>
      <c r="E624" s="20">
        <v>0.05</v>
      </c>
      <c r="F624" s="20">
        <v>0.04</v>
      </c>
      <c r="G624" s="20">
        <v>0.04</v>
      </c>
      <c r="H624" s="20" t="s">
        <v>38</v>
      </c>
      <c r="I624" s="20" t="s">
        <v>38</v>
      </c>
      <c r="J624" s="20">
        <v>7.0000000000000007E-2</v>
      </c>
      <c r="K624" s="20">
        <v>7.0000000000000007E-2</v>
      </c>
      <c r="L624" s="20">
        <v>0.08</v>
      </c>
      <c r="M624" s="20">
        <v>0.08</v>
      </c>
    </row>
    <row r="625" spans="1:13" ht="24" x14ac:dyDescent="0.3">
      <c r="A625" s="19">
        <v>44260</v>
      </c>
      <c r="B625" s="20">
        <v>0.04</v>
      </c>
      <c r="C625" s="20">
        <v>0.04</v>
      </c>
      <c r="D625" s="20">
        <v>0.04</v>
      </c>
      <c r="E625" s="20">
        <v>0.04</v>
      </c>
      <c r="F625" s="20">
        <v>0.04</v>
      </c>
      <c r="G625" s="20">
        <v>0.04</v>
      </c>
      <c r="H625" s="20" t="s">
        <v>38</v>
      </c>
      <c r="I625" s="20" t="s">
        <v>38</v>
      </c>
      <c r="J625" s="20">
        <v>7.0000000000000007E-2</v>
      </c>
      <c r="K625" s="20">
        <v>7.0000000000000007E-2</v>
      </c>
      <c r="L625" s="20">
        <v>0.08</v>
      </c>
      <c r="M625" s="20">
        <v>0.08</v>
      </c>
    </row>
    <row r="626" spans="1:13" ht="24" x14ac:dyDescent="0.3">
      <c r="A626" s="19">
        <v>44263</v>
      </c>
      <c r="B626" s="20">
        <v>0.04</v>
      </c>
      <c r="C626" s="20">
        <v>0.04</v>
      </c>
      <c r="D626" s="20">
        <v>0.04</v>
      </c>
      <c r="E626" s="20">
        <v>0.04</v>
      </c>
      <c r="F626" s="20">
        <v>0.05</v>
      </c>
      <c r="G626" s="20">
        <v>0.05</v>
      </c>
      <c r="H626" s="20" t="s">
        <v>38</v>
      </c>
      <c r="I626" s="20" t="s">
        <v>38</v>
      </c>
      <c r="J626" s="20">
        <v>0.06</v>
      </c>
      <c r="K626" s="20">
        <v>0.06</v>
      </c>
      <c r="L626" s="20">
        <v>0.09</v>
      </c>
      <c r="M626" s="20">
        <v>0.09</v>
      </c>
    </row>
    <row r="627" spans="1:13" ht="24" x14ac:dyDescent="0.3">
      <c r="A627" s="19">
        <v>44264</v>
      </c>
      <c r="B627" s="20">
        <v>0.04</v>
      </c>
      <c r="C627" s="20">
        <v>0.04</v>
      </c>
      <c r="D627" s="20">
        <v>0.04</v>
      </c>
      <c r="E627" s="20">
        <v>0.04</v>
      </c>
      <c r="F627" s="20">
        <v>0.05</v>
      </c>
      <c r="G627" s="20">
        <v>0.05</v>
      </c>
      <c r="H627" s="20" t="s">
        <v>38</v>
      </c>
      <c r="I627" s="20" t="s">
        <v>38</v>
      </c>
      <c r="J627" s="20">
        <v>7.0000000000000007E-2</v>
      </c>
      <c r="K627" s="20">
        <v>7.0000000000000007E-2</v>
      </c>
      <c r="L627" s="20">
        <v>0.1</v>
      </c>
      <c r="M627" s="20">
        <v>0.1</v>
      </c>
    </row>
    <row r="628" spans="1:13" ht="24" x14ac:dyDescent="0.3">
      <c r="A628" s="19">
        <v>44265</v>
      </c>
      <c r="B628" s="20">
        <v>0.03</v>
      </c>
      <c r="C628" s="20">
        <v>0.03</v>
      </c>
      <c r="D628" s="20">
        <v>0.03</v>
      </c>
      <c r="E628" s="20">
        <v>0.03</v>
      </c>
      <c r="F628" s="20">
        <v>0.04</v>
      </c>
      <c r="G628" s="20">
        <v>0.04</v>
      </c>
      <c r="H628" s="20" t="s">
        <v>38</v>
      </c>
      <c r="I628" s="20" t="s">
        <v>38</v>
      </c>
      <c r="J628" s="20">
        <v>0.06</v>
      </c>
      <c r="K628" s="20">
        <v>0.06</v>
      </c>
      <c r="L628" s="20">
        <v>0.08</v>
      </c>
      <c r="M628" s="20">
        <v>0.08</v>
      </c>
    </row>
    <row r="629" spans="1:13" ht="24" x14ac:dyDescent="0.3">
      <c r="A629" s="19">
        <v>44266</v>
      </c>
      <c r="B629" s="20">
        <v>0.04</v>
      </c>
      <c r="C629" s="20">
        <v>0.04</v>
      </c>
      <c r="D629" s="20">
        <v>0.04</v>
      </c>
      <c r="E629" s="20">
        <v>0.04</v>
      </c>
      <c r="F629" s="20">
        <v>0.04</v>
      </c>
      <c r="G629" s="20">
        <v>0.04</v>
      </c>
      <c r="H629" s="20" t="s">
        <v>38</v>
      </c>
      <c r="I629" s="20" t="s">
        <v>38</v>
      </c>
      <c r="J629" s="20">
        <v>0.05</v>
      </c>
      <c r="K629" s="20">
        <v>0.05</v>
      </c>
      <c r="L629" s="20">
        <v>0.08</v>
      </c>
      <c r="M629" s="20">
        <v>0.08</v>
      </c>
    </row>
    <row r="630" spans="1:13" ht="24" x14ac:dyDescent="0.3">
      <c r="A630" s="19">
        <v>44267</v>
      </c>
      <c r="B630" s="20">
        <v>0.03</v>
      </c>
      <c r="C630" s="20">
        <v>0.03</v>
      </c>
      <c r="D630" s="20">
        <v>0.03</v>
      </c>
      <c r="E630" s="20">
        <v>0.03</v>
      </c>
      <c r="F630" s="20">
        <v>0.04</v>
      </c>
      <c r="G630" s="20">
        <v>0.04</v>
      </c>
      <c r="H630" s="20" t="s">
        <v>38</v>
      </c>
      <c r="I630" s="20" t="s">
        <v>38</v>
      </c>
      <c r="J630" s="20">
        <v>0.06</v>
      </c>
      <c r="K630" s="20">
        <v>0.06</v>
      </c>
      <c r="L630" s="20">
        <v>0.09</v>
      </c>
      <c r="M630" s="20">
        <v>0.09</v>
      </c>
    </row>
    <row r="631" spans="1:13" ht="24" x14ac:dyDescent="0.3">
      <c r="A631" s="19">
        <v>44270</v>
      </c>
      <c r="B631" s="20">
        <v>0.02</v>
      </c>
      <c r="C631" s="20">
        <v>0.02</v>
      </c>
      <c r="D631" s="20">
        <v>0.02</v>
      </c>
      <c r="E631" s="20">
        <v>0.02</v>
      </c>
      <c r="F631" s="20">
        <v>0.04</v>
      </c>
      <c r="G631" s="20">
        <v>0.04</v>
      </c>
      <c r="H631" s="20" t="s">
        <v>38</v>
      </c>
      <c r="I631" s="20" t="s">
        <v>38</v>
      </c>
      <c r="J631" s="20">
        <v>0.06</v>
      </c>
      <c r="K631" s="20">
        <v>0.06</v>
      </c>
      <c r="L631" s="20">
        <v>0.08</v>
      </c>
      <c r="M631" s="20">
        <v>0.08</v>
      </c>
    </row>
    <row r="632" spans="1:13" ht="24" x14ac:dyDescent="0.3">
      <c r="A632" s="19">
        <v>44271</v>
      </c>
      <c r="B632" s="20">
        <v>0.01</v>
      </c>
      <c r="C632" s="20">
        <v>0.01</v>
      </c>
      <c r="D632" s="20">
        <v>0.02</v>
      </c>
      <c r="E632" s="20">
        <v>0.02</v>
      </c>
      <c r="F632" s="20">
        <v>0.02</v>
      </c>
      <c r="G632" s="20">
        <v>0.02</v>
      </c>
      <c r="H632" s="20" t="s">
        <v>38</v>
      </c>
      <c r="I632" s="20" t="s">
        <v>38</v>
      </c>
      <c r="J632" s="20">
        <v>0.06</v>
      </c>
      <c r="K632" s="20">
        <v>0.06</v>
      </c>
      <c r="L632" s="20">
        <v>7.0000000000000007E-2</v>
      </c>
      <c r="M632" s="20">
        <v>7.0000000000000007E-2</v>
      </c>
    </row>
    <row r="633" spans="1:13" ht="24" x14ac:dyDescent="0.3">
      <c r="A633" s="19">
        <v>44272</v>
      </c>
      <c r="B633" s="20">
        <v>0.01</v>
      </c>
      <c r="C633" s="20">
        <v>0.01</v>
      </c>
      <c r="D633" s="20">
        <v>0.02</v>
      </c>
      <c r="E633" s="20">
        <v>0.02</v>
      </c>
      <c r="F633" s="20">
        <v>0.02</v>
      </c>
      <c r="G633" s="20">
        <v>0.02</v>
      </c>
      <c r="H633" s="20" t="s">
        <v>38</v>
      </c>
      <c r="I633" s="20" t="s">
        <v>38</v>
      </c>
      <c r="J633" s="20">
        <v>0.05</v>
      </c>
      <c r="K633" s="20">
        <v>0.05</v>
      </c>
      <c r="L633" s="20">
        <v>7.0000000000000007E-2</v>
      </c>
      <c r="M633" s="20">
        <v>7.0000000000000007E-2</v>
      </c>
    </row>
    <row r="634" spans="1:13" ht="24" x14ac:dyDescent="0.3">
      <c r="A634" s="19">
        <v>44273</v>
      </c>
      <c r="B634" s="20">
        <v>0.01</v>
      </c>
      <c r="C634" s="20">
        <v>0.01</v>
      </c>
      <c r="D634" s="20">
        <v>0.01</v>
      </c>
      <c r="E634" s="20">
        <v>0.01</v>
      </c>
      <c r="F634" s="20">
        <v>0.01</v>
      </c>
      <c r="G634" s="20">
        <v>0.01</v>
      </c>
      <c r="H634" s="20" t="s">
        <v>38</v>
      </c>
      <c r="I634" s="20" t="s">
        <v>38</v>
      </c>
      <c r="J634" s="20">
        <v>0.03</v>
      </c>
      <c r="K634" s="20">
        <v>0.03</v>
      </c>
      <c r="L634" s="20">
        <v>7.0000000000000007E-2</v>
      </c>
      <c r="M634" s="20">
        <v>7.0000000000000007E-2</v>
      </c>
    </row>
    <row r="635" spans="1:13" ht="24" x14ac:dyDescent="0.3">
      <c r="A635" s="19">
        <v>44274</v>
      </c>
      <c r="B635" s="20">
        <v>0.01</v>
      </c>
      <c r="C635" s="20">
        <v>0.01</v>
      </c>
      <c r="D635" s="20">
        <v>0.01</v>
      </c>
      <c r="E635" s="20">
        <v>0.01</v>
      </c>
      <c r="F635" s="20">
        <v>0.01</v>
      </c>
      <c r="G635" s="20">
        <v>0.01</v>
      </c>
      <c r="H635" s="20" t="s">
        <v>38</v>
      </c>
      <c r="I635" s="20" t="s">
        <v>38</v>
      </c>
      <c r="J635" s="20">
        <v>0.03</v>
      </c>
      <c r="K635" s="20">
        <v>0.03</v>
      </c>
      <c r="L635" s="20">
        <v>0.06</v>
      </c>
      <c r="M635" s="20">
        <v>0.06</v>
      </c>
    </row>
    <row r="636" spans="1:13" ht="24" x14ac:dyDescent="0.3">
      <c r="A636" s="19">
        <v>44277</v>
      </c>
      <c r="B636" s="20">
        <v>0.02</v>
      </c>
      <c r="C636" s="20">
        <v>0.02</v>
      </c>
      <c r="D636" s="20">
        <v>0.02</v>
      </c>
      <c r="E636" s="20">
        <v>0.02</v>
      </c>
      <c r="F636" s="20">
        <v>0.03</v>
      </c>
      <c r="G636" s="20">
        <v>0.03</v>
      </c>
      <c r="H636" s="20" t="s">
        <v>38</v>
      </c>
      <c r="I636" s="20" t="s">
        <v>38</v>
      </c>
      <c r="J636" s="20">
        <v>0.05</v>
      </c>
      <c r="K636" s="20">
        <v>0.05</v>
      </c>
      <c r="L636" s="20">
        <v>0.06</v>
      </c>
      <c r="M636" s="20">
        <v>0.06</v>
      </c>
    </row>
    <row r="637" spans="1:13" ht="24" x14ac:dyDescent="0.3">
      <c r="A637" s="19">
        <v>44278</v>
      </c>
      <c r="B637" s="20">
        <v>0.02</v>
      </c>
      <c r="C637" s="20">
        <v>0.02</v>
      </c>
      <c r="D637" s="20">
        <v>0.02</v>
      </c>
      <c r="E637" s="20">
        <v>0.02</v>
      </c>
      <c r="F637" s="20">
        <v>0.01</v>
      </c>
      <c r="G637" s="20">
        <v>0.01</v>
      </c>
      <c r="H637" s="20" t="s">
        <v>38</v>
      </c>
      <c r="I637" s="20" t="s">
        <v>38</v>
      </c>
      <c r="J637" s="20">
        <v>0.04</v>
      </c>
      <c r="K637" s="20">
        <v>0.04</v>
      </c>
      <c r="L637" s="20">
        <v>0.08</v>
      </c>
      <c r="M637" s="20">
        <v>0.08</v>
      </c>
    </row>
    <row r="638" spans="1:13" ht="24" x14ac:dyDescent="0.3">
      <c r="A638" s="19">
        <v>44279</v>
      </c>
      <c r="B638" s="20">
        <v>0.02</v>
      </c>
      <c r="C638" s="20">
        <v>0.02</v>
      </c>
      <c r="D638" s="20">
        <v>0.02</v>
      </c>
      <c r="E638" s="20">
        <v>0.02</v>
      </c>
      <c r="F638" s="20">
        <v>0.02</v>
      </c>
      <c r="G638" s="20">
        <v>0.02</v>
      </c>
      <c r="H638" s="20" t="s">
        <v>38</v>
      </c>
      <c r="I638" s="20" t="s">
        <v>38</v>
      </c>
      <c r="J638" s="20">
        <v>0.04</v>
      </c>
      <c r="K638" s="20">
        <v>0.04</v>
      </c>
      <c r="L638" s="20">
        <v>7.0000000000000007E-2</v>
      </c>
      <c r="M638" s="20">
        <v>7.0000000000000007E-2</v>
      </c>
    </row>
    <row r="639" spans="1:13" ht="24" x14ac:dyDescent="0.3">
      <c r="A639" s="19">
        <v>44280</v>
      </c>
      <c r="B639" s="20">
        <v>0.02</v>
      </c>
      <c r="C639" s="20">
        <v>0.02</v>
      </c>
      <c r="D639" s="20">
        <v>0.03</v>
      </c>
      <c r="E639" s="20">
        <v>0.03</v>
      </c>
      <c r="F639" s="20">
        <v>0.02</v>
      </c>
      <c r="G639" s="20">
        <v>0.02</v>
      </c>
      <c r="H639" s="20" t="s">
        <v>38</v>
      </c>
      <c r="I639" s="20" t="s">
        <v>38</v>
      </c>
      <c r="J639" s="20">
        <v>0.04</v>
      </c>
      <c r="K639" s="20">
        <v>0.04</v>
      </c>
      <c r="L639" s="20">
        <v>7.0000000000000007E-2</v>
      </c>
      <c r="M639" s="20">
        <v>7.0000000000000007E-2</v>
      </c>
    </row>
    <row r="640" spans="1:13" ht="24" x14ac:dyDescent="0.3">
      <c r="A640" s="19">
        <v>44281</v>
      </c>
      <c r="B640" s="20">
        <v>0.02</v>
      </c>
      <c r="C640" s="20">
        <v>0.02</v>
      </c>
      <c r="D640" s="20">
        <v>0.02</v>
      </c>
      <c r="E640" s="20">
        <v>0.02</v>
      </c>
      <c r="F640" s="20">
        <v>0.02</v>
      </c>
      <c r="G640" s="20">
        <v>0.02</v>
      </c>
      <c r="H640" s="20" t="s">
        <v>38</v>
      </c>
      <c r="I640" s="20" t="s">
        <v>38</v>
      </c>
      <c r="J640" s="20">
        <v>0.04</v>
      </c>
      <c r="K640" s="20">
        <v>0.04</v>
      </c>
      <c r="L640" s="20">
        <v>0.06</v>
      </c>
      <c r="M640" s="20">
        <v>0.06</v>
      </c>
    </row>
    <row r="641" spans="1:13" ht="24" x14ac:dyDescent="0.3">
      <c r="A641" s="19">
        <v>44284</v>
      </c>
      <c r="B641" s="20">
        <v>0.02</v>
      </c>
      <c r="C641" s="20">
        <v>0.02</v>
      </c>
      <c r="D641" s="20">
        <v>0.03</v>
      </c>
      <c r="E641" s="20">
        <v>0.03</v>
      </c>
      <c r="F641" s="20">
        <v>0.03</v>
      </c>
      <c r="G641" s="20">
        <v>0.03</v>
      </c>
      <c r="H641" s="20" t="s">
        <v>38</v>
      </c>
      <c r="I641" s="20" t="s">
        <v>38</v>
      </c>
      <c r="J641" s="20">
        <v>0.04</v>
      </c>
      <c r="K641" s="20">
        <v>0.04</v>
      </c>
      <c r="L641" s="20">
        <v>0.06</v>
      </c>
      <c r="M641" s="20">
        <v>0.06</v>
      </c>
    </row>
    <row r="642" spans="1:13" ht="24" x14ac:dyDescent="0.3">
      <c r="A642" s="19">
        <v>44285</v>
      </c>
      <c r="B642" s="20">
        <v>0.01</v>
      </c>
      <c r="C642" s="20">
        <v>0.01</v>
      </c>
      <c r="D642" s="20">
        <v>0.01</v>
      </c>
      <c r="E642" s="20">
        <v>0.01</v>
      </c>
      <c r="F642" s="20">
        <v>0.02</v>
      </c>
      <c r="G642" s="20">
        <v>0.02</v>
      </c>
      <c r="H642" s="20" t="s">
        <v>38</v>
      </c>
      <c r="I642" s="20" t="s">
        <v>38</v>
      </c>
      <c r="J642" s="20">
        <v>0.04</v>
      </c>
      <c r="K642" s="20">
        <v>0.04</v>
      </c>
      <c r="L642" s="20">
        <v>0.06</v>
      </c>
      <c r="M642" s="20">
        <v>0.06</v>
      </c>
    </row>
    <row r="643" spans="1:13" ht="24" x14ac:dyDescent="0.3">
      <c r="A643" s="19">
        <v>44286</v>
      </c>
      <c r="B643" s="20">
        <v>0.01</v>
      </c>
      <c r="C643" s="20">
        <v>0.01</v>
      </c>
      <c r="D643" s="20">
        <v>0.01</v>
      </c>
      <c r="E643" s="20">
        <v>0.01</v>
      </c>
      <c r="F643" s="20">
        <v>0.03</v>
      </c>
      <c r="G643" s="20">
        <v>0.03</v>
      </c>
      <c r="H643" s="20" t="s">
        <v>38</v>
      </c>
      <c r="I643" s="20" t="s">
        <v>38</v>
      </c>
      <c r="J643" s="20">
        <v>0.05</v>
      </c>
      <c r="K643" s="20">
        <v>0.05</v>
      </c>
      <c r="L643" s="20">
        <v>7.0000000000000007E-2</v>
      </c>
      <c r="M643" s="20">
        <v>7.0000000000000007E-2</v>
      </c>
    </row>
    <row r="644" spans="1:13" ht="24" x14ac:dyDescent="0.3">
      <c r="A644" s="19">
        <v>44287</v>
      </c>
      <c r="B644" s="20">
        <v>0.02</v>
      </c>
      <c r="C644" s="20">
        <v>0.02</v>
      </c>
      <c r="D644" s="20">
        <v>0.02</v>
      </c>
      <c r="E644" s="20">
        <v>0.02</v>
      </c>
      <c r="F644" s="20">
        <v>0.02</v>
      </c>
      <c r="G644" s="20">
        <v>0.02</v>
      </c>
      <c r="H644" s="20" t="s">
        <v>38</v>
      </c>
      <c r="I644" s="20" t="s">
        <v>38</v>
      </c>
      <c r="J644" s="20">
        <v>0.04</v>
      </c>
      <c r="K644" s="20">
        <v>0.04</v>
      </c>
      <c r="L644" s="20">
        <v>0.06</v>
      </c>
      <c r="M644" s="20">
        <v>0.06</v>
      </c>
    </row>
    <row r="645" spans="1:13" ht="24" x14ac:dyDescent="0.3">
      <c r="A645" s="19">
        <v>44288</v>
      </c>
      <c r="B645" s="20">
        <v>0.02</v>
      </c>
      <c r="C645" s="20">
        <v>0.02</v>
      </c>
      <c r="D645" s="20">
        <v>0.02</v>
      </c>
      <c r="E645" s="20">
        <v>0.02</v>
      </c>
      <c r="F645" s="20">
        <v>0.02</v>
      </c>
      <c r="G645" s="20">
        <v>0.02</v>
      </c>
      <c r="H645" s="20" t="s">
        <v>38</v>
      </c>
      <c r="I645" s="20" t="s">
        <v>38</v>
      </c>
      <c r="J645" s="20">
        <v>0.04</v>
      </c>
      <c r="K645" s="20">
        <v>0.04</v>
      </c>
      <c r="L645" s="20">
        <v>7.0000000000000007E-2</v>
      </c>
      <c r="M645" s="20">
        <v>7.0000000000000007E-2</v>
      </c>
    </row>
    <row r="646" spans="1:13" ht="24" x14ac:dyDescent="0.3">
      <c r="A646" s="19">
        <v>44291</v>
      </c>
      <c r="B646" s="20">
        <v>0.03</v>
      </c>
      <c r="C646" s="20">
        <v>0.03</v>
      </c>
      <c r="D646" s="20">
        <v>0.02</v>
      </c>
      <c r="E646" s="20">
        <v>0.02</v>
      </c>
      <c r="F646" s="20">
        <v>0.03</v>
      </c>
      <c r="G646" s="20">
        <v>0.03</v>
      </c>
      <c r="H646" s="20" t="s">
        <v>38</v>
      </c>
      <c r="I646" s="20" t="s">
        <v>38</v>
      </c>
      <c r="J646" s="20">
        <v>0.04</v>
      </c>
      <c r="K646" s="20">
        <v>0.04</v>
      </c>
      <c r="L646" s="20">
        <v>0.06</v>
      </c>
      <c r="M646" s="20">
        <v>0.06</v>
      </c>
    </row>
    <row r="647" spans="1:13" ht="24" x14ac:dyDescent="0.3">
      <c r="A647" s="19">
        <v>44292</v>
      </c>
      <c r="B647" s="20">
        <v>0.02</v>
      </c>
      <c r="C647" s="20">
        <v>0.02</v>
      </c>
      <c r="D647" s="20">
        <v>0.02</v>
      </c>
      <c r="E647" s="20">
        <v>0.02</v>
      </c>
      <c r="F647" s="20">
        <v>0.02</v>
      </c>
      <c r="G647" s="20">
        <v>0.02</v>
      </c>
      <c r="H647" s="20" t="s">
        <v>38</v>
      </c>
      <c r="I647" s="20" t="s">
        <v>38</v>
      </c>
      <c r="J647" s="20">
        <v>0.04</v>
      </c>
      <c r="K647" s="20">
        <v>0.04</v>
      </c>
      <c r="L647" s="20">
        <v>0.06</v>
      </c>
      <c r="M647" s="20">
        <v>0.06</v>
      </c>
    </row>
    <row r="648" spans="1:13" ht="24" x14ac:dyDescent="0.3">
      <c r="A648" s="19">
        <v>44293</v>
      </c>
      <c r="B648" s="20">
        <v>0.01</v>
      </c>
      <c r="C648" s="20">
        <v>0.01</v>
      </c>
      <c r="D648" s="20">
        <v>0.02</v>
      </c>
      <c r="E648" s="20">
        <v>0.02</v>
      </c>
      <c r="F648" s="20">
        <v>0.02</v>
      </c>
      <c r="G648" s="20">
        <v>0.02</v>
      </c>
      <c r="H648" s="20" t="s">
        <v>38</v>
      </c>
      <c r="I648" s="20" t="s">
        <v>38</v>
      </c>
      <c r="J648" s="20">
        <v>0.04</v>
      </c>
      <c r="K648" s="20">
        <v>0.04</v>
      </c>
      <c r="L648" s="20">
        <v>0.06</v>
      </c>
      <c r="M648" s="20">
        <v>0.06</v>
      </c>
    </row>
    <row r="649" spans="1:13" ht="24" x14ac:dyDescent="0.3">
      <c r="A649" s="19">
        <v>44294</v>
      </c>
      <c r="B649" s="20">
        <v>0.02</v>
      </c>
      <c r="C649" s="20">
        <v>0.02</v>
      </c>
      <c r="D649" s="20">
        <v>0.02</v>
      </c>
      <c r="E649" s="20">
        <v>0.02</v>
      </c>
      <c r="F649" s="20">
        <v>0.01</v>
      </c>
      <c r="G649" s="20">
        <v>0.01</v>
      </c>
      <c r="H649" s="20" t="s">
        <v>38</v>
      </c>
      <c r="I649" s="20" t="s">
        <v>38</v>
      </c>
      <c r="J649" s="20">
        <v>0.04</v>
      </c>
      <c r="K649" s="20">
        <v>0.04</v>
      </c>
      <c r="L649" s="20">
        <v>0.05</v>
      </c>
      <c r="M649" s="20">
        <v>0.05</v>
      </c>
    </row>
    <row r="650" spans="1:13" ht="24" x14ac:dyDescent="0.3">
      <c r="A650" s="19">
        <v>44295</v>
      </c>
      <c r="B650" s="20">
        <v>0.02</v>
      </c>
      <c r="C650" s="20">
        <v>0.02</v>
      </c>
      <c r="D650" s="20">
        <v>0.01</v>
      </c>
      <c r="E650" s="20">
        <v>0.01</v>
      </c>
      <c r="F650" s="20">
        <v>0.02</v>
      </c>
      <c r="G650" s="20">
        <v>0.02</v>
      </c>
      <c r="H650" s="20" t="s">
        <v>38</v>
      </c>
      <c r="I650" s="20" t="s">
        <v>38</v>
      </c>
      <c r="J650" s="20">
        <v>0.03</v>
      </c>
      <c r="K650" s="20">
        <v>0.03</v>
      </c>
      <c r="L650" s="20">
        <v>0.06</v>
      </c>
      <c r="M650" s="20">
        <v>0.06</v>
      </c>
    </row>
    <row r="651" spans="1:13" ht="24" x14ac:dyDescent="0.3">
      <c r="A651" s="19">
        <v>44298</v>
      </c>
      <c r="B651" s="20">
        <v>0.02</v>
      </c>
      <c r="C651" s="20">
        <v>0.02</v>
      </c>
      <c r="D651" s="20">
        <v>0.02</v>
      </c>
      <c r="E651" s="20">
        <v>0.02</v>
      </c>
      <c r="F651" s="20">
        <v>0.02</v>
      </c>
      <c r="G651" s="20">
        <v>0.02</v>
      </c>
      <c r="H651" s="20" t="s">
        <v>38</v>
      </c>
      <c r="I651" s="20" t="s">
        <v>38</v>
      </c>
      <c r="J651" s="20">
        <v>0.04</v>
      </c>
      <c r="K651" s="20">
        <v>0.04</v>
      </c>
      <c r="L651" s="20">
        <v>0.06</v>
      </c>
      <c r="M651" s="20">
        <v>0.06</v>
      </c>
    </row>
    <row r="652" spans="1:13" ht="24" x14ac:dyDescent="0.3">
      <c r="A652" s="19">
        <v>44299</v>
      </c>
      <c r="B652" s="20">
        <v>0.03</v>
      </c>
      <c r="C652" s="20">
        <v>0.03</v>
      </c>
      <c r="D652" s="20">
        <v>0.02</v>
      </c>
      <c r="E652" s="20">
        <v>0.02</v>
      </c>
      <c r="F652" s="20">
        <v>0.03</v>
      </c>
      <c r="G652" s="20">
        <v>0.03</v>
      </c>
      <c r="H652" s="20" t="s">
        <v>38</v>
      </c>
      <c r="I652" s="20" t="s">
        <v>38</v>
      </c>
      <c r="J652" s="20">
        <v>0.05</v>
      </c>
      <c r="K652" s="20">
        <v>0.05</v>
      </c>
      <c r="L652" s="20">
        <v>0.06</v>
      </c>
      <c r="M652" s="20">
        <v>0.06</v>
      </c>
    </row>
    <row r="653" spans="1:13" ht="24" x14ac:dyDescent="0.3">
      <c r="A653" s="19">
        <v>44300</v>
      </c>
      <c r="B653" s="20">
        <v>0.02</v>
      </c>
      <c r="C653" s="20">
        <v>0.02</v>
      </c>
      <c r="D653" s="20">
        <v>0.02</v>
      </c>
      <c r="E653" s="20">
        <v>0.02</v>
      </c>
      <c r="F653" s="20">
        <v>0.02</v>
      </c>
      <c r="G653" s="20">
        <v>0.02</v>
      </c>
      <c r="H653" s="20" t="s">
        <v>38</v>
      </c>
      <c r="I653" s="20" t="s">
        <v>38</v>
      </c>
      <c r="J653" s="20">
        <v>0.04</v>
      </c>
      <c r="K653" s="20">
        <v>0.04</v>
      </c>
      <c r="L653" s="20">
        <v>0.06</v>
      </c>
      <c r="M653" s="20">
        <v>0.06</v>
      </c>
    </row>
    <row r="654" spans="1:13" ht="24" x14ac:dyDescent="0.3">
      <c r="A654" s="19">
        <v>44301</v>
      </c>
      <c r="B654" s="20">
        <v>0.02</v>
      </c>
      <c r="C654" s="20">
        <v>0.02</v>
      </c>
      <c r="D654" s="20">
        <v>0.01</v>
      </c>
      <c r="E654" s="20">
        <v>0.01</v>
      </c>
      <c r="F654" s="20">
        <v>0.02</v>
      </c>
      <c r="G654" s="20">
        <v>0.02</v>
      </c>
      <c r="H654" s="20" t="s">
        <v>38</v>
      </c>
      <c r="I654" s="20" t="s">
        <v>38</v>
      </c>
      <c r="J654" s="20">
        <v>0.04</v>
      </c>
      <c r="K654" s="20">
        <v>0.04</v>
      </c>
      <c r="L654" s="20">
        <v>0.06</v>
      </c>
      <c r="M654" s="20">
        <v>0.06</v>
      </c>
    </row>
    <row r="655" spans="1:13" ht="24" x14ac:dyDescent="0.3">
      <c r="A655" s="19">
        <v>44302</v>
      </c>
      <c r="B655" s="20">
        <v>0.02</v>
      </c>
      <c r="C655" s="20">
        <v>0.02</v>
      </c>
      <c r="D655" s="20">
        <v>0.02</v>
      </c>
      <c r="E655" s="20">
        <v>0.02</v>
      </c>
      <c r="F655" s="20">
        <v>0.02</v>
      </c>
      <c r="G655" s="20">
        <v>0.02</v>
      </c>
      <c r="H655" s="20" t="s">
        <v>38</v>
      </c>
      <c r="I655" s="20" t="s">
        <v>38</v>
      </c>
      <c r="J655" s="20">
        <v>0.04</v>
      </c>
      <c r="K655" s="20">
        <v>0.04</v>
      </c>
      <c r="L655" s="20">
        <v>0.06</v>
      </c>
      <c r="M655" s="20">
        <v>0.06</v>
      </c>
    </row>
    <row r="656" spans="1:13" ht="24" x14ac:dyDescent="0.3">
      <c r="A656" s="19">
        <v>44305</v>
      </c>
      <c r="B656" s="20">
        <v>0.01</v>
      </c>
      <c r="C656" s="20">
        <v>0.01</v>
      </c>
      <c r="D656" s="20">
        <v>0.02</v>
      </c>
      <c r="E656" s="20">
        <v>0.02</v>
      </c>
      <c r="F656" s="20">
        <v>0.02</v>
      </c>
      <c r="G656" s="20">
        <v>0.02</v>
      </c>
      <c r="H656" s="20" t="s">
        <v>38</v>
      </c>
      <c r="I656" s="20" t="s">
        <v>38</v>
      </c>
      <c r="J656" s="20">
        <v>0.04</v>
      </c>
      <c r="K656" s="20">
        <v>0.04</v>
      </c>
      <c r="L656" s="20">
        <v>7.0000000000000007E-2</v>
      </c>
      <c r="M656" s="20">
        <v>7.0000000000000007E-2</v>
      </c>
    </row>
    <row r="657" spans="1:13" ht="24" x14ac:dyDescent="0.3">
      <c r="A657" s="19">
        <v>44306</v>
      </c>
      <c r="B657" s="20">
        <v>0.01</v>
      </c>
      <c r="C657" s="20">
        <v>0.01</v>
      </c>
      <c r="D657" s="20">
        <v>0.02</v>
      </c>
      <c r="E657" s="20">
        <v>0.02</v>
      </c>
      <c r="F657" s="20">
        <v>0.03</v>
      </c>
      <c r="G657" s="20">
        <v>0.03</v>
      </c>
      <c r="H657" s="20" t="s">
        <v>38</v>
      </c>
      <c r="I657" s="20" t="s">
        <v>38</v>
      </c>
      <c r="J657" s="20">
        <v>0.04</v>
      </c>
      <c r="K657" s="20">
        <v>0.04</v>
      </c>
      <c r="L657" s="20">
        <v>7.0000000000000007E-2</v>
      </c>
      <c r="M657" s="20">
        <v>7.0000000000000007E-2</v>
      </c>
    </row>
    <row r="658" spans="1:13" ht="24" x14ac:dyDescent="0.3">
      <c r="A658" s="19">
        <v>44307</v>
      </c>
      <c r="B658" s="20">
        <v>0</v>
      </c>
      <c r="C658" s="20">
        <v>0</v>
      </c>
      <c r="D658" s="20">
        <v>0.02</v>
      </c>
      <c r="E658" s="20">
        <v>0.02</v>
      </c>
      <c r="F658" s="20">
        <v>0.03</v>
      </c>
      <c r="G658" s="20">
        <v>0.03</v>
      </c>
      <c r="H658" s="20" t="s">
        <v>38</v>
      </c>
      <c r="I658" s="20" t="s">
        <v>38</v>
      </c>
      <c r="J658" s="20">
        <v>0.04</v>
      </c>
      <c r="K658" s="20">
        <v>0.04</v>
      </c>
      <c r="L658" s="20">
        <v>7.0000000000000007E-2</v>
      </c>
      <c r="M658" s="20">
        <v>7.0000000000000007E-2</v>
      </c>
    </row>
    <row r="659" spans="1:13" ht="24" x14ac:dyDescent="0.3">
      <c r="A659" s="19">
        <v>44308</v>
      </c>
      <c r="B659" s="20">
        <v>0.02</v>
      </c>
      <c r="C659" s="20">
        <v>0.02</v>
      </c>
      <c r="D659" s="20">
        <v>0.02</v>
      </c>
      <c r="E659" s="20">
        <v>0.02</v>
      </c>
      <c r="F659" s="20">
        <v>0.03</v>
      </c>
      <c r="G659" s="20">
        <v>0.03</v>
      </c>
      <c r="H659" s="20" t="s">
        <v>38</v>
      </c>
      <c r="I659" s="20" t="s">
        <v>38</v>
      </c>
      <c r="J659" s="20">
        <v>0.04</v>
      </c>
      <c r="K659" s="20">
        <v>0.04</v>
      </c>
      <c r="L659" s="20">
        <v>0.06</v>
      </c>
      <c r="M659" s="20">
        <v>0.06</v>
      </c>
    </row>
    <row r="660" spans="1:13" ht="24" x14ac:dyDescent="0.3">
      <c r="A660" s="19">
        <v>44309</v>
      </c>
      <c r="B660" s="20">
        <v>0.01</v>
      </c>
      <c r="C660" s="20">
        <v>0.01</v>
      </c>
      <c r="D660" s="20">
        <v>0.02</v>
      </c>
      <c r="E660" s="20">
        <v>0.02</v>
      </c>
      <c r="F660" s="20">
        <v>0.03</v>
      </c>
      <c r="G660" s="20">
        <v>0.03</v>
      </c>
      <c r="H660" s="20" t="s">
        <v>38</v>
      </c>
      <c r="I660" s="20" t="s">
        <v>38</v>
      </c>
      <c r="J660" s="20">
        <v>0.03</v>
      </c>
      <c r="K660" s="20">
        <v>0.03</v>
      </c>
      <c r="L660" s="20">
        <v>7.0000000000000007E-2</v>
      </c>
      <c r="M660" s="20">
        <v>7.0000000000000007E-2</v>
      </c>
    </row>
    <row r="661" spans="1:13" ht="24" x14ac:dyDescent="0.3">
      <c r="A661" s="19">
        <v>44312</v>
      </c>
      <c r="B661" s="20">
        <v>0.02</v>
      </c>
      <c r="C661" s="20">
        <v>0.02</v>
      </c>
      <c r="D661" s="20">
        <v>0.02</v>
      </c>
      <c r="E661" s="20">
        <v>0.02</v>
      </c>
      <c r="F661" s="20">
        <v>0.03</v>
      </c>
      <c r="G661" s="20">
        <v>0.03</v>
      </c>
      <c r="H661" s="20" t="s">
        <v>38</v>
      </c>
      <c r="I661" s="20" t="s">
        <v>38</v>
      </c>
      <c r="J661" s="20">
        <v>0.04</v>
      </c>
      <c r="K661" s="20">
        <v>0.04</v>
      </c>
      <c r="L661" s="20">
        <v>0.06</v>
      </c>
      <c r="M661" s="20">
        <v>0.06</v>
      </c>
    </row>
    <row r="662" spans="1:13" ht="24" x14ac:dyDescent="0.3">
      <c r="A662" s="19">
        <v>44313</v>
      </c>
      <c r="B662" s="20">
        <v>0.01</v>
      </c>
      <c r="C662" s="20">
        <v>0.01</v>
      </c>
      <c r="D662" s="20">
        <v>0.02</v>
      </c>
      <c r="E662" s="20">
        <v>0.02</v>
      </c>
      <c r="F662" s="20">
        <v>0.01</v>
      </c>
      <c r="G662" s="20">
        <v>0.01</v>
      </c>
      <c r="H662" s="20" t="s">
        <v>38</v>
      </c>
      <c r="I662" s="20" t="s">
        <v>38</v>
      </c>
      <c r="J662" s="20">
        <v>0.04</v>
      </c>
      <c r="K662" s="20">
        <v>0.04</v>
      </c>
      <c r="L662" s="20">
        <v>0.06</v>
      </c>
      <c r="M662" s="20">
        <v>0.06</v>
      </c>
    </row>
    <row r="663" spans="1:13" ht="24" x14ac:dyDescent="0.3">
      <c r="A663" s="19">
        <v>44314</v>
      </c>
      <c r="B663" s="20">
        <v>0.01</v>
      </c>
      <c r="C663" s="20">
        <v>0.01</v>
      </c>
      <c r="D663" s="20">
        <v>0.01</v>
      </c>
      <c r="E663" s="20">
        <v>0.01</v>
      </c>
      <c r="F663" s="20">
        <v>0.01</v>
      </c>
      <c r="G663" s="20">
        <v>0.01</v>
      </c>
      <c r="H663" s="20" t="s">
        <v>38</v>
      </c>
      <c r="I663" s="20" t="s">
        <v>38</v>
      </c>
      <c r="J663" s="20">
        <v>0.04</v>
      </c>
      <c r="K663" s="20">
        <v>0.04</v>
      </c>
      <c r="L663" s="20">
        <v>0.05</v>
      </c>
      <c r="M663" s="20">
        <v>0.05</v>
      </c>
    </row>
    <row r="664" spans="1:13" ht="24" x14ac:dyDescent="0.3">
      <c r="A664" s="19">
        <v>44315</v>
      </c>
      <c r="B664" s="20">
        <v>0.01</v>
      </c>
      <c r="C664" s="20">
        <v>0.01</v>
      </c>
      <c r="D664" s="20">
        <v>0.01</v>
      </c>
      <c r="E664" s="20">
        <v>0.01</v>
      </c>
      <c r="F664" s="20">
        <v>0.01</v>
      </c>
      <c r="G664" s="20">
        <v>0.01</v>
      </c>
      <c r="H664" s="20" t="s">
        <v>38</v>
      </c>
      <c r="I664" s="20" t="s">
        <v>38</v>
      </c>
      <c r="J664" s="20">
        <v>0.04</v>
      </c>
      <c r="K664" s="20">
        <v>0.04</v>
      </c>
      <c r="L664" s="20">
        <v>0.05</v>
      </c>
      <c r="M664" s="20">
        <v>0.05</v>
      </c>
    </row>
    <row r="665" spans="1:13" ht="24" x14ac:dyDescent="0.3">
      <c r="A665" s="19">
        <v>44316</v>
      </c>
      <c r="B665" s="20">
        <v>0.01</v>
      </c>
      <c r="C665" s="20">
        <v>0.01</v>
      </c>
      <c r="D665" s="20">
        <v>0.02</v>
      </c>
      <c r="E665" s="20">
        <v>0.02</v>
      </c>
      <c r="F665" s="20">
        <v>0.01</v>
      </c>
      <c r="G665" s="20">
        <v>0.01</v>
      </c>
      <c r="H665" s="20" t="s">
        <v>38</v>
      </c>
      <c r="I665" s="20" t="s">
        <v>38</v>
      </c>
      <c r="J665" s="20">
        <v>0.03</v>
      </c>
      <c r="K665" s="20">
        <v>0.03</v>
      </c>
      <c r="L665" s="20">
        <v>0.05</v>
      </c>
      <c r="M665" s="20">
        <v>0.05</v>
      </c>
    </row>
    <row r="666" spans="1:13" ht="24" x14ac:dyDescent="0.3">
      <c r="A666" s="19">
        <v>44319</v>
      </c>
      <c r="B666" s="20">
        <v>0.02</v>
      </c>
      <c r="C666" s="20">
        <v>0.02</v>
      </c>
      <c r="D666" s="20">
        <v>0.02</v>
      </c>
      <c r="E666" s="20">
        <v>0.02</v>
      </c>
      <c r="F666" s="20">
        <v>0.04</v>
      </c>
      <c r="G666" s="20">
        <v>0.04</v>
      </c>
      <c r="H666" s="20" t="s">
        <v>38</v>
      </c>
      <c r="I666" s="20" t="s">
        <v>38</v>
      </c>
      <c r="J666" s="20">
        <v>0.04</v>
      </c>
      <c r="K666" s="20">
        <v>0.04</v>
      </c>
      <c r="L666" s="20">
        <v>0.06</v>
      </c>
      <c r="M666" s="20">
        <v>0.06</v>
      </c>
    </row>
    <row r="667" spans="1:13" ht="24" x14ac:dyDescent="0.3">
      <c r="A667" s="19">
        <v>44320</v>
      </c>
      <c r="B667" s="20">
        <v>0.01</v>
      </c>
      <c r="C667" s="20">
        <v>0.01</v>
      </c>
      <c r="D667" s="20">
        <v>0.01</v>
      </c>
      <c r="E667" s="20">
        <v>0.01</v>
      </c>
      <c r="F667" s="20">
        <v>0.02</v>
      </c>
      <c r="G667" s="20">
        <v>0.02</v>
      </c>
      <c r="H667" s="20" t="s">
        <v>38</v>
      </c>
      <c r="I667" s="20" t="s">
        <v>38</v>
      </c>
      <c r="J667" s="20">
        <v>0.04</v>
      </c>
      <c r="K667" s="20">
        <v>0.04</v>
      </c>
      <c r="L667" s="20">
        <v>0.06</v>
      </c>
      <c r="M667" s="20">
        <v>0.06</v>
      </c>
    </row>
    <row r="668" spans="1:13" ht="24" x14ac:dyDescent="0.3">
      <c r="A668" s="19">
        <v>44321</v>
      </c>
      <c r="B668" s="20">
        <v>0.01</v>
      </c>
      <c r="C668" s="20">
        <v>0.01</v>
      </c>
      <c r="D668" s="20">
        <v>0.01</v>
      </c>
      <c r="E668" s="20">
        <v>0.01</v>
      </c>
      <c r="F668" s="20">
        <v>0.02</v>
      </c>
      <c r="G668" s="20">
        <v>0.02</v>
      </c>
      <c r="H668" s="20" t="s">
        <v>38</v>
      </c>
      <c r="I668" s="20" t="s">
        <v>38</v>
      </c>
      <c r="J668" s="20">
        <v>0.04</v>
      </c>
      <c r="K668" s="20">
        <v>0.04</v>
      </c>
      <c r="L668" s="20">
        <v>0.06</v>
      </c>
      <c r="M668" s="20">
        <v>0.06</v>
      </c>
    </row>
    <row r="669" spans="1:13" ht="24" x14ac:dyDescent="0.3">
      <c r="A669" s="19">
        <v>44322</v>
      </c>
      <c r="B669" s="20">
        <v>0.01</v>
      </c>
      <c r="C669" s="20">
        <v>0.01</v>
      </c>
      <c r="D669" s="20">
        <v>0.02</v>
      </c>
      <c r="E669" s="20">
        <v>0.02</v>
      </c>
      <c r="F669" s="20">
        <v>0.02</v>
      </c>
      <c r="G669" s="20">
        <v>0.02</v>
      </c>
      <c r="H669" s="20" t="s">
        <v>38</v>
      </c>
      <c r="I669" s="20" t="s">
        <v>38</v>
      </c>
      <c r="J669" s="20">
        <v>0.04</v>
      </c>
      <c r="K669" s="20">
        <v>0.04</v>
      </c>
      <c r="L669" s="20">
        <v>0.05</v>
      </c>
      <c r="M669" s="20">
        <v>0.05</v>
      </c>
    </row>
    <row r="670" spans="1:13" ht="24" x14ac:dyDescent="0.3">
      <c r="A670" s="19">
        <v>44323</v>
      </c>
      <c r="B670" s="20">
        <v>0.01</v>
      </c>
      <c r="C670" s="20">
        <v>0.01</v>
      </c>
      <c r="D670" s="20">
        <v>0.01</v>
      </c>
      <c r="E670" s="20">
        <v>0.01</v>
      </c>
      <c r="F670" s="20">
        <v>0.02</v>
      </c>
      <c r="G670" s="20">
        <v>0.02</v>
      </c>
      <c r="H670" s="20" t="s">
        <v>38</v>
      </c>
      <c r="I670" s="20" t="s">
        <v>38</v>
      </c>
      <c r="J670" s="20">
        <v>0.04</v>
      </c>
      <c r="K670" s="20">
        <v>0.04</v>
      </c>
      <c r="L670" s="20">
        <v>0.05</v>
      </c>
      <c r="M670" s="20">
        <v>0.05</v>
      </c>
    </row>
    <row r="671" spans="1:13" ht="24" x14ac:dyDescent="0.3">
      <c r="A671" s="19">
        <v>44326</v>
      </c>
      <c r="B671" s="20">
        <v>0.02</v>
      </c>
      <c r="C671" s="20">
        <v>0.02</v>
      </c>
      <c r="D671" s="20">
        <v>0.01</v>
      </c>
      <c r="E671" s="20">
        <v>0.01</v>
      </c>
      <c r="F671" s="20">
        <v>0.02</v>
      </c>
      <c r="G671" s="20">
        <v>0.02</v>
      </c>
      <c r="H671" s="20" t="s">
        <v>38</v>
      </c>
      <c r="I671" s="20" t="s">
        <v>38</v>
      </c>
      <c r="J671" s="20">
        <v>0.04</v>
      </c>
      <c r="K671" s="20">
        <v>0.04</v>
      </c>
      <c r="L671" s="20">
        <v>0.05</v>
      </c>
      <c r="M671" s="20">
        <v>0.05</v>
      </c>
    </row>
    <row r="672" spans="1:13" ht="24" x14ac:dyDescent="0.3">
      <c r="A672" s="19">
        <v>44327</v>
      </c>
      <c r="B672" s="20">
        <v>0.01</v>
      </c>
      <c r="C672" s="20">
        <v>0.01</v>
      </c>
      <c r="D672" s="20">
        <v>0.01</v>
      </c>
      <c r="E672" s="20">
        <v>0.01</v>
      </c>
      <c r="F672" s="20">
        <v>0.01</v>
      </c>
      <c r="G672" s="20">
        <v>0.01</v>
      </c>
      <c r="H672" s="20" t="s">
        <v>38</v>
      </c>
      <c r="I672" s="20" t="s">
        <v>38</v>
      </c>
      <c r="J672" s="20">
        <v>0.04</v>
      </c>
      <c r="K672" s="20">
        <v>0.04</v>
      </c>
      <c r="L672" s="20">
        <v>0.05</v>
      </c>
      <c r="M672" s="20">
        <v>0.05</v>
      </c>
    </row>
    <row r="673" spans="1:13" ht="24" x14ac:dyDescent="0.3">
      <c r="A673" s="19">
        <v>44328</v>
      </c>
      <c r="B673" s="20">
        <v>0.01</v>
      </c>
      <c r="C673" s="20">
        <v>0.01</v>
      </c>
      <c r="D673" s="20">
        <v>0.02</v>
      </c>
      <c r="E673" s="20">
        <v>0.02</v>
      </c>
      <c r="F673" s="20">
        <v>0.02</v>
      </c>
      <c r="G673" s="20">
        <v>0.02</v>
      </c>
      <c r="H673" s="20" t="s">
        <v>38</v>
      </c>
      <c r="I673" s="20" t="s">
        <v>38</v>
      </c>
      <c r="J673" s="20">
        <v>0.04</v>
      </c>
      <c r="K673" s="20">
        <v>0.04</v>
      </c>
      <c r="L673" s="20">
        <v>0.05</v>
      </c>
      <c r="M673" s="20">
        <v>0.05</v>
      </c>
    </row>
    <row r="674" spans="1:13" ht="24" x14ac:dyDescent="0.3">
      <c r="A674" s="19">
        <v>44329</v>
      </c>
      <c r="B674" s="20">
        <v>0</v>
      </c>
      <c r="C674" s="20">
        <v>0</v>
      </c>
      <c r="D674" s="20">
        <v>0.01</v>
      </c>
      <c r="E674" s="20">
        <v>0.01</v>
      </c>
      <c r="F674" s="20">
        <v>0.02</v>
      </c>
      <c r="G674" s="20">
        <v>0.02</v>
      </c>
      <c r="H674" s="20" t="s">
        <v>38</v>
      </c>
      <c r="I674" s="20" t="s">
        <v>38</v>
      </c>
      <c r="J674" s="20">
        <v>0.03</v>
      </c>
      <c r="K674" s="20">
        <v>0.03</v>
      </c>
      <c r="L674" s="20">
        <v>0.05</v>
      </c>
      <c r="M674" s="20">
        <v>0.05</v>
      </c>
    </row>
    <row r="675" spans="1:13" ht="24" x14ac:dyDescent="0.3">
      <c r="A675" s="19">
        <v>44330</v>
      </c>
      <c r="B675" s="20">
        <v>0.01</v>
      </c>
      <c r="C675" s="20">
        <v>0.01</v>
      </c>
      <c r="D675" s="20">
        <v>0.01</v>
      </c>
      <c r="E675" s="20">
        <v>0.01</v>
      </c>
      <c r="F675" s="20">
        <v>0.01</v>
      </c>
      <c r="G675" s="20">
        <v>0.01</v>
      </c>
      <c r="H675" s="20" t="s">
        <v>38</v>
      </c>
      <c r="I675" s="20" t="s">
        <v>38</v>
      </c>
      <c r="J675" s="20">
        <v>0.03</v>
      </c>
      <c r="K675" s="20">
        <v>0.03</v>
      </c>
      <c r="L675" s="20">
        <v>0.05</v>
      </c>
      <c r="M675" s="20">
        <v>0.05</v>
      </c>
    </row>
    <row r="676" spans="1:13" ht="24" x14ac:dyDescent="0.3">
      <c r="A676" s="19">
        <v>44333</v>
      </c>
      <c r="B676" s="20">
        <v>0</v>
      </c>
      <c r="C676" s="20">
        <v>0</v>
      </c>
      <c r="D676" s="20">
        <v>0.01</v>
      </c>
      <c r="E676" s="20">
        <v>0.01</v>
      </c>
      <c r="F676" s="20">
        <v>0.02</v>
      </c>
      <c r="G676" s="20">
        <v>0.02</v>
      </c>
      <c r="H676" s="20" t="s">
        <v>38</v>
      </c>
      <c r="I676" s="20" t="s">
        <v>38</v>
      </c>
      <c r="J676" s="20">
        <v>0.04</v>
      </c>
      <c r="K676" s="20">
        <v>0.04</v>
      </c>
      <c r="L676" s="20">
        <v>0.05</v>
      </c>
      <c r="M676" s="20">
        <v>0.05</v>
      </c>
    </row>
    <row r="677" spans="1:13" ht="24" x14ac:dyDescent="0.3">
      <c r="A677" s="19">
        <v>44334</v>
      </c>
      <c r="B677" s="20">
        <v>0</v>
      </c>
      <c r="C677" s="20">
        <v>0</v>
      </c>
      <c r="D677" s="20">
        <v>0.01</v>
      </c>
      <c r="E677" s="20">
        <v>0.01</v>
      </c>
      <c r="F677" s="20">
        <v>0.02</v>
      </c>
      <c r="G677" s="20">
        <v>0.02</v>
      </c>
      <c r="H677" s="20" t="s">
        <v>38</v>
      </c>
      <c r="I677" s="20" t="s">
        <v>38</v>
      </c>
      <c r="J677" s="20">
        <v>0.03</v>
      </c>
      <c r="K677" s="20">
        <v>0.03</v>
      </c>
      <c r="L677" s="20">
        <v>0.06</v>
      </c>
      <c r="M677" s="20">
        <v>0.06</v>
      </c>
    </row>
    <row r="678" spans="1:13" ht="24" x14ac:dyDescent="0.3">
      <c r="A678" s="19">
        <v>44335</v>
      </c>
      <c r="B678" s="20">
        <v>0</v>
      </c>
      <c r="C678" s="20">
        <v>0</v>
      </c>
      <c r="D678" s="20">
        <v>0.01</v>
      </c>
      <c r="E678" s="20">
        <v>0.01</v>
      </c>
      <c r="F678" s="20">
        <v>0.01</v>
      </c>
      <c r="G678" s="20">
        <v>0.01</v>
      </c>
      <c r="H678" s="20" t="s">
        <v>38</v>
      </c>
      <c r="I678" s="20" t="s">
        <v>38</v>
      </c>
      <c r="J678" s="20">
        <v>0.03</v>
      </c>
      <c r="K678" s="20">
        <v>0.03</v>
      </c>
      <c r="L678" s="20">
        <v>0.05</v>
      </c>
      <c r="M678" s="20">
        <v>0.05</v>
      </c>
    </row>
    <row r="679" spans="1:13" ht="24" x14ac:dyDescent="0.3">
      <c r="A679" s="19">
        <v>44336</v>
      </c>
      <c r="B679" s="20">
        <v>0.01</v>
      </c>
      <c r="C679" s="20">
        <v>0.01</v>
      </c>
      <c r="D679" s="20">
        <v>0.01</v>
      </c>
      <c r="E679" s="20">
        <v>0.01</v>
      </c>
      <c r="F679" s="20">
        <v>0.01</v>
      </c>
      <c r="G679" s="20">
        <v>0.01</v>
      </c>
      <c r="H679" s="20" t="s">
        <v>38</v>
      </c>
      <c r="I679" s="20" t="s">
        <v>38</v>
      </c>
      <c r="J679" s="20">
        <v>0.03</v>
      </c>
      <c r="K679" s="20">
        <v>0.03</v>
      </c>
      <c r="L679" s="20">
        <v>0.05</v>
      </c>
      <c r="M679" s="20">
        <v>0.05</v>
      </c>
    </row>
    <row r="680" spans="1:13" ht="24" x14ac:dyDescent="0.3">
      <c r="A680" s="19">
        <v>44337</v>
      </c>
      <c r="B680" s="20">
        <v>0</v>
      </c>
      <c r="C680" s="20">
        <v>0</v>
      </c>
      <c r="D680" s="20">
        <v>0.01</v>
      </c>
      <c r="E680" s="20">
        <v>0.01</v>
      </c>
      <c r="F680" s="20">
        <v>0.01</v>
      </c>
      <c r="G680" s="20">
        <v>0.01</v>
      </c>
      <c r="H680" s="20" t="s">
        <v>38</v>
      </c>
      <c r="I680" s="20" t="s">
        <v>38</v>
      </c>
      <c r="J680" s="20">
        <v>0.02</v>
      </c>
      <c r="K680" s="20">
        <v>0.02</v>
      </c>
      <c r="L680" s="20">
        <v>0.04</v>
      </c>
      <c r="M680" s="20">
        <v>0.04</v>
      </c>
    </row>
    <row r="681" spans="1:13" ht="24" x14ac:dyDescent="0.3">
      <c r="A681" s="19">
        <v>44340</v>
      </c>
      <c r="B681" s="20">
        <v>0.01</v>
      </c>
      <c r="C681" s="20">
        <v>0.01</v>
      </c>
      <c r="D681" s="20">
        <v>0.01</v>
      </c>
      <c r="E681" s="20">
        <v>0.01</v>
      </c>
      <c r="F681" s="20">
        <v>0.02</v>
      </c>
      <c r="G681" s="20">
        <v>0.02</v>
      </c>
      <c r="H681" s="20" t="s">
        <v>38</v>
      </c>
      <c r="I681" s="20" t="s">
        <v>38</v>
      </c>
      <c r="J681" s="20">
        <v>0.03</v>
      </c>
      <c r="K681" s="20">
        <v>0.03</v>
      </c>
      <c r="L681" s="20">
        <v>0.04</v>
      </c>
      <c r="M681" s="20">
        <v>0.04</v>
      </c>
    </row>
    <row r="682" spans="1:13" ht="24" x14ac:dyDescent="0.3">
      <c r="A682" s="19">
        <v>44341</v>
      </c>
      <c r="B682" s="20">
        <v>0.01</v>
      </c>
      <c r="C682" s="20">
        <v>0.01</v>
      </c>
      <c r="D682" s="20">
        <v>0.01</v>
      </c>
      <c r="E682" s="20">
        <v>0.01</v>
      </c>
      <c r="F682" s="20">
        <v>0.02</v>
      </c>
      <c r="G682" s="20">
        <v>0.02</v>
      </c>
      <c r="H682" s="20" t="s">
        <v>38</v>
      </c>
      <c r="I682" s="20" t="s">
        <v>38</v>
      </c>
      <c r="J682" s="20">
        <v>0.04</v>
      </c>
      <c r="K682" s="20">
        <v>0.04</v>
      </c>
      <c r="L682" s="20">
        <v>0.04</v>
      </c>
      <c r="M682" s="20">
        <v>0.04</v>
      </c>
    </row>
    <row r="683" spans="1:13" ht="24" x14ac:dyDescent="0.3">
      <c r="A683" s="19">
        <v>44342</v>
      </c>
      <c r="B683" s="20">
        <v>0</v>
      </c>
      <c r="C683" s="20">
        <v>0</v>
      </c>
      <c r="D683" s="20">
        <v>0</v>
      </c>
      <c r="E683" s="20">
        <v>0</v>
      </c>
      <c r="F683" s="20">
        <v>0.02</v>
      </c>
      <c r="G683" s="20">
        <v>0.02</v>
      </c>
      <c r="H683" s="20" t="s">
        <v>38</v>
      </c>
      <c r="I683" s="20" t="s">
        <v>38</v>
      </c>
      <c r="J683" s="20">
        <v>0.04</v>
      </c>
      <c r="K683" s="20">
        <v>0.04</v>
      </c>
      <c r="L683" s="20">
        <v>0.04</v>
      </c>
      <c r="M683" s="20">
        <v>0.04</v>
      </c>
    </row>
    <row r="684" spans="1:13" ht="24" x14ac:dyDescent="0.3">
      <c r="A684" s="19">
        <v>44343</v>
      </c>
      <c r="B684" s="20">
        <v>0</v>
      </c>
      <c r="C684" s="20">
        <v>0</v>
      </c>
      <c r="D684" s="20">
        <v>0.01</v>
      </c>
      <c r="E684" s="20">
        <v>0.01</v>
      </c>
      <c r="F684" s="20">
        <v>0.02</v>
      </c>
      <c r="G684" s="20">
        <v>0.02</v>
      </c>
      <c r="H684" s="20" t="s">
        <v>38</v>
      </c>
      <c r="I684" s="20" t="s">
        <v>38</v>
      </c>
      <c r="J684" s="20">
        <v>0.04</v>
      </c>
      <c r="K684" s="20">
        <v>0.04</v>
      </c>
      <c r="L684" s="20">
        <v>0.04</v>
      </c>
      <c r="M684" s="20">
        <v>0.04</v>
      </c>
    </row>
    <row r="685" spans="1:13" ht="24" x14ac:dyDescent="0.3">
      <c r="A685" s="19">
        <v>44344</v>
      </c>
      <c r="B685" s="20">
        <v>0.01</v>
      </c>
      <c r="C685" s="20">
        <v>0.01</v>
      </c>
      <c r="D685" s="20">
        <v>0.01</v>
      </c>
      <c r="E685" s="20">
        <v>0.01</v>
      </c>
      <c r="F685" s="20">
        <v>0.01</v>
      </c>
      <c r="G685" s="20">
        <v>0.01</v>
      </c>
      <c r="H685" s="20" t="s">
        <v>38</v>
      </c>
      <c r="I685" s="20" t="s">
        <v>38</v>
      </c>
      <c r="J685" s="20">
        <v>0.03</v>
      </c>
      <c r="K685" s="20">
        <v>0.03</v>
      </c>
      <c r="L685" s="20">
        <v>0.05</v>
      </c>
      <c r="M685" s="20">
        <v>0.05</v>
      </c>
    </row>
    <row r="686" spans="1:13" ht="24" x14ac:dyDescent="0.3">
      <c r="A686" s="19">
        <v>44348</v>
      </c>
      <c r="B686" s="20">
        <v>0.01</v>
      </c>
      <c r="C686" s="20">
        <v>0.01</v>
      </c>
      <c r="D686" s="20">
        <v>0.01</v>
      </c>
      <c r="E686" s="20">
        <v>0.01</v>
      </c>
      <c r="F686" s="20">
        <v>0.02</v>
      </c>
      <c r="G686" s="20">
        <v>0.02</v>
      </c>
      <c r="H686" s="20" t="s">
        <v>38</v>
      </c>
      <c r="I686" s="20" t="s">
        <v>38</v>
      </c>
      <c r="J686" s="20">
        <v>0.04</v>
      </c>
      <c r="K686" s="20">
        <v>0.04</v>
      </c>
      <c r="L686" s="20">
        <v>0.04</v>
      </c>
      <c r="M686" s="20">
        <v>0.04</v>
      </c>
    </row>
    <row r="687" spans="1:13" ht="24" x14ac:dyDescent="0.3">
      <c r="A687" s="19">
        <v>44349</v>
      </c>
      <c r="B687" s="20">
        <v>0.01</v>
      </c>
      <c r="C687" s="20">
        <v>0.01</v>
      </c>
      <c r="D687" s="20">
        <v>0.01</v>
      </c>
      <c r="E687" s="20">
        <v>0.01</v>
      </c>
      <c r="F687" s="20">
        <v>0.02</v>
      </c>
      <c r="G687" s="20">
        <v>0.02</v>
      </c>
      <c r="H687" s="20" t="s">
        <v>38</v>
      </c>
      <c r="I687" s="20" t="s">
        <v>38</v>
      </c>
      <c r="J687" s="20">
        <v>0.04</v>
      </c>
      <c r="K687" s="20">
        <v>0.04</v>
      </c>
      <c r="L687" s="20">
        <v>0.05</v>
      </c>
      <c r="M687" s="20">
        <v>0.05</v>
      </c>
    </row>
    <row r="688" spans="1:13" ht="24" x14ac:dyDescent="0.3">
      <c r="A688" s="19">
        <v>44350</v>
      </c>
      <c r="B688" s="20">
        <v>0</v>
      </c>
      <c r="C688" s="20">
        <v>0</v>
      </c>
      <c r="D688" s="20">
        <v>0.01</v>
      </c>
      <c r="E688" s="20">
        <v>0.01</v>
      </c>
      <c r="F688" s="20">
        <v>0.02</v>
      </c>
      <c r="G688" s="20">
        <v>0.02</v>
      </c>
      <c r="H688" s="20" t="s">
        <v>38</v>
      </c>
      <c r="I688" s="20" t="s">
        <v>38</v>
      </c>
      <c r="J688" s="20">
        <v>0.04</v>
      </c>
      <c r="K688" s="20">
        <v>0.04</v>
      </c>
      <c r="L688" s="20">
        <v>0.04</v>
      </c>
      <c r="M688" s="20">
        <v>0.04</v>
      </c>
    </row>
    <row r="689" spans="1:13" ht="24" x14ac:dyDescent="0.3">
      <c r="A689" s="19">
        <v>44351</v>
      </c>
      <c r="B689" s="20">
        <v>0.01</v>
      </c>
      <c r="C689" s="20">
        <v>0.01</v>
      </c>
      <c r="D689" s="20">
        <v>0.02</v>
      </c>
      <c r="E689" s="20">
        <v>0.02</v>
      </c>
      <c r="F689" s="20">
        <v>0.02</v>
      </c>
      <c r="G689" s="20">
        <v>0.02</v>
      </c>
      <c r="H689" s="20" t="s">
        <v>38</v>
      </c>
      <c r="I689" s="20" t="s">
        <v>38</v>
      </c>
      <c r="J689" s="20">
        <v>0.04</v>
      </c>
      <c r="K689" s="20">
        <v>0.04</v>
      </c>
      <c r="L689" s="20">
        <v>0.05</v>
      </c>
      <c r="M689" s="20">
        <v>0.05</v>
      </c>
    </row>
    <row r="690" spans="1:13" ht="24" x14ac:dyDescent="0.3">
      <c r="A690" s="19">
        <v>44354</v>
      </c>
      <c r="B690" s="20">
        <v>0.01</v>
      </c>
      <c r="C690" s="20">
        <v>0.01</v>
      </c>
      <c r="D690" s="20">
        <v>0.02</v>
      </c>
      <c r="E690" s="20">
        <v>0.02</v>
      </c>
      <c r="F690" s="20">
        <v>0.02</v>
      </c>
      <c r="G690" s="20">
        <v>0.02</v>
      </c>
      <c r="H690" s="20" t="s">
        <v>38</v>
      </c>
      <c r="I690" s="20" t="s">
        <v>38</v>
      </c>
      <c r="J690" s="20">
        <v>0.04</v>
      </c>
      <c r="K690" s="20">
        <v>0.04</v>
      </c>
      <c r="L690" s="20">
        <v>0.05</v>
      </c>
      <c r="M690" s="20">
        <v>0.05</v>
      </c>
    </row>
    <row r="691" spans="1:13" ht="24" x14ac:dyDescent="0.3">
      <c r="A691" s="19">
        <v>44355</v>
      </c>
      <c r="B691" s="20">
        <v>0.01</v>
      </c>
      <c r="C691" s="20">
        <v>0.01</v>
      </c>
      <c r="D691" s="20">
        <v>0.02</v>
      </c>
      <c r="E691" s="20">
        <v>0.02</v>
      </c>
      <c r="F691" s="20">
        <v>0.02</v>
      </c>
      <c r="G691" s="20">
        <v>0.02</v>
      </c>
      <c r="H691" s="20" t="s">
        <v>38</v>
      </c>
      <c r="I691" s="20" t="s">
        <v>38</v>
      </c>
      <c r="J691" s="20">
        <v>0.04</v>
      </c>
      <c r="K691" s="20">
        <v>0.04</v>
      </c>
      <c r="L691" s="20">
        <v>0.05</v>
      </c>
      <c r="M691" s="20">
        <v>0.05</v>
      </c>
    </row>
    <row r="692" spans="1:13" ht="24" x14ac:dyDescent="0.3">
      <c r="A692" s="19">
        <v>44356</v>
      </c>
      <c r="B692" s="20">
        <v>0.01</v>
      </c>
      <c r="C692" s="20">
        <v>0.01</v>
      </c>
      <c r="D692" s="20">
        <v>0.02</v>
      </c>
      <c r="E692" s="20">
        <v>0.02</v>
      </c>
      <c r="F692" s="20">
        <v>0.03</v>
      </c>
      <c r="G692" s="20">
        <v>0.03</v>
      </c>
      <c r="H692" s="20" t="s">
        <v>38</v>
      </c>
      <c r="I692" s="20" t="s">
        <v>38</v>
      </c>
      <c r="J692" s="20">
        <v>0.04</v>
      </c>
      <c r="K692" s="20">
        <v>0.04</v>
      </c>
      <c r="L692" s="20">
        <v>0.05</v>
      </c>
      <c r="M692" s="20">
        <v>0.05</v>
      </c>
    </row>
    <row r="693" spans="1:13" ht="24" x14ac:dyDescent="0.3">
      <c r="A693" s="19">
        <v>44357</v>
      </c>
      <c r="B693" s="20">
        <v>0.01</v>
      </c>
      <c r="C693" s="20">
        <v>0.01</v>
      </c>
      <c r="D693" s="20">
        <v>0.02</v>
      </c>
      <c r="E693" s="20">
        <v>0.02</v>
      </c>
      <c r="F693" s="20">
        <v>0.03</v>
      </c>
      <c r="G693" s="20">
        <v>0.03</v>
      </c>
      <c r="H693" s="20" t="s">
        <v>38</v>
      </c>
      <c r="I693" s="20" t="s">
        <v>38</v>
      </c>
      <c r="J693" s="20">
        <v>0.04</v>
      </c>
      <c r="K693" s="20">
        <v>0.04</v>
      </c>
      <c r="L693" s="20">
        <v>0.05</v>
      </c>
      <c r="M693" s="20">
        <v>0.05</v>
      </c>
    </row>
    <row r="694" spans="1:13" ht="24" x14ac:dyDescent="0.3">
      <c r="A694" s="19">
        <v>44358</v>
      </c>
      <c r="B694" s="20">
        <v>0.01</v>
      </c>
      <c r="C694" s="20">
        <v>0.01</v>
      </c>
      <c r="D694" s="20">
        <v>0.02</v>
      </c>
      <c r="E694" s="20">
        <v>0.02</v>
      </c>
      <c r="F694" s="20">
        <v>0.03</v>
      </c>
      <c r="G694" s="20">
        <v>0.03</v>
      </c>
      <c r="H694" s="20" t="s">
        <v>38</v>
      </c>
      <c r="I694" s="20" t="s">
        <v>38</v>
      </c>
      <c r="J694" s="20">
        <v>0.04</v>
      </c>
      <c r="K694" s="20">
        <v>0.04</v>
      </c>
      <c r="L694" s="20">
        <v>0.05</v>
      </c>
      <c r="M694" s="20">
        <v>0.05</v>
      </c>
    </row>
    <row r="695" spans="1:13" ht="24" x14ac:dyDescent="0.3">
      <c r="A695" s="19">
        <v>44361</v>
      </c>
      <c r="B695" s="20">
        <v>0.01</v>
      </c>
      <c r="C695" s="20">
        <v>0.01</v>
      </c>
      <c r="D695" s="20">
        <v>0.02</v>
      </c>
      <c r="E695" s="20">
        <v>0.02</v>
      </c>
      <c r="F695" s="20">
        <v>0.03</v>
      </c>
      <c r="G695" s="20">
        <v>0.03</v>
      </c>
      <c r="H695" s="20" t="s">
        <v>38</v>
      </c>
      <c r="I695" s="20" t="s">
        <v>38</v>
      </c>
      <c r="J695" s="20">
        <v>0.05</v>
      </c>
      <c r="K695" s="20">
        <v>0.05</v>
      </c>
      <c r="L695" s="20">
        <v>0.05</v>
      </c>
      <c r="M695" s="20">
        <v>0.05</v>
      </c>
    </row>
    <row r="696" spans="1:13" ht="24" x14ac:dyDescent="0.3">
      <c r="A696" s="19">
        <v>44362</v>
      </c>
      <c r="B696" s="20">
        <v>0.02</v>
      </c>
      <c r="C696" s="20">
        <v>0.02</v>
      </c>
      <c r="D696" s="20">
        <v>0.02</v>
      </c>
      <c r="E696" s="20">
        <v>0.02</v>
      </c>
      <c r="F696" s="20">
        <v>0.03</v>
      </c>
      <c r="G696" s="20">
        <v>0.03</v>
      </c>
      <c r="H696" s="20" t="s">
        <v>38</v>
      </c>
      <c r="I696" s="20" t="s">
        <v>38</v>
      </c>
      <c r="J696" s="20">
        <v>0.05</v>
      </c>
      <c r="K696" s="20">
        <v>0.05</v>
      </c>
      <c r="L696" s="20">
        <v>0.08</v>
      </c>
      <c r="M696" s="20">
        <v>0.08</v>
      </c>
    </row>
    <row r="697" spans="1:13" ht="24" x14ac:dyDescent="0.3">
      <c r="A697" s="19">
        <v>44363</v>
      </c>
      <c r="B697" s="20">
        <v>0.04</v>
      </c>
      <c r="C697" s="20">
        <v>0.04</v>
      </c>
      <c r="D697" s="20">
        <v>0.04</v>
      </c>
      <c r="E697" s="20">
        <v>0.04</v>
      </c>
      <c r="F697" s="20">
        <v>0.04</v>
      </c>
      <c r="G697" s="20">
        <v>0.04</v>
      </c>
      <c r="H697" s="20" t="s">
        <v>38</v>
      </c>
      <c r="I697" s="20" t="s">
        <v>38</v>
      </c>
      <c r="J697" s="20">
        <v>0.06</v>
      </c>
      <c r="K697" s="20">
        <v>0.06</v>
      </c>
      <c r="L697" s="20">
        <v>0.08</v>
      </c>
      <c r="M697" s="20">
        <v>0.08</v>
      </c>
    </row>
    <row r="698" spans="1:13" ht="24" x14ac:dyDescent="0.3">
      <c r="A698" s="19">
        <v>44364</v>
      </c>
      <c r="B698" s="20">
        <v>0.05</v>
      </c>
      <c r="C698" s="20">
        <v>0.05</v>
      </c>
      <c r="D698" s="20">
        <v>0.04</v>
      </c>
      <c r="E698" s="20">
        <v>0.04</v>
      </c>
      <c r="F698" s="20">
        <v>0.04</v>
      </c>
      <c r="G698" s="20">
        <v>0.04</v>
      </c>
      <c r="H698" s="20" t="s">
        <v>38</v>
      </c>
      <c r="I698" s="20" t="s">
        <v>38</v>
      </c>
      <c r="J698" s="20">
        <v>0.06</v>
      </c>
      <c r="K698" s="20">
        <v>0.06</v>
      </c>
      <c r="L698" s="20">
        <v>0.08</v>
      </c>
      <c r="M698" s="20">
        <v>0.08</v>
      </c>
    </row>
    <row r="699" spans="1:13" ht="24" x14ac:dyDescent="0.3">
      <c r="A699" s="19">
        <v>44365</v>
      </c>
      <c r="B699" s="20">
        <v>0.05</v>
      </c>
      <c r="C699" s="20">
        <v>0.05</v>
      </c>
      <c r="D699" s="20">
        <v>0.05</v>
      </c>
      <c r="E699" s="20">
        <v>0.05</v>
      </c>
      <c r="F699" s="20">
        <v>0.05</v>
      </c>
      <c r="G699" s="20">
        <v>0.05</v>
      </c>
      <c r="H699" s="20" t="s">
        <v>38</v>
      </c>
      <c r="I699" s="20" t="s">
        <v>38</v>
      </c>
      <c r="J699" s="20">
        <v>0.06</v>
      </c>
      <c r="K699" s="20">
        <v>0.06</v>
      </c>
      <c r="L699" s="20">
        <v>0.09</v>
      </c>
      <c r="M699" s="20">
        <v>0.09</v>
      </c>
    </row>
    <row r="700" spans="1:13" ht="24" x14ac:dyDescent="0.3">
      <c r="A700" s="19">
        <v>44368</v>
      </c>
      <c r="B700" s="20">
        <v>0.04</v>
      </c>
      <c r="C700" s="20">
        <v>0.04</v>
      </c>
      <c r="D700" s="20">
        <v>0.04</v>
      </c>
      <c r="E700" s="20">
        <v>0.04</v>
      </c>
      <c r="F700" s="20">
        <v>0.05</v>
      </c>
      <c r="G700" s="20">
        <v>0.05</v>
      </c>
      <c r="H700" s="20" t="s">
        <v>38</v>
      </c>
      <c r="I700" s="20" t="s">
        <v>38</v>
      </c>
      <c r="J700" s="20">
        <v>0.06</v>
      </c>
      <c r="K700" s="20">
        <v>0.06</v>
      </c>
      <c r="L700" s="20">
        <v>0.09</v>
      </c>
      <c r="M700" s="20">
        <v>0.09</v>
      </c>
    </row>
    <row r="701" spans="1:13" ht="24" x14ac:dyDescent="0.3">
      <c r="A701" s="19">
        <v>44369</v>
      </c>
      <c r="B701" s="20">
        <v>0.04</v>
      </c>
      <c r="C701" s="20">
        <v>0.04</v>
      </c>
      <c r="D701" s="20">
        <v>0.05</v>
      </c>
      <c r="E701" s="20">
        <v>0.05</v>
      </c>
      <c r="F701" s="20">
        <v>0.04</v>
      </c>
      <c r="G701" s="20">
        <v>0.04</v>
      </c>
      <c r="H701" s="20" t="s">
        <v>38</v>
      </c>
      <c r="I701" s="20" t="s">
        <v>38</v>
      </c>
      <c r="J701" s="20">
        <v>0.06</v>
      </c>
      <c r="K701" s="20">
        <v>0.06</v>
      </c>
      <c r="L701" s="20">
        <v>0.09</v>
      </c>
      <c r="M701" s="20">
        <v>0.09</v>
      </c>
    </row>
    <row r="702" spans="1:13" ht="24" x14ac:dyDescent="0.3">
      <c r="A702" s="19">
        <v>44370</v>
      </c>
      <c r="B702" s="20">
        <v>0.04</v>
      </c>
      <c r="C702" s="20">
        <v>0.04</v>
      </c>
      <c r="D702" s="20">
        <v>0.04</v>
      </c>
      <c r="E702" s="20">
        <v>0.04</v>
      </c>
      <c r="F702" s="20">
        <v>0.05</v>
      </c>
      <c r="G702" s="20">
        <v>0.05</v>
      </c>
      <c r="H702" s="20" t="s">
        <v>38</v>
      </c>
      <c r="I702" s="20" t="s">
        <v>38</v>
      </c>
      <c r="J702" s="20">
        <v>0.05</v>
      </c>
      <c r="K702" s="20">
        <v>0.05</v>
      </c>
      <c r="L702" s="20">
        <v>0.08</v>
      </c>
      <c r="M702" s="20">
        <v>0.08</v>
      </c>
    </row>
    <row r="703" spans="1:13" ht="24" x14ac:dyDescent="0.3">
      <c r="A703" s="19">
        <v>44371</v>
      </c>
      <c r="B703" s="20">
        <v>0.05</v>
      </c>
      <c r="C703" s="20">
        <v>0.05</v>
      </c>
      <c r="D703" s="20">
        <v>0.05</v>
      </c>
      <c r="E703" s="20">
        <v>0.05</v>
      </c>
      <c r="F703" s="20">
        <v>0.05</v>
      </c>
      <c r="G703" s="20">
        <v>0.05</v>
      </c>
      <c r="H703" s="20" t="s">
        <v>38</v>
      </c>
      <c r="I703" s="20" t="s">
        <v>38</v>
      </c>
      <c r="J703" s="20">
        <v>0.05</v>
      </c>
      <c r="K703" s="20">
        <v>0.05</v>
      </c>
      <c r="L703" s="20">
        <v>0.08</v>
      </c>
      <c r="M703" s="20">
        <v>0.08</v>
      </c>
    </row>
    <row r="704" spans="1:13" ht="24" x14ac:dyDescent="0.3">
      <c r="A704" s="19">
        <v>44372</v>
      </c>
      <c r="B704" s="20">
        <v>0.05</v>
      </c>
      <c r="C704" s="20">
        <v>0.05</v>
      </c>
      <c r="D704" s="20">
        <v>0.05</v>
      </c>
      <c r="E704" s="20">
        <v>0.05</v>
      </c>
      <c r="F704" s="20">
        <v>0.06</v>
      </c>
      <c r="G704" s="20">
        <v>0.06</v>
      </c>
      <c r="H704" s="20" t="s">
        <v>38</v>
      </c>
      <c r="I704" s="20" t="s">
        <v>38</v>
      </c>
      <c r="J704" s="20">
        <v>0.06</v>
      </c>
      <c r="K704" s="20">
        <v>0.06</v>
      </c>
      <c r="L704" s="20">
        <v>0.08</v>
      </c>
      <c r="M704" s="20">
        <v>0.08</v>
      </c>
    </row>
    <row r="705" spans="1:13" ht="24" x14ac:dyDescent="0.3">
      <c r="A705" s="19">
        <v>44375</v>
      </c>
      <c r="B705" s="20">
        <v>0.04</v>
      </c>
      <c r="C705" s="20">
        <v>0.04</v>
      </c>
      <c r="D705" s="20">
        <v>0.05</v>
      </c>
      <c r="E705" s="20">
        <v>0.05</v>
      </c>
      <c r="F705" s="20">
        <v>0.05</v>
      </c>
      <c r="G705" s="20">
        <v>0.05</v>
      </c>
      <c r="H705" s="20" t="s">
        <v>38</v>
      </c>
      <c r="I705" s="20" t="s">
        <v>38</v>
      </c>
      <c r="J705" s="20">
        <v>0.06</v>
      </c>
      <c r="K705" s="20">
        <v>0.06</v>
      </c>
      <c r="L705" s="20">
        <v>0.08</v>
      </c>
      <c r="M705" s="20">
        <v>0.08</v>
      </c>
    </row>
    <row r="706" spans="1:13" ht="24" x14ac:dyDescent="0.3">
      <c r="A706" s="19">
        <v>44376</v>
      </c>
      <c r="B706" s="20">
        <v>0.04</v>
      </c>
      <c r="C706" s="20">
        <v>0.04</v>
      </c>
      <c r="D706" s="20">
        <v>0.04</v>
      </c>
      <c r="E706" s="20">
        <v>0.04</v>
      </c>
      <c r="F706" s="20">
        <v>0.04</v>
      </c>
      <c r="G706" s="20">
        <v>0.04</v>
      </c>
      <c r="H706" s="20" t="s">
        <v>38</v>
      </c>
      <c r="I706" s="20" t="s">
        <v>38</v>
      </c>
      <c r="J706" s="20">
        <v>0.06</v>
      </c>
      <c r="K706" s="20">
        <v>0.06</v>
      </c>
      <c r="L706" s="20">
        <v>7.0000000000000007E-2</v>
      </c>
      <c r="M706" s="20">
        <v>7.0000000000000007E-2</v>
      </c>
    </row>
    <row r="707" spans="1:13" ht="24" x14ac:dyDescent="0.3">
      <c r="A707" s="19">
        <v>44377</v>
      </c>
      <c r="B707" s="20">
        <v>0.05</v>
      </c>
      <c r="C707" s="20">
        <v>0.05</v>
      </c>
      <c r="D707" s="20">
        <v>0.05</v>
      </c>
      <c r="E707" s="20">
        <v>0.05</v>
      </c>
      <c r="F707" s="20">
        <v>0.05</v>
      </c>
      <c r="G707" s="20">
        <v>0.05</v>
      </c>
      <c r="H707" s="20" t="s">
        <v>38</v>
      </c>
      <c r="I707" s="20" t="s">
        <v>38</v>
      </c>
      <c r="J707" s="20">
        <v>0.06</v>
      </c>
      <c r="K707" s="20">
        <v>0.06</v>
      </c>
      <c r="L707" s="20">
        <v>7.0000000000000007E-2</v>
      </c>
      <c r="M707" s="20">
        <v>7.0000000000000007E-2</v>
      </c>
    </row>
    <row r="708" spans="1:13" ht="24" x14ac:dyDescent="0.3">
      <c r="A708" s="19">
        <v>44378</v>
      </c>
      <c r="B708" s="20">
        <v>0.05</v>
      </c>
      <c r="C708" s="20">
        <v>0.05</v>
      </c>
      <c r="D708" s="20">
        <v>0.05</v>
      </c>
      <c r="E708" s="20">
        <v>0.05</v>
      </c>
      <c r="F708" s="20">
        <v>0.05</v>
      </c>
      <c r="G708" s="20">
        <v>0.05</v>
      </c>
      <c r="H708" s="20" t="s">
        <v>38</v>
      </c>
      <c r="I708" s="20" t="s">
        <v>38</v>
      </c>
      <c r="J708" s="20">
        <v>0.05</v>
      </c>
      <c r="K708" s="20">
        <v>0.05</v>
      </c>
      <c r="L708" s="20">
        <v>0.08</v>
      </c>
      <c r="M708" s="20">
        <v>0.08</v>
      </c>
    </row>
    <row r="709" spans="1:13" ht="24" x14ac:dyDescent="0.3">
      <c r="A709" s="19">
        <v>44379</v>
      </c>
      <c r="B709" s="20">
        <v>0.05</v>
      </c>
      <c r="C709" s="20">
        <v>0.05</v>
      </c>
      <c r="D709" s="20">
        <v>0.05</v>
      </c>
      <c r="E709" s="20">
        <v>0.05</v>
      </c>
      <c r="F709" s="20">
        <v>0.05</v>
      </c>
      <c r="G709" s="20">
        <v>0.05</v>
      </c>
      <c r="H709" s="20" t="s">
        <v>38</v>
      </c>
      <c r="I709" s="20" t="s">
        <v>38</v>
      </c>
      <c r="J709" s="20">
        <v>0.05</v>
      </c>
      <c r="K709" s="20">
        <v>0.05</v>
      </c>
      <c r="L709" s="20">
        <v>7.0000000000000007E-2</v>
      </c>
      <c r="M709" s="20">
        <v>7.0000000000000007E-2</v>
      </c>
    </row>
    <row r="710" spans="1:13" ht="24" x14ac:dyDescent="0.3">
      <c r="A710" s="19">
        <v>44383</v>
      </c>
      <c r="B710" s="20">
        <v>0.05</v>
      </c>
      <c r="C710" s="20">
        <v>0.05</v>
      </c>
      <c r="D710" s="20">
        <v>0.05</v>
      </c>
      <c r="E710" s="20">
        <v>0.05</v>
      </c>
      <c r="F710" s="20">
        <v>0.05</v>
      </c>
      <c r="G710" s="20">
        <v>0.05</v>
      </c>
      <c r="H710" s="20" t="s">
        <v>38</v>
      </c>
      <c r="I710" s="20" t="s">
        <v>38</v>
      </c>
      <c r="J710" s="20">
        <v>0.06</v>
      </c>
      <c r="K710" s="20">
        <v>0.06</v>
      </c>
      <c r="L710" s="20">
        <v>7.0000000000000007E-2</v>
      </c>
      <c r="M710" s="20">
        <v>7.0000000000000007E-2</v>
      </c>
    </row>
    <row r="711" spans="1:13" ht="24" x14ac:dyDescent="0.3">
      <c r="A711" s="19">
        <v>44384</v>
      </c>
      <c r="B711" s="20">
        <v>0.05</v>
      </c>
      <c r="C711" s="20">
        <v>0.05</v>
      </c>
      <c r="D711" s="20">
        <v>0.05</v>
      </c>
      <c r="E711" s="20">
        <v>0.05</v>
      </c>
      <c r="F711" s="20">
        <v>0.05</v>
      </c>
      <c r="G711" s="20">
        <v>0.05</v>
      </c>
      <c r="H711" s="20" t="s">
        <v>38</v>
      </c>
      <c r="I711" s="20" t="s">
        <v>38</v>
      </c>
      <c r="J711" s="20">
        <v>0.05</v>
      </c>
      <c r="K711" s="20">
        <v>0.05</v>
      </c>
      <c r="L711" s="20">
        <v>7.0000000000000007E-2</v>
      </c>
      <c r="M711" s="20">
        <v>7.0000000000000007E-2</v>
      </c>
    </row>
    <row r="712" spans="1:13" ht="24" x14ac:dyDescent="0.3">
      <c r="A712" s="19">
        <v>44385</v>
      </c>
      <c r="B712" s="20">
        <v>0.06</v>
      </c>
      <c r="C712" s="20">
        <v>0.06</v>
      </c>
      <c r="D712" s="20">
        <v>0.05</v>
      </c>
      <c r="E712" s="20">
        <v>0.05</v>
      </c>
      <c r="F712" s="20">
        <v>0.06</v>
      </c>
      <c r="G712" s="20">
        <v>0.06</v>
      </c>
      <c r="H712" s="20" t="s">
        <v>38</v>
      </c>
      <c r="I712" s="20" t="s">
        <v>38</v>
      </c>
      <c r="J712" s="20">
        <v>0.06</v>
      </c>
      <c r="K712" s="20">
        <v>0.06</v>
      </c>
      <c r="L712" s="20">
        <v>7.0000000000000007E-2</v>
      </c>
      <c r="M712" s="20">
        <v>7.0000000000000007E-2</v>
      </c>
    </row>
    <row r="713" spans="1:13" ht="24" x14ac:dyDescent="0.3">
      <c r="A713" s="19">
        <v>44386</v>
      </c>
      <c r="B713" s="20">
        <v>0.06</v>
      </c>
      <c r="C713" s="20">
        <v>0.06</v>
      </c>
      <c r="D713" s="20">
        <v>0.05</v>
      </c>
      <c r="E713" s="20">
        <v>0.05</v>
      </c>
      <c r="F713" s="20">
        <v>0.06</v>
      </c>
      <c r="G713" s="20">
        <v>0.06</v>
      </c>
      <c r="H713" s="20" t="s">
        <v>38</v>
      </c>
      <c r="I713" s="20" t="s">
        <v>38</v>
      </c>
      <c r="J713" s="20">
        <v>0.05</v>
      </c>
      <c r="K713" s="20">
        <v>0.05</v>
      </c>
      <c r="L713" s="20">
        <v>7.0000000000000007E-2</v>
      </c>
      <c r="M713" s="20">
        <v>7.0000000000000007E-2</v>
      </c>
    </row>
    <row r="714" spans="1:13" ht="24" x14ac:dyDescent="0.3">
      <c r="A714" s="19">
        <v>44389</v>
      </c>
      <c r="B714" s="20">
        <v>0.05</v>
      </c>
      <c r="C714" s="20">
        <v>0.05</v>
      </c>
      <c r="D714" s="20">
        <v>0.05</v>
      </c>
      <c r="E714" s="20">
        <v>0.05</v>
      </c>
      <c r="F714" s="20">
        <v>0.05</v>
      </c>
      <c r="G714" s="20">
        <v>0.05</v>
      </c>
      <c r="H714" s="20" t="s">
        <v>38</v>
      </c>
      <c r="I714" s="20" t="s">
        <v>38</v>
      </c>
      <c r="J714" s="20">
        <v>0.06</v>
      </c>
      <c r="K714" s="20">
        <v>0.06</v>
      </c>
      <c r="L714" s="20">
        <v>7.0000000000000007E-2</v>
      </c>
      <c r="M714" s="20">
        <v>7.0000000000000007E-2</v>
      </c>
    </row>
    <row r="715" spans="1:13" ht="24" x14ac:dyDescent="0.3">
      <c r="A715" s="19">
        <v>44390</v>
      </c>
      <c r="B715" s="20">
        <v>0.05</v>
      </c>
      <c r="C715" s="20">
        <v>0.05</v>
      </c>
      <c r="D715" s="20">
        <v>0.05</v>
      </c>
      <c r="E715" s="20">
        <v>0.05</v>
      </c>
      <c r="F715" s="20">
        <v>0.05</v>
      </c>
      <c r="G715" s="20">
        <v>0.05</v>
      </c>
      <c r="H715" s="20" t="s">
        <v>38</v>
      </c>
      <c r="I715" s="20" t="s">
        <v>38</v>
      </c>
      <c r="J715" s="20">
        <v>0.06</v>
      </c>
      <c r="K715" s="20">
        <v>0.06</v>
      </c>
      <c r="L715" s="20">
        <v>0.08</v>
      </c>
      <c r="M715" s="20">
        <v>0.08</v>
      </c>
    </row>
    <row r="716" spans="1:13" ht="24" x14ac:dyDescent="0.3">
      <c r="A716" s="19">
        <v>44391</v>
      </c>
      <c r="B716" s="20">
        <v>0.06</v>
      </c>
      <c r="C716" s="20">
        <v>0.06</v>
      </c>
      <c r="D716" s="20">
        <v>0.05</v>
      </c>
      <c r="E716" s="20">
        <v>0.05</v>
      </c>
      <c r="F716" s="20">
        <v>0.06</v>
      </c>
      <c r="G716" s="20">
        <v>0.06</v>
      </c>
      <c r="H716" s="20" t="s">
        <v>38</v>
      </c>
      <c r="I716" s="20" t="s">
        <v>38</v>
      </c>
      <c r="J716" s="20">
        <v>0.05</v>
      </c>
      <c r="K716" s="20">
        <v>0.05</v>
      </c>
      <c r="L716" s="20">
        <v>0.08</v>
      </c>
      <c r="M716" s="20">
        <v>0.08</v>
      </c>
    </row>
    <row r="717" spans="1:13" ht="24" x14ac:dyDescent="0.3">
      <c r="A717" s="19">
        <v>44392</v>
      </c>
      <c r="B717" s="20">
        <v>0.05</v>
      </c>
      <c r="C717" s="20">
        <v>0.05</v>
      </c>
      <c r="D717" s="20">
        <v>0.05</v>
      </c>
      <c r="E717" s="20">
        <v>0.05</v>
      </c>
      <c r="F717" s="20">
        <v>0.05</v>
      </c>
      <c r="G717" s="20">
        <v>0.05</v>
      </c>
      <c r="H717" s="20" t="s">
        <v>38</v>
      </c>
      <c r="I717" s="20" t="s">
        <v>38</v>
      </c>
      <c r="J717" s="20">
        <v>0.05</v>
      </c>
      <c r="K717" s="20">
        <v>0.05</v>
      </c>
      <c r="L717" s="20">
        <v>7.0000000000000007E-2</v>
      </c>
      <c r="M717" s="20">
        <v>7.0000000000000007E-2</v>
      </c>
    </row>
    <row r="718" spans="1:13" ht="24" x14ac:dyDescent="0.3">
      <c r="A718" s="19">
        <v>44393</v>
      </c>
      <c r="B718" s="20">
        <v>0.05</v>
      </c>
      <c r="C718" s="20">
        <v>0.05</v>
      </c>
      <c r="D718" s="20">
        <v>0.05</v>
      </c>
      <c r="E718" s="20">
        <v>0.05</v>
      </c>
      <c r="F718" s="20">
        <v>0.05</v>
      </c>
      <c r="G718" s="20">
        <v>0.05</v>
      </c>
      <c r="H718" s="20" t="s">
        <v>38</v>
      </c>
      <c r="I718" s="20" t="s">
        <v>38</v>
      </c>
      <c r="J718" s="20">
        <v>0.05</v>
      </c>
      <c r="K718" s="20">
        <v>0.05</v>
      </c>
      <c r="L718" s="20">
        <v>0.08</v>
      </c>
      <c r="M718" s="20">
        <v>0.08</v>
      </c>
    </row>
    <row r="719" spans="1:13" ht="24" x14ac:dyDescent="0.3">
      <c r="A719" s="19">
        <v>44396</v>
      </c>
      <c r="B719" s="20">
        <v>0.05</v>
      </c>
      <c r="C719" s="20">
        <v>0.05</v>
      </c>
      <c r="D719" s="20">
        <v>0.05</v>
      </c>
      <c r="E719" s="20">
        <v>0.05</v>
      </c>
      <c r="F719" s="20">
        <v>0.05</v>
      </c>
      <c r="G719" s="20">
        <v>0.05</v>
      </c>
      <c r="H719" s="20" t="s">
        <v>38</v>
      </c>
      <c r="I719" s="20" t="s">
        <v>38</v>
      </c>
      <c r="J719" s="20">
        <v>0.06</v>
      </c>
      <c r="K719" s="20">
        <v>0.06</v>
      </c>
      <c r="L719" s="20">
        <v>7.0000000000000007E-2</v>
      </c>
      <c r="M719" s="20">
        <v>7.0000000000000007E-2</v>
      </c>
    </row>
    <row r="720" spans="1:13" ht="24" x14ac:dyDescent="0.3">
      <c r="A720" s="19">
        <v>44397</v>
      </c>
      <c r="B720" s="20">
        <v>0.05</v>
      </c>
      <c r="C720" s="20">
        <v>0.05</v>
      </c>
      <c r="D720" s="20">
        <v>0.05</v>
      </c>
      <c r="E720" s="20">
        <v>0.05</v>
      </c>
      <c r="F720" s="20">
        <v>0.05</v>
      </c>
      <c r="G720" s="20">
        <v>0.05</v>
      </c>
      <c r="H720" s="20" t="s">
        <v>38</v>
      </c>
      <c r="I720" s="20" t="s">
        <v>38</v>
      </c>
      <c r="J720" s="20">
        <v>0.06</v>
      </c>
      <c r="K720" s="20">
        <v>0.06</v>
      </c>
      <c r="L720" s="20">
        <v>0.08</v>
      </c>
      <c r="M720" s="20">
        <v>0.08</v>
      </c>
    </row>
    <row r="721" spans="1:13" ht="24" x14ac:dyDescent="0.3">
      <c r="A721" s="19">
        <v>44398</v>
      </c>
      <c r="B721" s="20">
        <v>0.04</v>
      </c>
      <c r="C721" s="20">
        <v>0.04</v>
      </c>
      <c r="D721" s="20">
        <v>0.04</v>
      </c>
      <c r="E721" s="20">
        <v>0.04</v>
      </c>
      <c r="F721" s="20">
        <v>0.05</v>
      </c>
      <c r="G721" s="20">
        <v>0.05</v>
      </c>
      <c r="H721" s="20" t="s">
        <v>38</v>
      </c>
      <c r="I721" s="20" t="s">
        <v>38</v>
      </c>
      <c r="J721" s="20">
        <v>0.05</v>
      </c>
      <c r="K721" s="20">
        <v>0.05</v>
      </c>
      <c r="L721" s="20">
        <v>7.0000000000000007E-2</v>
      </c>
      <c r="M721" s="20">
        <v>7.0000000000000007E-2</v>
      </c>
    </row>
    <row r="722" spans="1:13" ht="24" x14ac:dyDescent="0.3">
      <c r="A722" s="19">
        <v>44399</v>
      </c>
      <c r="B722" s="20">
        <v>0.04</v>
      </c>
      <c r="C722" s="20">
        <v>0.04</v>
      </c>
      <c r="D722" s="20">
        <v>0.04</v>
      </c>
      <c r="E722" s="20">
        <v>0.04</v>
      </c>
      <c r="F722" s="20">
        <v>0.05</v>
      </c>
      <c r="G722" s="20">
        <v>0.05</v>
      </c>
      <c r="H722" s="20" t="s">
        <v>38</v>
      </c>
      <c r="I722" s="20" t="s">
        <v>38</v>
      </c>
      <c r="J722" s="20">
        <v>0.05</v>
      </c>
      <c r="K722" s="20">
        <v>0.05</v>
      </c>
      <c r="L722" s="20">
        <v>7.0000000000000007E-2</v>
      </c>
      <c r="M722" s="20">
        <v>7.0000000000000007E-2</v>
      </c>
    </row>
    <row r="723" spans="1:13" ht="24" x14ac:dyDescent="0.3">
      <c r="A723" s="19">
        <v>44400</v>
      </c>
      <c r="B723" s="20">
        <v>0.05</v>
      </c>
      <c r="C723" s="20">
        <v>0.05</v>
      </c>
      <c r="D723" s="20">
        <v>0.05</v>
      </c>
      <c r="E723" s="20">
        <v>0.05</v>
      </c>
      <c r="F723" s="20">
        <v>0.05</v>
      </c>
      <c r="G723" s="20">
        <v>0.05</v>
      </c>
      <c r="H723" s="20" t="s">
        <v>38</v>
      </c>
      <c r="I723" s="20" t="s">
        <v>38</v>
      </c>
      <c r="J723" s="20">
        <v>0.05</v>
      </c>
      <c r="K723" s="20">
        <v>0.05</v>
      </c>
      <c r="L723" s="20">
        <v>7.0000000000000007E-2</v>
      </c>
      <c r="M723" s="20">
        <v>7.0000000000000007E-2</v>
      </c>
    </row>
    <row r="724" spans="1:13" ht="24" x14ac:dyDescent="0.3">
      <c r="A724" s="19">
        <v>44403</v>
      </c>
      <c r="B724" s="20">
        <v>0.05</v>
      </c>
      <c r="C724" s="20">
        <v>0.05</v>
      </c>
      <c r="D724" s="20">
        <v>0.05</v>
      </c>
      <c r="E724" s="20">
        <v>0.05</v>
      </c>
      <c r="F724" s="20">
        <v>0.05</v>
      </c>
      <c r="G724" s="20">
        <v>0.05</v>
      </c>
      <c r="H724" s="20" t="s">
        <v>38</v>
      </c>
      <c r="I724" s="20" t="s">
        <v>38</v>
      </c>
      <c r="J724" s="20">
        <v>0.06</v>
      </c>
      <c r="K724" s="20">
        <v>0.06</v>
      </c>
      <c r="L724" s="20">
        <v>0.08</v>
      </c>
      <c r="M724" s="20">
        <v>0.08</v>
      </c>
    </row>
    <row r="725" spans="1:13" ht="24" x14ac:dyDescent="0.3">
      <c r="A725" s="19">
        <v>44404</v>
      </c>
      <c r="B725" s="20">
        <v>0.04</v>
      </c>
      <c r="C725" s="20">
        <v>0.04</v>
      </c>
      <c r="D725" s="20">
        <v>0.05</v>
      </c>
      <c r="E725" s="20">
        <v>0.05</v>
      </c>
      <c r="F725" s="20">
        <v>0.05</v>
      </c>
      <c r="G725" s="20">
        <v>0.05</v>
      </c>
      <c r="H725" s="20" t="s">
        <v>38</v>
      </c>
      <c r="I725" s="20" t="s">
        <v>38</v>
      </c>
      <c r="J725" s="20">
        <v>0.05</v>
      </c>
      <c r="K725" s="20">
        <v>0.05</v>
      </c>
      <c r="L725" s="20">
        <v>7.0000000000000007E-2</v>
      </c>
      <c r="M725" s="20">
        <v>7.0000000000000007E-2</v>
      </c>
    </row>
    <row r="726" spans="1:13" ht="24" x14ac:dyDescent="0.3">
      <c r="A726" s="19">
        <v>44405</v>
      </c>
      <c r="B726" s="20">
        <v>0.04</v>
      </c>
      <c r="C726" s="20">
        <v>0.04</v>
      </c>
      <c r="D726" s="20">
        <v>0.05</v>
      </c>
      <c r="E726" s="20">
        <v>0.05</v>
      </c>
      <c r="F726" s="20">
        <v>0.05</v>
      </c>
      <c r="G726" s="20">
        <v>0.05</v>
      </c>
      <c r="H726" s="20" t="s">
        <v>38</v>
      </c>
      <c r="I726" s="20" t="s">
        <v>38</v>
      </c>
      <c r="J726" s="20">
        <v>0.05</v>
      </c>
      <c r="K726" s="20">
        <v>0.05</v>
      </c>
      <c r="L726" s="20">
        <v>7.0000000000000007E-2</v>
      </c>
      <c r="M726" s="20">
        <v>7.0000000000000007E-2</v>
      </c>
    </row>
    <row r="727" spans="1:13" ht="24" x14ac:dyDescent="0.3">
      <c r="A727" s="19">
        <v>44406</v>
      </c>
      <c r="B727" s="20">
        <v>0.05</v>
      </c>
      <c r="C727" s="20">
        <v>0.05</v>
      </c>
      <c r="D727" s="20">
        <v>0.05</v>
      </c>
      <c r="E727" s="20">
        <v>0.05</v>
      </c>
      <c r="F727" s="20">
        <v>0.06</v>
      </c>
      <c r="G727" s="20">
        <v>0.06</v>
      </c>
      <c r="H727" s="20" t="s">
        <v>38</v>
      </c>
      <c r="I727" s="20" t="s">
        <v>38</v>
      </c>
      <c r="J727" s="20">
        <v>0.05</v>
      </c>
      <c r="K727" s="20">
        <v>0.05</v>
      </c>
      <c r="L727" s="20">
        <v>7.0000000000000007E-2</v>
      </c>
      <c r="M727" s="20">
        <v>7.0000000000000007E-2</v>
      </c>
    </row>
    <row r="728" spans="1:13" ht="24" x14ac:dyDescent="0.3">
      <c r="A728" s="19">
        <v>44407</v>
      </c>
      <c r="B728" s="20">
        <v>0.05</v>
      </c>
      <c r="C728" s="20">
        <v>0.05</v>
      </c>
      <c r="D728" s="20">
        <v>0.05</v>
      </c>
      <c r="E728" s="20">
        <v>0.05</v>
      </c>
      <c r="F728" s="20">
        <v>0.06</v>
      </c>
      <c r="G728" s="20">
        <v>0.06</v>
      </c>
      <c r="H728" s="20" t="s">
        <v>38</v>
      </c>
      <c r="I728" s="20" t="s">
        <v>38</v>
      </c>
      <c r="J728" s="20">
        <v>0.05</v>
      </c>
      <c r="K728" s="20">
        <v>0.05</v>
      </c>
      <c r="L728" s="20">
        <v>7.0000000000000007E-2</v>
      </c>
      <c r="M728" s="20">
        <v>7.0000000000000007E-2</v>
      </c>
    </row>
    <row r="729" spans="1:13" ht="24" x14ac:dyDescent="0.3">
      <c r="A729" s="19">
        <v>44410</v>
      </c>
      <c r="B729" s="20">
        <v>0.05</v>
      </c>
      <c r="C729" s="20">
        <v>0.05</v>
      </c>
      <c r="D729" s="20">
        <v>0.05</v>
      </c>
      <c r="E729" s="20">
        <v>0.05</v>
      </c>
      <c r="F729" s="20">
        <v>0.05</v>
      </c>
      <c r="G729" s="20">
        <v>0.05</v>
      </c>
      <c r="H729" s="20" t="s">
        <v>38</v>
      </c>
      <c r="I729" s="20" t="s">
        <v>38</v>
      </c>
      <c r="J729" s="20">
        <v>0.06</v>
      </c>
      <c r="K729" s="20">
        <v>0.06</v>
      </c>
      <c r="L729" s="20">
        <v>7.0000000000000007E-2</v>
      </c>
      <c r="M729" s="20">
        <v>7.0000000000000007E-2</v>
      </c>
    </row>
    <row r="730" spans="1:13" ht="24" x14ac:dyDescent="0.3">
      <c r="A730" s="19">
        <v>44411</v>
      </c>
      <c r="B730" s="20">
        <v>0.05</v>
      </c>
      <c r="C730" s="20">
        <v>0.05</v>
      </c>
      <c r="D730" s="20">
        <v>0.05</v>
      </c>
      <c r="E730" s="20">
        <v>0.05</v>
      </c>
      <c r="F730" s="20">
        <v>0.05</v>
      </c>
      <c r="G730" s="20">
        <v>0.05</v>
      </c>
      <c r="H730" s="20" t="s">
        <v>38</v>
      </c>
      <c r="I730" s="20" t="s">
        <v>38</v>
      </c>
      <c r="J730" s="20">
        <v>0.06</v>
      </c>
      <c r="K730" s="20">
        <v>0.06</v>
      </c>
      <c r="L730" s="20">
        <v>7.0000000000000007E-2</v>
      </c>
      <c r="M730" s="20">
        <v>7.0000000000000007E-2</v>
      </c>
    </row>
    <row r="731" spans="1:13" ht="24" x14ac:dyDescent="0.3">
      <c r="A731" s="19">
        <v>44412</v>
      </c>
      <c r="B731" s="20">
        <v>0.05</v>
      </c>
      <c r="C731" s="20">
        <v>0.05</v>
      </c>
      <c r="D731" s="20">
        <v>0.05</v>
      </c>
      <c r="E731" s="20">
        <v>0.05</v>
      </c>
      <c r="F731" s="20">
        <v>0.05</v>
      </c>
      <c r="G731" s="20">
        <v>0.05</v>
      </c>
      <c r="H731" s="20" t="s">
        <v>38</v>
      </c>
      <c r="I731" s="20" t="s">
        <v>38</v>
      </c>
      <c r="J731" s="20">
        <v>0.05</v>
      </c>
      <c r="K731" s="20">
        <v>0.05</v>
      </c>
      <c r="L731" s="20">
        <v>7.0000000000000007E-2</v>
      </c>
      <c r="M731" s="20">
        <v>7.0000000000000007E-2</v>
      </c>
    </row>
    <row r="732" spans="1:13" ht="24" x14ac:dyDescent="0.3">
      <c r="A732" s="19">
        <v>44413</v>
      </c>
      <c r="B732" s="20">
        <v>0.05</v>
      </c>
      <c r="C732" s="20">
        <v>0.05</v>
      </c>
      <c r="D732" s="20">
        <v>0.05</v>
      </c>
      <c r="E732" s="20">
        <v>0.05</v>
      </c>
      <c r="F732" s="20">
        <v>0.05</v>
      </c>
      <c r="G732" s="20">
        <v>0.05</v>
      </c>
      <c r="H732" s="20" t="s">
        <v>38</v>
      </c>
      <c r="I732" s="20" t="s">
        <v>38</v>
      </c>
      <c r="J732" s="20">
        <v>0.06</v>
      </c>
      <c r="K732" s="20">
        <v>0.06</v>
      </c>
      <c r="L732" s="20">
        <v>0.08</v>
      </c>
      <c r="M732" s="20">
        <v>0.08</v>
      </c>
    </row>
    <row r="733" spans="1:13" ht="24" x14ac:dyDescent="0.3">
      <c r="A733" s="19">
        <v>44414</v>
      </c>
      <c r="B733" s="20">
        <v>0.04</v>
      </c>
      <c r="C733" s="20">
        <v>0.04</v>
      </c>
      <c r="D733" s="20">
        <v>0.05</v>
      </c>
      <c r="E733" s="20">
        <v>0.05</v>
      </c>
      <c r="F733" s="20">
        <v>0.06</v>
      </c>
      <c r="G733" s="20">
        <v>0.06</v>
      </c>
      <c r="H733" s="20" t="s">
        <v>38</v>
      </c>
      <c r="I733" s="20" t="s">
        <v>38</v>
      </c>
      <c r="J733" s="20">
        <v>0.06</v>
      </c>
      <c r="K733" s="20">
        <v>0.06</v>
      </c>
      <c r="L733" s="20">
        <v>0.08</v>
      </c>
      <c r="M733" s="20">
        <v>0.08</v>
      </c>
    </row>
    <row r="734" spans="1:13" ht="24" x14ac:dyDescent="0.3">
      <c r="A734" s="19">
        <v>44417</v>
      </c>
      <c r="B734" s="20">
        <v>0.04</v>
      </c>
      <c r="C734" s="20">
        <v>0.04</v>
      </c>
      <c r="D734" s="20">
        <v>0.05</v>
      </c>
      <c r="E734" s="20">
        <v>0.05</v>
      </c>
      <c r="F734" s="20">
        <v>0.06</v>
      </c>
      <c r="G734" s="20">
        <v>0.06</v>
      </c>
      <c r="H734" s="20" t="s">
        <v>38</v>
      </c>
      <c r="I734" s="20" t="s">
        <v>38</v>
      </c>
      <c r="J734" s="20">
        <v>0.06</v>
      </c>
      <c r="K734" s="20">
        <v>0.06</v>
      </c>
      <c r="L734" s="20">
        <v>7.0000000000000007E-2</v>
      </c>
      <c r="M734" s="20">
        <v>7.0000000000000007E-2</v>
      </c>
    </row>
    <row r="735" spans="1:13" ht="24" x14ac:dyDescent="0.3">
      <c r="A735" s="19">
        <v>44418</v>
      </c>
      <c r="B735" s="20">
        <v>0.05</v>
      </c>
      <c r="C735" s="20">
        <v>0.05</v>
      </c>
      <c r="D735" s="20">
        <v>0.05</v>
      </c>
      <c r="E735" s="20">
        <v>0.05</v>
      </c>
      <c r="F735" s="20">
        <v>0.05</v>
      </c>
      <c r="G735" s="20">
        <v>0.05</v>
      </c>
      <c r="H735" s="20" t="s">
        <v>38</v>
      </c>
      <c r="I735" s="20" t="s">
        <v>38</v>
      </c>
      <c r="J735" s="20">
        <v>0.05</v>
      </c>
      <c r="K735" s="20">
        <v>0.05</v>
      </c>
      <c r="L735" s="20">
        <v>0.08</v>
      </c>
      <c r="M735" s="20">
        <v>0.08</v>
      </c>
    </row>
    <row r="736" spans="1:13" ht="24" x14ac:dyDescent="0.3">
      <c r="A736" s="19">
        <v>44419</v>
      </c>
      <c r="B736" s="20">
        <v>0.05</v>
      </c>
      <c r="C736" s="20">
        <v>0.05</v>
      </c>
      <c r="D736" s="20">
        <v>0.05</v>
      </c>
      <c r="E736" s="20">
        <v>0.05</v>
      </c>
      <c r="F736" s="20">
        <v>0.05</v>
      </c>
      <c r="G736" s="20">
        <v>0.05</v>
      </c>
      <c r="H736" s="20" t="s">
        <v>38</v>
      </c>
      <c r="I736" s="20" t="s">
        <v>38</v>
      </c>
      <c r="J736" s="20">
        <v>0.06</v>
      </c>
      <c r="K736" s="20">
        <v>0.06</v>
      </c>
      <c r="L736" s="20">
        <v>0.08</v>
      </c>
      <c r="M736" s="20">
        <v>0.08</v>
      </c>
    </row>
    <row r="737" spans="1:13" ht="24" x14ac:dyDescent="0.3">
      <c r="A737" s="19">
        <v>44420</v>
      </c>
      <c r="B737" s="20">
        <v>0.05</v>
      </c>
      <c r="C737" s="20">
        <v>0.05</v>
      </c>
      <c r="D737" s="20">
        <v>0.06</v>
      </c>
      <c r="E737" s="20">
        <v>0.06</v>
      </c>
      <c r="F737" s="20">
        <v>0.06</v>
      </c>
      <c r="G737" s="20">
        <v>0.06</v>
      </c>
      <c r="H737" s="20" t="s">
        <v>38</v>
      </c>
      <c r="I737" s="20" t="s">
        <v>38</v>
      </c>
      <c r="J737" s="20">
        <v>0.06</v>
      </c>
      <c r="K737" s="20">
        <v>0.06</v>
      </c>
      <c r="L737" s="20">
        <v>0.09</v>
      </c>
      <c r="M737" s="20">
        <v>0.09</v>
      </c>
    </row>
    <row r="738" spans="1:13" ht="24" x14ac:dyDescent="0.3">
      <c r="A738" s="19">
        <v>44421</v>
      </c>
      <c r="B738" s="20">
        <v>0.04</v>
      </c>
      <c r="C738" s="20">
        <v>0.04</v>
      </c>
      <c r="D738" s="20">
        <v>0.05</v>
      </c>
      <c r="E738" s="20">
        <v>0.05</v>
      </c>
      <c r="F738" s="20">
        <v>0.06</v>
      </c>
      <c r="G738" s="20">
        <v>0.06</v>
      </c>
      <c r="H738" s="20" t="s">
        <v>38</v>
      </c>
      <c r="I738" s="20" t="s">
        <v>38</v>
      </c>
      <c r="J738" s="20">
        <v>0.05</v>
      </c>
      <c r="K738" s="20">
        <v>0.05</v>
      </c>
      <c r="L738" s="20">
        <v>0.08</v>
      </c>
      <c r="M738" s="20">
        <v>0.08</v>
      </c>
    </row>
    <row r="739" spans="1:13" ht="24" x14ac:dyDescent="0.3">
      <c r="A739" s="19">
        <v>44424</v>
      </c>
      <c r="B739" s="20">
        <v>0.04</v>
      </c>
      <c r="C739" s="20">
        <v>0.04</v>
      </c>
      <c r="D739" s="20">
        <v>0.05</v>
      </c>
      <c r="E739" s="20">
        <v>0.05</v>
      </c>
      <c r="F739" s="20">
        <v>0.06</v>
      </c>
      <c r="G739" s="20">
        <v>0.06</v>
      </c>
      <c r="H739" s="20" t="s">
        <v>38</v>
      </c>
      <c r="I739" s="20" t="s">
        <v>38</v>
      </c>
      <c r="J739" s="20">
        <v>0.05</v>
      </c>
      <c r="K739" s="20">
        <v>0.05</v>
      </c>
      <c r="L739" s="20">
        <v>0.08</v>
      </c>
      <c r="M739" s="20">
        <v>0.08</v>
      </c>
    </row>
    <row r="740" spans="1:13" ht="24" x14ac:dyDescent="0.3">
      <c r="A740" s="19">
        <v>44425</v>
      </c>
      <c r="B740" s="20">
        <v>0.03</v>
      </c>
      <c r="C740" s="20">
        <v>0.03</v>
      </c>
      <c r="D740" s="20">
        <v>0.05</v>
      </c>
      <c r="E740" s="20">
        <v>0.05</v>
      </c>
      <c r="F740" s="20">
        <v>7.0000000000000007E-2</v>
      </c>
      <c r="G740" s="20">
        <v>7.0000000000000007E-2</v>
      </c>
      <c r="H740" s="20" t="s">
        <v>38</v>
      </c>
      <c r="I740" s="20" t="s">
        <v>38</v>
      </c>
      <c r="J740" s="20">
        <v>0.06</v>
      </c>
      <c r="K740" s="20">
        <v>0.06</v>
      </c>
      <c r="L740" s="20">
        <v>7.0000000000000007E-2</v>
      </c>
      <c r="M740" s="20">
        <v>7.0000000000000007E-2</v>
      </c>
    </row>
    <row r="741" spans="1:13" ht="24" x14ac:dyDescent="0.3">
      <c r="A741" s="19">
        <v>44426</v>
      </c>
      <c r="B741" s="20">
        <v>0.03</v>
      </c>
      <c r="C741" s="20">
        <v>0.03</v>
      </c>
      <c r="D741" s="20">
        <v>0.05</v>
      </c>
      <c r="E741" s="20">
        <v>0.05</v>
      </c>
      <c r="F741" s="20">
        <v>7.0000000000000007E-2</v>
      </c>
      <c r="G741" s="20">
        <v>7.0000000000000007E-2</v>
      </c>
      <c r="H741" s="20" t="s">
        <v>38</v>
      </c>
      <c r="I741" s="20" t="s">
        <v>38</v>
      </c>
      <c r="J741" s="20">
        <v>0.05</v>
      </c>
      <c r="K741" s="20">
        <v>0.05</v>
      </c>
      <c r="L741" s="20">
        <v>7.0000000000000007E-2</v>
      </c>
      <c r="M741" s="20">
        <v>7.0000000000000007E-2</v>
      </c>
    </row>
    <row r="742" spans="1:13" ht="24" x14ac:dyDescent="0.3">
      <c r="A742" s="19">
        <v>44427</v>
      </c>
      <c r="B742" s="20">
        <v>0.04</v>
      </c>
      <c r="C742" s="20">
        <v>0.04</v>
      </c>
      <c r="D742" s="20">
        <v>0.05</v>
      </c>
      <c r="E742" s="20">
        <v>0.05</v>
      </c>
      <c r="F742" s="20">
        <v>0.06</v>
      </c>
      <c r="G742" s="20">
        <v>0.06</v>
      </c>
      <c r="H742" s="20" t="s">
        <v>38</v>
      </c>
      <c r="I742" s="20" t="s">
        <v>38</v>
      </c>
      <c r="J742" s="20">
        <v>0.05</v>
      </c>
      <c r="K742" s="20">
        <v>0.05</v>
      </c>
      <c r="L742" s="20">
        <v>0.06</v>
      </c>
      <c r="M742" s="20">
        <v>0.06</v>
      </c>
    </row>
    <row r="743" spans="1:13" ht="24" x14ac:dyDescent="0.3">
      <c r="A743" s="19">
        <v>44428</v>
      </c>
      <c r="B743" s="20">
        <v>0.04</v>
      </c>
      <c r="C743" s="20">
        <v>0.04</v>
      </c>
      <c r="D743" s="20">
        <v>0.05</v>
      </c>
      <c r="E743" s="20">
        <v>0.05</v>
      </c>
      <c r="F743" s="20">
        <v>0.05</v>
      </c>
      <c r="G743" s="20">
        <v>0.05</v>
      </c>
      <c r="H743" s="20" t="s">
        <v>38</v>
      </c>
      <c r="I743" s="20" t="s">
        <v>38</v>
      </c>
      <c r="J743" s="20">
        <v>0.05</v>
      </c>
      <c r="K743" s="20">
        <v>0.05</v>
      </c>
      <c r="L743" s="20">
        <v>0.06</v>
      </c>
      <c r="M743" s="20">
        <v>0.06</v>
      </c>
    </row>
    <row r="744" spans="1:13" ht="24" x14ac:dyDescent="0.3">
      <c r="A744" s="19">
        <v>44431</v>
      </c>
      <c r="B744" s="20">
        <v>0.04</v>
      </c>
      <c r="C744" s="20">
        <v>0.04</v>
      </c>
      <c r="D744" s="20">
        <v>0.05</v>
      </c>
      <c r="E744" s="20">
        <v>0.05</v>
      </c>
      <c r="F744" s="20">
        <v>0.05</v>
      </c>
      <c r="G744" s="20">
        <v>0.05</v>
      </c>
      <c r="H744" s="20" t="s">
        <v>38</v>
      </c>
      <c r="I744" s="20" t="s">
        <v>38</v>
      </c>
      <c r="J744" s="20">
        <v>0.06</v>
      </c>
      <c r="K744" s="20">
        <v>0.06</v>
      </c>
      <c r="L744" s="20">
        <v>7.0000000000000007E-2</v>
      </c>
      <c r="M744" s="20">
        <v>7.0000000000000007E-2</v>
      </c>
    </row>
    <row r="745" spans="1:13" ht="24" x14ac:dyDescent="0.3">
      <c r="A745" s="19">
        <v>44432</v>
      </c>
      <c r="B745" s="20">
        <v>0.03</v>
      </c>
      <c r="C745" s="20">
        <v>0.03</v>
      </c>
      <c r="D745" s="20">
        <v>0.05</v>
      </c>
      <c r="E745" s="20">
        <v>0.05</v>
      </c>
      <c r="F745" s="20">
        <v>0.05</v>
      </c>
      <c r="G745" s="20">
        <v>0.05</v>
      </c>
      <c r="H745" s="20" t="s">
        <v>38</v>
      </c>
      <c r="I745" s="20" t="s">
        <v>38</v>
      </c>
      <c r="J745" s="20">
        <v>0.05</v>
      </c>
      <c r="K745" s="20">
        <v>0.05</v>
      </c>
      <c r="L745" s="20">
        <v>0.06</v>
      </c>
      <c r="M745" s="20">
        <v>0.06</v>
      </c>
    </row>
    <row r="746" spans="1:13" ht="24" x14ac:dyDescent="0.3">
      <c r="A746" s="19">
        <v>44433</v>
      </c>
      <c r="B746" s="20">
        <v>0.04</v>
      </c>
      <c r="C746" s="20">
        <v>0.04</v>
      </c>
      <c r="D746" s="20">
        <v>0.05</v>
      </c>
      <c r="E746" s="20">
        <v>0.05</v>
      </c>
      <c r="F746" s="20">
        <v>0.06</v>
      </c>
      <c r="G746" s="20">
        <v>0.06</v>
      </c>
      <c r="H746" s="20" t="s">
        <v>38</v>
      </c>
      <c r="I746" s="20" t="s">
        <v>38</v>
      </c>
      <c r="J746" s="20">
        <v>0.06</v>
      </c>
      <c r="K746" s="20">
        <v>0.06</v>
      </c>
      <c r="L746" s="20">
        <v>7.0000000000000007E-2</v>
      </c>
      <c r="M746" s="20">
        <v>7.0000000000000007E-2</v>
      </c>
    </row>
    <row r="747" spans="1:13" ht="24" x14ac:dyDescent="0.3">
      <c r="A747" s="19">
        <v>44434</v>
      </c>
      <c r="B747" s="20">
        <v>0.04</v>
      </c>
      <c r="C747" s="20">
        <v>0.04</v>
      </c>
      <c r="D747" s="20">
        <v>0.06</v>
      </c>
      <c r="E747" s="20">
        <v>0.06</v>
      </c>
      <c r="F747" s="20">
        <v>0.05</v>
      </c>
      <c r="G747" s="20">
        <v>0.05</v>
      </c>
      <c r="H747" s="20" t="s">
        <v>38</v>
      </c>
      <c r="I747" s="20" t="s">
        <v>38</v>
      </c>
      <c r="J747" s="20">
        <v>0.06</v>
      </c>
      <c r="K747" s="20">
        <v>0.06</v>
      </c>
      <c r="L747" s="20">
        <v>0.06</v>
      </c>
      <c r="M747" s="20">
        <v>0.06</v>
      </c>
    </row>
    <row r="748" spans="1:13" ht="24" x14ac:dyDescent="0.3">
      <c r="A748" s="19">
        <v>44435</v>
      </c>
      <c r="B748" s="20">
        <v>0.04</v>
      </c>
      <c r="C748" s="20">
        <v>0.04</v>
      </c>
      <c r="D748" s="20">
        <v>0.06</v>
      </c>
      <c r="E748" s="20">
        <v>0.06</v>
      </c>
      <c r="F748" s="20">
        <v>0.05</v>
      </c>
      <c r="G748" s="20">
        <v>0.05</v>
      </c>
      <c r="H748" s="20" t="s">
        <v>38</v>
      </c>
      <c r="I748" s="20" t="s">
        <v>38</v>
      </c>
      <c r="J748" s="20">
        <v>0.05</v>
      </c>
      <c r="K748" s="20">
        <v>0.05</v>
      </c>
      <c r="L748" s="20">
        <v>7.0000000000000007E-2</v>
      </c>
      <c r="M748" s="20">
        <v>7.0000000000000007E-2</v>
      </c>
    </row>
    <row r="749" spans="1:13" ht="24" x14ac:dyDescent="0.3">
      <c r="A749" s="19">
        <v>44438</v>
      </c>
      <c r="B749" s="20">
        <v>0.04</v>
      </c>
      <c r="C749" s="20">
        <v>0.04</v>
      </c>
      <c r="D749" s="20">
        <v>7.0000000000000007E-2</v>
      </c>
      <c r="E749" s="20">
        <v>7.0000000000000007E-2</v>
      </c>
      <c r="F749" s="20">
        <v>0.05</v>
      </c>
      <c r="G749" s="20">
        <v>0.05</v>
      </c>
      <c r="H749" s="20" t="s">
        <v>38</v>
      </c>
      <c r="I749" s="20" t="s">
        <v>38</v>
      </c>
      <c r="J749" s="20">
        <v>0.05</v>
      </c>
      <c r="K749" s="20">
        <v>0.05</v>
      </c>
      <c r="L749" s="20">
        <v>7.0000000000000007E-2</v>
      </c>
      <c r="M749" s="20">
        <v>7.0000000000000007E-2</v>
      </c>
    </row>
    <row r="750" spans="1:13" ht="24" x14ac:dyDescent="0.3">
      <c r="A750" s="19">
        <v>44439</v>
      </c>
      <c r="B750" s="20">
        <v>0.03</v>
      </c>
      <c r="C750" s="20">
        <v>0.03</v>
      </c>
      <c r="D750" s="20">
        <v>0.05</v>
      </c>
      <c r="E750" s="20">
        <v>0.05</v>
      </c>
      <c r="F750" s="20">
        <v>0.04</v>
      </c>
      <c r="G750" s="20">
        <v>0.04</v>
      </c>
      <c r="H750" s="20" t="s">
        <v>38</v>
      </c>
      <c r="I750" s="20" t="s">
        <v>38</v>
      </c>
      <c r="J750" s="20">
        <v>0.06</v>
      </c>
      <c r="K750" s="20">
        <v>0.06</v>
      </c>
      <c r="L750" s="20">
        <v>7.0000000000000007E-2</v>
      </c>
      <c r="M750" s="20">
        <v>7.0000000000000007E-2</v>
      </c>
    </row>
    <row r="751" spans="1:13" ht="24" x14ac:dyDescent="0.3">
      <c r="A751" s="19">
        <v>44440</v>
      </c>
      <c r="B751" s="20">
        <v>0.04</v>
      </c>
      <c r="C751" s="20">
        <v>0.04</v>
      </c>
      <c r="D751" s="20">
        <v>0.06</v>
      </c>
      <c r="E751" s="20">
        <v>0.06</v>
      </c>
      <c r="F751" s="20">
        <v>0.05</v>
      </c>
      <c r="G751" s="20">
        <v>0.05</v>
      </c>
      <c r="H751" s="20" t="s">
        <v>38</v>
      </c>
      <c r="I751" s="20" t="s">
        <v>38</v>
      </c>
      <c r="J751" s="20">
        <v>0.06</v>
      </c>
      <c r="K751" s="20">
        <v>0.06</v>
      </c>
      <c r="L751" s="20">
        <v>7.0000000000000007E-2</v>
      </c>
      <c r="M751" s="20">
        <v>7.0000000000000007E-2</v>
      </c>
    </row>
    <row r="752" spans="1:13" ht="24" x14ac:dyDescent="0.3">
      <c r="A752" s="19">
        <v>44441</v>
      </c>
      <c r="B752" s="20">
        <v>0.05</v>
      </c>
      <c r="C752" s="20">
        <v>0.05</v>
      </c>
      <c r="D752" s="20">
        <v>7.0000000000000007E-2</v>
      </c>
      <c r="E752" s="20">
        <v>7.0000000000000007E-2</v>
      </c>
      <c r="F752" s="20">
        <v>0.05</v>
      </c>
      <c r="G752" s="20">
        <v>0.05</v>
      </c>
      <c r="H752" s="20" t="s">
        <v>38</v>
      </c>
      <c r="I752" s="20" t="s">
        <v>38</v>
      </c>
      <c r="J752" s="20">
        <v>0.06</v>
      </c>
      <c r="K752" s="20">
        <v>0.06</v>
      </c>
      <c r="L752" s="20">
        <v>7.0000000000000007E-2</v>
      </c>
      <c r="M752" s="20">
        <v>7.0000000000000007E-2</v>
      </c>
    </row>
    <row r="753" spans="1:13" ht="24" x14ac:dyDescent="0.3">
      <c r="A753" s="19">
        <v>44442</v>
      </c>
      <c r="B753" s="20">
        <v>0.04</v>
      </c>
      <c r="C753" s="20">
        <v>0.04</v>
      </c>
      <c r="D753" s="20">
        <v>7.0000000000000007E-2</v>
      </c>
      <c r="E753" s="20">
        <v>7.0000000000000007E-2</v>
      </c>
      <c r="F753" s="20">
        <v>0.05</v>
      </c>
      <c r="G753" s="20">
        <v>0.05</v>
      </c>
      <c r="H753" s="20" t="s">
        <v>38</v>
      </c>
      <c r="I753" s="20" t="s">
        <v>38</v>
      </c>
      <c r="J753" s="20">
        <v>0.05</v>
      </c>
      <c r="K753" s="20">
        <v>0.05</v>
      </c>
      <c r="L753" s="20">
        <v>7.0000000000000007E-2</v>
      </c>
      <c r="M753" s="20">
        <v>7.0000000000000007E-2</v>
      </c>
    </row>
    <row r="754" spans="1:13" ht="24" x14ac:dyDescent="0.3">
      <c r="A754" s="19">
        <v>44446</v>
      </c>
      <c r="B754" s="20">
        <v>0.04</v>
      </c>
      <c r="C754" s="20">
        <v>0.04</v>
      </c>
      <c r="D754" s="20">
        <v>7.0000000000000007E-2</v>
      </c>
      <c r="E754" s="20">
        <v>7.0000000000000007E-2</v>
      </c>
      <c r="F754" s="20">
        <v>0.05</v>
      </c>
      <c r="G754" s="20">
        <v>0.05</v>
      </c>
      <c r="H754" s="20" t="s">
        <v>38</v>
      </c>
      <c r="I754" s="20" t="s">
        <v>38</v>
      </c>
      <c r="J754" s="20">
        <v>0.06</v>
      </c>
      <c r="K754" s="20">
        <v>0.06</v>
      </c>
      <c r="L754" s="20">
        <v>0.08</v>
      </c>
      <c r="M754" s="20">
        <v>0.08</v>
      </c>
    </row>
    <row r="755" spans="1:13" ht="24" x14ac:dyDescent="0.3">
      <c r="A755" s="19">
        <v>44447</v>
      </c>
      <c r="B755" s="20">
        <v>0.05</v>
      </c>
      <c r="C755" s="20">
        <v>0.05</v>
      </c>
      <c r="D755" s="20">
        <v>0.06</v>
      </c>
      <c r="E755" s="20">
        <v>0.06</v>
      </c>
      <c r="F755" s="20">
        <v>0.05</v>
      </c>
      <c r="G755" s="20">
        <v>0.05</v>
      </c>
      <c r="H755" s="20" t="s">
        <v>38</v>
      </c>
      <c r="I755" s="20" t="s">
        <v>38</v>
      </c>
      <c r="J755" s="20">
        <v>0.06</v>
      </c>
      <c r="K755" s="20">
        <v>0.06</v>
      </c>
      <c r="L755" s="20">
        <v>0.08</v>
      </c>
      <c r="M755" s="20">
        <v>0.08</v>
      </c>
    </row>
    <row r="756" spans="1:13" ht="24" x14ac:dyDescent="0.3">
      <c r="A756" s="19">
        <v>44448</v>
      </c>
      <c r="B756" s="20">
        <v>7.0000000000000007E-2</v>
      </c>
      <c r="C756" s="20">
        <v>7.0000000000000007E-2</v>
      </c>
      <c r="D756" s="20">
        <v>0.06</v>
      </c>
      <c r="E756" s="20">
        <v>0.06</v>
      </c>
      <c r="F756" s="20">
        <v>0.04</v>
      </c>
      <c r="G756" s="20">
        <v>0.04</v>
      </c>
      <c r="H756" s="20" t="s">
        <v>38</v>
      </c>
      <c r="I756" s="20" t="s">
        <v>38</v>
      </c>
      <c r="J756" s="20">
        <v>0.05</v>
      </c>
      <c r="K756" s="20">
        <v>0.05</v>
      </c>
      <c r="L756" s="20">
        <v>7.0000000000000007E-2</v>
      </c>
      <c r="M756" s="20">
        <v>7.0000000000000007E-2</v>
      </c>
    </row>
    <row r="757" spans="1:13" ht="24" x14ac:dyDescent="0.3">
      <c r="A757" s="19">
        <v>44449</v>
      </c>
      <c r="B757" s="20">
        <v>0.06</v>
      </c>
      <c r="C757" s="20">
        <v>0.06</v>
      </c>
      <c r="D757" s="20">
        <v>0.06</v>
      </c>
      <c r="E757" s="20">
        <v>0.06</v>
      </c>
      <c r="F757" s="20">
        <v>0.05</v>
      </c>
      <c r="G757" s="20">
        <v>0.05</v>
      </c>
      <c r="H757" s="20" t="s">
        <v>38</v>
      </c>
      <c r="I757" s="20" t="s">
        <v>38</v>
      </c>
      <c r="J757" s="20">
        <v>0.06</v>
      </c>
      <c r="K757" s="20">
        <v>0.06</v>
      </c>
      <c r="L757" s="20">
        <v>0.08</v>
      </c>
      <c r="M757" s="20">
        <v>0.08</v>
      </c>
    </row>
    <row r="758" spans="1:13" ht="24" x14ac:dyDescent="0.3">
      <c r="A758" s="19">
        <v>44452</v>
      </c>
      <c r="B758" s="20">
        <v>0.06</v>
      </c>
      <c r="C758" s="20">
        <v>0.06</v>
      </c>
      <c r="D758" s="20">
        <v>0.08</v>
      </c>
      <c r="E758" s="20">
        <v>0.08</v>
      </c>
      <c r="F758" s="20">
        <v>0.06</v>
      </c>
      <c r="G758" s="20">
        <v>0.06</v>
      </c>
      <c r="H758" s="20" t="s">
        <v>38</v>
      </c>
      <c r="I758" s="20" t="s">
        <v>38</v>
      </c>
      <c r="J758" s="20">
        <v>0.06</v>
      </c>
      <c r="K758" s="20">
        <v>0.06</v>
      </c>
      <c r="L758" s="20">
        <v>7.0000000000000007E-2</v>
      </c>
      <c r="M758" s="20">
        <v>7.0000000000000007E-2</v>
      </c>
    </row>
    <row r="759" spans="1:13" ht="24" x14ac:dyDescent="0.3">
      <c r="A759" s="19">
        <v>44453</v>
      </c>
      <c r="B759" s="20">
        <v>0.05</v>
      </c>
      <c r="C759" s="20">
        <v>0.05</v>
      </c>
      <c r="D759" s="20">
        <v>0.06</v>
      </c>
      <c r="E759" s="20">
        <v>0.06</v>
      </c>
      <c r="F759" s="20">
        <v>0.04</v>
      </c>
      <c r="G759" s="20">
        <v>0.04</v>
      </c>
      <c r="H759" s="20" t="s">
        <v>38</v>
      </c>
      <c r="I759" s="20" t="s">
        <v>38</v>
      </c>
      <c r="J759" s="20">
        <v>0.05</v>
      </c>
      <c r="K759" s="20">
        <v>0.05</v>
      </c>
      <c r="L759" s="20">
        <v>7.0000000000000007E-2</v>
      </c>
      <c r="M759" s="20">
        <v>7.0000000000000007E-2</v>
      </c>
    </row>
    <row r="760" spans="1:13" ht="24" x14ac:dyDescent="0.3">
      <c r="A760" s="19">
        <v>44454</v>
      </c>
      <c r="B760" s="20">
        <v>0.04</v>
      </c>
      <c r="C760" s="20">
        <v>0.04</v>
      </c>
      <c r="D760" s="20">
        <v>0.06</v>
      </c>
      <c r="E760" s="20">
        <v>0.06</v>
      </c>
      <c r="F760" s="20">
        <v>0.04</v>
      </c>
      <c r="G760" s="20">
        <v>0.04</v>
      </c>
      <c r="H760" s="20" t="s">
        <v>38</v>
      </c>
      <c r="I760" s="20" t="s">
        <v>38</v>
      </c>
      <c r="J760" s="20">
        <v>0.05</v>
      </c>
      <c r="K760" s="20">
        <v>0.05</v>
      </c>
      <c r="L760" s="20">
        <v>7.0000000000000007E-2</v>
      </c>
      <c r="M760" s="20">
        <v>7.0000000000000007E-2</v>
      </c>
    </row>
    <row r="761" spans="1:13" ht="24" x14ac:dyDescent="0.3">
      <c r="A761" s="19">
        <v>44455</v>
      </c>
      <c r="B761" s="20">
        <v>0.06</v>
      </c>
      <c r="C761" s="20">
        <v>0.06</v>
      </c>
      <c r="D761" s="20">
        <v>0.06</v>
      </c>
      <c r="E761" s="20">
        <v>0.06</v>
      </c>
      <c r="F761" s="20">
        <v>0.04</v>
      </c>
      <c r="G761" s="20">
        <v>0.04</v>
      </c>
      <c r="H761" s="20" t="s">
        <v>38</v>
      </c>
      <c r="I761" s="20" t="s">
        <v>38</v>
      </c>
      <c r="J761" s="20">
        <v>0.05</v>
      </c>
      <c r="K761" s="20">
        <v>0.05</v>
      </c>
      <c r="L761" s="20">
        <v>7.0000000000000007E-2</v>
      </c>
      <c r="M761" s="20">
        <v>7.0000000000000007E-2</v>
      </c>
    </row>
    <row r="762" spans="1:13" ht="24" x14ac:dyDescent="0.3">
      <c r="A762" s="19">
        <v>44456</v>
      </c>
      <c r="B762" s="20">
        <v>0.06</v>
      </c>
      <c r="C762" s="20">
        <v>0.06</v>
      </c>
      <c r="D762" s="20">
        <v>0.06</v>
      </c>
      <c r="E762" s="20">
        <v>0.06</v>
      </c>
      <c r="F762" s="20">
        <v>0.04</v>
      </c>
      <c r="G762" s="20">
        <v>0.04</v>
      </c>
      <c r="H762" s="20" t="s">
        <v>38</v>
      </c>
      <c r="I762" s="20" t="s">
        <v>38</v>
      </c>
      <c r="J762" s="20">
        <v>0.05</v>
      </c>
      <c r="K762" s="20">
        <v>0.05</v>
      </c>
      <c r="L762" s="20">
        <v>7.0000000000000007E-2</v>
      </c>
      <c r="M762" s="20">
        <v>7.0000000000000007E-2</v>
      </c>
    </row>
    <row r="763" spans="1:13" ht="24" x14ac:dyDescent="0.3">
      <c r="A763" s="19">
        <v>44459</v>
      </c>
      <c r="B763" s="20">
        <v>0.06</v>
      </c>
      <c r="C763" s="20">
        <v>0.06</v>
      </c>
      <c r="D763" s="20">
        <v>0.05</v>
      </c>
      <c r="E763" s="20">
        <v>0.05</v>
      </c>
      <c r="F763" s="20">
        <v>0.04</v>
      </c>
      <c r="G763" s="20">
        <v>0.04</v>
      </c>
      <c r="H763" s="20" t="s">
        <v>38</v>
      </c>
      <c r="I763" s="20" t="s">
        <v>38</v>
      </c>
      <c r="J763" s="20">
        <v>0.05</v>
      </c>
      <c r="K763" s="20">
        <v>0.05</v>
      </c>
      <c r="L763" s="20">
        <v>7.0000000000000007E-2</v>
      </c>
      <c r="M763" s="20">
        <v>7.0000000000000007E-2</v>
      </c>
    </row>
    <row r="764" spans="1:13" ht="24" x14ac:dyDescent="0.3">
      <c r="A764" s="19">
        <v>44460</v>
      </c>
      <c r="B764" s="20">
        <v>0.05</v>
      </c>
      <c r="C764" s="20">
        <v>0.05</v>
      </c>
      <c r="D764" s="20">
        <v>0.04</v>
      </c>
      <c r="E764" s="20">
        <v>0.04</v>
      </c>
      <c r="F764" s="20">
        <v>0.03</v>
      </c>
      <c r="G764" s="20">
        <v>0.03</v>
      </c>
      <c r="H764" s="20" t="s">
        <v>38</v>
      </c>
      <c r="I764" s="20" t="s">
        <v>38</v>
      </c>
      <c r="J764" s="20">
        <v>0.04</v>
      </c>
      <c r="K764" s="20">
        <v>0.04</v>
      </c>
      <c r="L764" s="20">
        <v>7.0000000000000007E-2</v>
      </c>
      <c r="M764" s="20">
        <v>7.0000000000000007E-2</v>
      </c>
    </row>
    <row r="765" spans="1:13" ht="24" x14ac:dyDescent="0.3">
      <c r="A765" s="19">
        <v>44461</v>
      </c>
      <c r="B765" s="20">
        <v>0.04</v>
      </c>
      <c r="C765" s="20">
        <v>0.04</v>
      </c>
      <c r="D765" s="20">
        <v>0.04</v>
      </c>
      <c r="E765" s="20">
        <v>0.04</v>
      </c>
      <c r="F765" s="20">
        <v>0.03</v>
      </c>
      <c r="G765" s="20">
        <v>0.03</v>
      </c>
      <c r="H765" s="20" t="s">
        <v>38</v>
      </c>
      <c r="I765" s="20" t="s">
        <v>38</v>
      </c>
      <c r="J765" s="20">
        <v>0.05</v>
      </c>
      <c r="K765" s="20">
        <v>0.05</v>
      </c>
      <c r="L765" s="20">
        <v>0.08</v>
      </c>
      <c r="M765" s="20">
        <v>0.08</v>
      </c>
    </row>
    <row r="766" spans="1:13" ht="24" x14ac:dyDescent="0.3">
      <c r="A766" s="19">
        <v>44462</v>
      </c>
      <c r="B766" s="20">
        <v>0.05</v>
      </c>
      <c r="C766" s="20">
        <v>0.05</v>
      </c>
      <c r="D766" s="20">
        <v>0.04</v>
      </c>
      <c r="E766" s="20">
        <v>0.04</v>
      </c>
      <c r="F766" s="20">
        <v>0.03</v>
      </c>
      <c r="G766" s="20">
        <v>0.03</v>
      </c>
      <c r="H766" s="20" t="s">
        <v>38</v>
      </c>
      <c r="I766" s="20" t="s">
        <v>38</v>
      </c>
      <c r="J766" s="20">
        <v>0.04</v>
      </c>
      <c r="K766" s="20">
        <v>0.04</v>
      </c>
      <c r="L766" s="20">
        <v>7.0000000000000007E-2</v>
      </c>
      <c r="M766" s="20">
        <v>7.0000000000000007E-2</v>
      </c>
    </row>
    <row r="767" spans="1:13" ht="24" x14ac:dyDescent="0.3">
      <c r="A767" s="19">
        <v>44463</v>
      </c>
      <c r="B767" s="20">
        <v>0.06</v>
      </c>
      <c r="C767" s="20">
        <v>0.06</v>
      </c>
      <c r="D767" s="20">
        <v>0.04</v>
      </c>
      <c r="E767" s="20">
        <v>0.04</v>
      </c>
      <c r="F767" s="20">
        <v>0.03</v>
      </c>
      <c r="G767" s="20">
        <v>0.03</v>
      </c>
      <c r="H767" s="20" t="s">
        <v>38</v>
      </c>
      <c r="I767" s="20" t="s">
        <v>38</v>
      </c>
      <c r="J767" s="20">
        <v>0.05</v>
      </c>
      <c r="K767" s="20">
        <v>0.05</v>
      </c>
      <c r="L767" s="20">
        <v>7.0000000000000007E-2</v>
      </c>
      <c r="M767" s="20">
        <v>7.0000000000000007E-2</v>
      </c>
    </row>
    <row r="768" spans="1:13" ht="24" x14ac:dyDescent="0.3">
      <c r="A768" s="19">
        <v>44466</v>
      </c>
      <c r="B768" s="20">
        <v>0.06</v>
      </c>
      <c r="C768" s="20">
        <v>0.06</v>
      </c>
      <c r="D768" s="20">
        <v>0.03</v>
      </c>
      <c r="E768" s="20">
        <v>0.03</v>
      </c>
      <c r="F768" s="20">
        <v>0.04</v>
      </c>
      <c r="G768" s="20">
        <v>0.04</v>
      </c>
      <c r="H768" s="20" t="s">
        <v>38</v>
      </c>
      <c r="I768" s="20" t="s">
        <v>38</v>
      </c>
      <c r="J768" s="20">
        <v>0.05</v>
      </c>
      <c r="K768" s="20">
        <v>0.05</v>
      </c>
      <c r="L768" s="20">
        <v>0.08</v>
      </c>
      <c r="M768" s="20">
        <v>0.08</v>
      </c>
    </row>
    <row r="769" spans="1:13" ht="24" x14ac:dyDescent="0.3">
      <c r="A769" s="19">
        <v>44467</v>
      </c>
      <c r="B769" s="20">
        <v>7.0000000000000007E-2</v>
      </c>
      <c r="C769" s="20">
        <v>7.0000000000000007E-2</v>
      </c>
      <c r="D769" s="20">
        <v>0.04</v>
      </c>
      <c r="E769" s="20">
        <v>0.04</v>
      </c>
      <c r="F769" s="20">
        <v>0.04</v>
      </c>
      <c r="G769" s="20">
        <v>0.04</v>
      </c>
      <c r="H769" s="20" t="s">
        <v>38</v>
      </c>
      <c r="I769" s="20" t="s">
        <v>38</v>
      </c>
      <c r="J769" s="20">
        <v>0.06</v>
      </c>
      <c r="K769" s="20">
        <v>0.06</v>
      </c>
      <c r="L769" s="20">
        <v>0.08</v>
      </c>
      <c r="M769" s="20">
        <v>0.08</v>
      </c>
    </row>
    <row r="770" spans="1:13" ht="24" x14ac:dyDescent="0.3">
      <c r="A770" s="19">
        <v>44468</v>
      </c>
      <c r="B770" s="20">
        <v>0.05</v>
      </c>
      <c r="C770" s="20">
        <v>0.05</v>
      </c>
      <c r="D770" s="20">
        <v>0.04</v>
      </c>
      <c r="E770" s="20">
        <v>0.04</v>
      </c>
      <c r="F770" s="20">
        <v>0.04</v>
      </c>
      <c r="G770" s="20">
        <v>0.04</v>
      </c>
      <c r="H770" s="20" t="s">
        <v>38</v>
      </c>
      <c r="I770" s="20" t="s">
        <v>38</v>
      </c>
      <c r="J770" s="20">
        <v>0.05</v>
      </c>
      <c r="K770" s="20">
        <v>0.05</v>
      </c>
      <c r="L770" s="20">
        <v>0.08</v>
      </c>
      <c r="M770" s="20">
        <v>0.08</v>
      </c>
    </row>
    <row r="771" spans="1:13" ht="24" x14ac:dyDescent="0.3">
      <c r="A771" s="19">
        <v>44469</v>
      </c>
      <c r="B771" s="20">
        <v>7.0000000000000007E-2</v>
      </c>
      <c r="C771" s="20">
        <v>7.0000000000000007E-2</v>
      </c>
      <c r="D771" s="20">
        <v>0.05</v>
      </c>
      <c r="E771" s="20">
        <v>0.05</v>
      </c>
      <c r="F771" s="20">
        <v>0.04</v>
      </c>
      <c r="G771" s="20">
        <v>0.04</v>
      </c>
      <c r="H771" s="20" t="s">
        <v>38</v>
      </c>
      <c r="I771" s="20" t="s">
        <v>38</v>
      </c>
      <c r="J771" s="20">
        <v>0.05</v>
      </c>
      <c r="K771" s="20">
        <v>0.05</v>
      </c>
      <c r="L771" s="20">
        <v>0.08</v>
      </c>
      <c r="M771" s="20">
        <v>0.08</v>
      </c>
    </row>
    <row r="772" spans="1:13" ht="24" x14ac:dyDescent="0.3">
      <c r="A772" s="19">
        <v>44470</v>
      </c>
      <c r="B772" s="20">
        <v>0.08</v>
      </c>
      <c r="C772" s="20">
        <v>0.08</v>
      </c>
      <c r="D772" s="20">
        <v>0.04</v>
      </c>
      <c r="E772" s="20">
        <v>0.04</v>
      </c>
      <c r="F772" s="20">
        <v>0.04</v>
      </c>
      <c r="G772" s="20">
        <v>0.04</v>
      </c>
      <c r="H772" s="20" t="s">
        <v>38</v>
      </c>
      <c r="I772" s="20" t="s">
        <v>38</v>
      </c>
      <c r="J772" s="20">
        <v>0.05</v>
      </c>
      <c r="K772" s="20">
        <v>0.05</v>
      </c>
      <c r="L772" s="20">
        <v>0.08</v>
      </c>
      <c r="M772" s="20">
        <v>0.08</v>
      </c>
    </row>
    <row r="773" spans="1:13" ht="24" x14ac:dyDescent="0.3">
      <c r="A773" s="19">
        <v>44473</v>
      </c>
      <c r="B773" s="20">
        <v>0.1</v>
      </c>
      <c r="C773" s="20">
        <v>0.1</v>
      </c>
      <c r="D773" s="20">
        <v>0.04</v>
      </c>
      <c r="E773" s="20">
        <v>0.04</v>
      </c>
      <c r="F773" s="20">
        <v>0.04</v>
      </c>
      <c r="G773" s="20">
        <v>0.04</v>
      </c>
      <c r="H773" s="20" t="s">
        <v>38</v>
      </c>
      <c r="I773" s="20" t="s">
        <v>38</v>
      </c>
      <c r="J773" s="20">
        <v>0.06</v>
      </c>
      <c r="K773" s="20">
        <v>0.06</v>
      </c>
      <c r="L773" s="20">
        <v>0.08</v>
      </c>
      <c r="M773" s="20">
        <v>0.08</v>
      </c>
    </row>
    <row r="774" spans="1:13" ht="24" x14ac:dyDescent="0.3">
      <c r="A774" s="19">
        <v>44474</v>
      </c>
      <c r="B774" s="20">
        <v>0.11</v>
      </c>
      <c r="C774" s="20">
        <v>0.11</v>
      </c>
      <c r="D774" s="20">
        <v>0.04</v>
      </c>
      <c r="E774" s="20">
        <v>0.04</v>
      </c>
      <c r="F774" s="20">
        <v>0.04</v>
      </c>
      <c r="G774" s="20">
        <v>0.04</v>
      </c>
      <c r="H774" s="20" t="s">
        <v>38</v>
      </c>
      <c r="I774" s="20" t="s">
        <v>38</v>
      </c>
      <c r="J774" s="20">
        <v>0.06</v>
      </c>
      <c r="K774" s="20">
        <v>0.06</v>
      </c>
      <c r="L774" s="20">
        <v>0.09</v>
      </c>
      <c r="M774" s="20">
        <v>0.09</v>
      </c>
    </row>
    <row r="775" spans="1:13" ht="24" x14ac:dyDescent="0.3">
      <c r="A775" s="19">
        <v>44475</v>
      </c>
      <c r="B775" s="20">
        <v>0.06</v>
      </c>
      <c r="C775" s="20">
        <v>0.06</v>
      </c>
      <c r="D775" s="20">
        <v>0.04</v>
      </c>
      <c r="E775" s="20">
        <v>0.04</v>
      </c>
      <c r="F775" s="20">
        <v>0.04</v>
      </c>
      <c r="G775" s="20">
        <v>0.04</v>
      </c>
      <c r="H775" s="20" t="s">
        <v>38</v>
      </c>
      <c r="I775" s="20" t="s">
        <v>38</v>
      </c>
      <c r="J775" s="20">
        <v>0.06</v>
      </c>
      <c r="K775" s="20">
        <v>0.06</v>
      </c>
      <c r="L775" s="20">
        <v>0.1</v>
      </c>
      <c r="M775" s="20">
        <v>0.1</v>
      </c>
    </row>
    <row r="776" spans="1:13" ht="24" x14ac:dyDescent="0.3">
      <c r="A776" s="19">
        <v>44476</v>
      </c>
      <c r="B776" s="20">
        <v>0.03</v>
      </c>
      <c r="C776" s="20">
        <v>0.03</v>
      </c>
      <c r="D776" s="20">
        <v>0.09</v>
      </c>
      <c r="E776" s="20">
        <v>0.09</v>
      </c>
      <c r="F776" s="20">
        <v>0.05</v>
      </c>
      <c r="G776" s="20">
        <v>0.05</v>
      </c>
      <c r="H776" s="20" t="s">
        <v>38</v>
      </c>
      <c r="I776" s="20" t="s">
        <v>38</v>
      </c>
      <c r="J776" s="20">
        <v>0.06</v>
      </c>
      <c r="K776" s="20">
        <v>0.06</v>
      </c>
      <c r="L776" s="20">
        <v>0.1</v>
      </c>
      <c r="M776" s="20">
        <v>0.1</v>
      </c>
    </row>
    <row r="777" spans="1:13" ht="24" x14ac:dyDescent="0.3">
      <c r="A777" s="19">
        <v>44477</v>
      </c>
      <c r="B777" s="20">
        <v>0.02</v>
      </c>
      <c r="C777" s="20">
        <v>0.02</v>
      </c>
      <c r="D777" s="20">
        <v>7.0000000000000007E-2</v>
      </c>
      <c r="E777" s="20">
        <v>7.0000000000000007E-2</v>
      </c>
      <c r="F777" s="20">
        <v>0.05</v>
      </c>
      <c r="G777" s="20">
        <v>0.05</v>
      </c>
      <c r="H777" s="20" t="s">
        <v>38</v>
      </c>
      <c r="I777" s="20" t="s">
        <v>38</v>
      </c>
      <c r="J777" s="20">
        <v>7.0000000000000007E-2</v>
      </c>
      <c r="K777" s="20">
        <v>7.0000000000000007E-2</v>
      </c>
      <c r="L777" s="20">
        <v>0.09</v>
      </c>
      <c r="M777" s="20">
        <v>0.09</v>
      </c>
    </row>
    <row r="778" spans="1:13" ht="24" x14ac:dyDescent="0.3">
      <c r="A778" s="19">
        <v>44481</v>
      </c>
      <c r="B778" s="20">
        <v>0.02</v>
      </c>
      <c r="C778" s="20">
        <v>0.02</v>
      </c>
      <c r="D778" s="20">
        <v>7.0000000000000007E-2</v>
      </c>
      <c r="E778" s="20">
        <v>7.0000000000000007E-2</v>
      </c>
      <c r="F778" s="20">
        <v>0.06</v>
      </c>
      <c r="G778" s="20">
        <v>0.06</v>
      </c>
      <c r="H778" s="20" t="s">
        <v>38</v>
      </c>
      <c r="I778" s="20" t="s">
        <v>38</v>
      </c>
      <c r="J778" s="20">
        <v>0.06</v>
      </c>
      <c r="K778" s="20">
        <v>0.06</v>
      </c>
      <c r="L778" s="20">
        <v>0.1</v>
      </c>
      <c r="M778" s="20">
        <v>0.1</v>
      </c>
    </row>
    <row r="779" spans="1:13" ht="24" x14ac:dyDescent="0.3">
      <c r="A779" s="19">
        <v>44482</v>
      </c>
      <c r="B779" s="20">
        <v>0.02</v>
      </c>
      <c r="C779" s="20">
        <v>0.02</v>
      </c>
      <c r="D779" s="20">
        <v>0.06</v>
      </c>
      <c r="E779" s="20">
        <v>0.06</v>
      </c>
      <c r="F779" s="20">
        <v>0.05</v>
      </c>
      <c r="G779" s="20">
        <v>0.05</v>
      </c>
      <c r="H779" s="20" t="s">
        <v>38</v>
      </c>
      <c r="I779" s="20" t="s">
        <v>38</v>
      </c>
      <c r="J779" s="20">
        <v>0.06</v>
      </c>
      <c r="K779" s="20">
        <v>0.06</v>
      </c>
      <c r="L779" s="20">
        <v>0.1</v>
      </c>
      <c r="M779" s="20">
        <v>0.1</v>
      </c>
    </row>
    <row r="780" spans="1:13" ht="24" x14ac:dyDescent="0.3">
      <c r="A780" s="19">
        <v>44483</v>
      </c>
      <c r="B780" s="20">
        <v>0.05</v>
      </c>
      <c r="C780" s="20">
        <v>0.05</v>
      </c>
      <c r="D780" s="20">
        <v>0.08</v>
      </c>
      <c r="E780" s="20">
        <v>0.08</v>
      </c>
      <c r="F780" s="20">
        <v>0.05</v>
      </c>
      <c r="G780" s="20">
        <v>0.05</v>
      </c>
      <c r="H780" s="20" t="s">
        <v>38</v>
      </c>
      <c r="I780" s="20" t="s">
        <v>38</v>
      </c>
      <c r="J780" s="20">
        <v>0.06</v>
      </c>
      <c r="K780" s="20">
        <v>0.06</v>
      </c>
      <c r="L780" s="20">
        <v>0.09</v>
      </c>
      <c r="M780" s="20">
        <v>0.09</v>
      </c>
    </row>
    <row r="781" spans="1:13" ht="24" x14ac:dyDescent="0.3">
      <c r="A781" s="19">
        <v>44484</v>
      </c>
      <c r="B781" s="20">
        <v>0.04</v>
      </c>
      <c r="C781" s="20">
        <v>0.04</v>
      </c>
      <c r="D781" s="20">
        <v>0.08</v>
      </c>
      <c r="E781" s="20">
        <v>0.08</v>
      </c>
      <c r="F781" s="20">
        <v>0.05</v>
      </c>
      <c r="G781" s="20">
        <v>0.05</v>
      </c>
      <c r="H781" s="20" t="s">
        <v>38</v>
      </c>
      <c r="I781" s="20" t="s">
        <v>38</v>
      </c>
      <c r="J781" s="20">
        <v>0.06</v>
      </c>
      <c r="K781" s="20">
        <v>0.06</v>
      </c>
      <c r="L781" s="20">
        <v>0.11</v>
      </c>
      <c r="M781" s="20">
        <v>0.11</v>
      </c>
    </row>
    <row r="782" spans="1:13" ht="24" x14ac:dyDescent="0.3">
      <c r="A782" s="19">
        <v>44487</v>
      </c>
      <c r="B782" s="20">
        <v>0.04</v>
      </c>
      <c r="C782" s="20">
        <v>0.04</v>
      </c>
      <c r="D782" s="20">
        <v>0.09</v>
      </c>
      <c r="E782" s="20">
        <v>0.09</v>
      </c>
      <c r="F782" s="20">
        <v>0.06</v>
      </c>
      <c r="G782" s="20">
        <v>0.06</v>
      </c>
      <c r="H782" s="20" t="s">
        <v>38</v>
      </c>
      <c r="I782" s="20" t="s">
        <v>38</v>
      </c>
      <c r="J782" s="20">
        <v>0.06</v>
      </c>
      <c r="K782" s="20">
        <v>0.06</v>
      </c>
      <c r="L782" s="20">
        <v>0.1</v>
      </c>
      <c r="M782" s="20">
        <v>0.1</v>
      </c>
    </row>
    <row r="783" spans="1:13" ht="24" x14ac:dyDescent="0.3">
      <c r="A783" s="19">
        <v>44488</v>
      </c>
      <c r="B783" s="20">
        <v>0.05</v>
      </c>
      <c r="C783" s="20">
        <v>0.05</v>
      </c>
      <c r="D783" s="20">
        <v>0.09</v>
      </c>
      <c r="E783" s="20">
        <v>0.09</v>
      </c>
      <c r="F783" s="20">
        <v>0.05</v>
      </c>
      <c r="G783" s="20">
        <v>0.05</v>
      </c>
      <c r="H783" s="20" t="s">
        <v>38</v>
      </c>
      <c r="I783" s="20" t="s">
        <v>38</v>
      </c>
      <c r="J783" s="20">
        <v>0.06</v>
      </c>
      <c r="K783" s="20">
        <v>0.06</v>
      </c>
      <c r="L783" s="20">
        <v>0.1</v>
      </c>
      <c r="M783" s="20">
        <v>0.1</v>
      </c>
    </row>
    <row r="784" spans="1:13" ht="24" x14ac:dyDescent="0.3">
      <c r="A784" s="19">
        <v>44489</v>
      </c>
      <c r="B784" s="20">
        <v>0.05</v>
      </c>
      <c r="C784" s="20">
        <v>0.05</v>
      </c>
      <c r="D784" s="20">
        <v>7.0000000000000007E-2</v>
      </c>
      <c r="E784" s="20">
        <v>7.0000000000000007E-2</v>
      </c>
      <c r="F784" s="20">
        <v>0.05</v>
      </c>
      <c r="G784" s="20">
        <v>0.05</v>
      </c>
      <c r="H784" s="20" t="s">
        <v>38</v>
      </c>
      <c r="I784" s="20" t="s">
        <v>38</v>
      </c>
      <c r="J784" s="20">
        <v>0.06</v>
      </c>
      <c r="K784" s="20">
        <v>0.06</v>
      </c>
      <c r="L784" s="20">
        <v>0.09</v>
      </c>
      <c r="M784" s="20">
        <v>0.09</v>
      </c>
    </row>
    <row r="785" spans="1:13" ht="24" x14ac:dyDescent="0.3">
      <c r="A785" s="19">
        <v>44490</v>
      </c>
      <c r="B785" s="20">
        <v>0.06</v>
      </c>
      <c r="C785" s="20">
        <v>0.06</v>
      </c>
      <c r="D785" s="20">
        <v>0.08</v>
      </c>
      <c r="E785" s="20">
        <v>0.08</v>
      </c>
      <c r="F785" s="20">
        <v>0.06</v>
      </c>
      <c r="G785" s="20">
        <v>0.06</v>
      </c>
      <c r="H785" s="20" t="s">
        <v>38</v>
      </c>
      <c r="I785" s="20" t="s">
        <v>38</v>
      </c>
      <c r="J785" s="20">
        <v>0.06</v>
      </c>
      <c r="K785" s="20">
        <v>0.06</v>
      </c>
      <c r="L785" s="20">
        <v>0.11</v>
      </c>
      <c r="M785" s="20">
        <v>0.11</v>
      </c>
    </row>
    <row r="786" spans="1:13" ht="24" x14ac:dyDescent="0.3">
      <c r="A786" s="19">
        <v>44491</v>
      </c>
      <c r="B786" s="20">
        <v>0.05</v>
      </c>
      <c r="C786" s="20">
        <v>0.05</v>
      </c>
      <c r="D786" s="20">
        <v>0.09</v>
      </c>
      <c r="E786" s="20">
        <v>0.09</v>
      </c>
      <c r="F786" s="20">
        <v>0.06</v>
      </c>
      <c r="G786" s="20">
        <v>0.06</v>
      </c>
      <c r="H786" s="20" t="s">
        <v>38</v>
      </c>
      <c r="I786" s="20" t="s">
        <v>38</v>
      </c>
      <c r="J786" s="20">
        <v>7.0000000000000007E-2</v>
      </c>
      <c r="K786" s="20">
        <v>7.0000000000000007E-2</v>
      </c>
      <c r="L786" s="20">
        <v>0.12</v>
      </c>
      <c r="M786" s="20">
        <v>0.12</v>
      </c>
    </row>
    <row r="787" spans="1:13" ht="24" x14ac:dyDescent="0.3">
      <c r="A787" s="19">
        <v>44494</v>
      </c>
      <c r="B787" s="20">
        <v>0.06</v>
      </c>
      <c r="C787" s="20">
        <v>0.06</v>
      </c>
      <c r="D787" s="20">
        <v>0.1</v>
      </c>
      <c r="E787" s="20">
        <v>0.1</v>
      </c>
      <c r="F787" s="20">
        <v>0.06</v>
      </c>
      <c r="G787" s="20">
        <v>0.06</v>
      </c>
      <c r="H787" s="20" t="s">
        <v>38</v>
      </c>
      <c r="I787" s="20" t="s">
        <v>38</v>
      </c>
      <c r="J787" s="20">
        <v>0.06</v>
      </c>
      <c r="K787" s="20">
        <v>0.06</v>
      </c>
      <c r="L787" s="20">
        <v>0.12</v>
      </c>
      <c r="M787" s="20">
        <v>0.12</v>
      </c>
    </row>
    <row r="788" spans="1:13" ht="24" x14ac:dyDescent="0.3">
      <c r="A788" s="19">
        <v>44495</v>
      </c>
      <c r="B788" s="20">
        <v>0.06</v>
      </c>
      <c r="C788" s="20">
        <v>0.06</v>
      </c>
      <c r="D788" s="20">
        <v>0.08</v>
      </c>
      <c r="E788" s="20">
        <v>0.08</v>
      </c>
      <c r="F788" s="20">
        <v>0.06</v>
      </c>
      <c r="G788" s="20">
        <v>0.06</v>
      </c>
      <c r="H788" s="20" t="s">
        <v>38</v>
      </c>
      <c r="I788" s="20" t="s">
        <v>38</v>
      </c>
      <c r="J788" s="20">
        <v>0.06</v>
      </c>
      <c r="K788" s="20">
        <v>0.06</v>
      </c>
      <c r="L788" s="20">
        <v>0.12</v>
      </c>
      <c r="M788" s="20">
        <v>0.12</v>
      </c>
    </row>
    <row r="789" spans="1:13" ht="24" x14ac:dyDescent="0.3">
      <c r="A789" s="19">
        <v>44496</v>
      </c>
      <c r="B789" s="20">
        <v>0.06</v>
      </c>
      <c r="C789" s="20">
        <v>0.06</v>
      </c>
      <c r="D789" s="20">
        <v>7.0000000000000007E-2</v>
      </c>
      <c r="E789" s="20">
        <v>7.0000000000000007E-2</v>
      </c>
      <c r="F789" s="20">
        <v>0.06</v>
      </c>
      <c r="G789" s="20">
        <v>0.06</v>
      </c>
      <c r="H789" s="20" t="s">
        <v>38</v>
      </c>
      <c r="I789" s="20" t="s">
        <v>38</v>
      </c>
      <c r="J789" s="20">
        <v>7.0000000000000007E-2</v>
      </c>
      <c r="K789" s="20">
        <v>7.0000000000000007E-2</v>
      </c>
      <c r="L789" s="20">
        <v>0.11</v>
      </c>
      <c r="M789" s="20">
        <v>0.11</v>
      </c>
    </row>
    <row r="790" spans="1:13" ht="24" x14ac:dyDescent="0.3">
      <c r="A790" s="19">
        <v>44497</v>
      </c>
      <c r="B790" s="20">
        <v>0.06</v>
      </c>
      <c r="C790" s="20">
        <v>0.06</v>
      </c>
      <c r="D790" s="20">
        <v>0.1</v>
      </c>
      <c r="E790" s="20">
        <v>0.1</v>
      </c>
      <c r="F790" s="20">
        <v>0.06</v>
      </c>
      <c r="G790" s="20">
        <v>0.06</v>
      </c>
      <c r="H790" s="20" t="s">
        <v>38</v>
      </c>
      <c r="I790" s="20" t="s">
        <v>38</v>
      </c>
      <c r="J790" s="20">
        <v>0.06</v>
      </c>
      <c r="K790" s="20">
        <v>0.06</v>
      </c>
      <c r="L790" s="20">
        <v>0.13</v>
      </c>
      <c r="M790" s="20">
        <v>0.13</v>
      </c>
    </row>
    <row r="791" spans="1:13" ht="24" x14ac:dyDescent="0.3">
      <c r="A791" s="19">
        <v>44498</v>
      </c>
      <c r="B791" s="20">
        <v>0.06</v>
      </c>
      <c r="C791" s="20">
        <v>0.06</v>
      </c>
      <c r="D791" s="20">
        <v>0.08</v>
      </c>
      <c r="E791" s="20">
        <v>0.08</v>
      </c>
      <c r="F791" s="20">
        <v>0.05</v>
      </c>
      <c r="G791" s="20">
        <v>0.05</v>
      </c>
      <c r="H791" s="20" t="s">
        <v>38</v>
      </c>
      <c r="I791" s="20" t="s">
        <v>38</v>
      </c>
      <c r="J791" s="20">
        <v>7.0000000000000007E-2</v>
      </c>
      <c r="K791" s="20">
        <v>7.0000000000000007E-2</v>
      </c>
      <c r="L791" s="20">
        <v>0.13</v>
      </c>
      <c r="M791" s="20">
        <v>0.13</v>
      </c>
    </row>
    <row r="792" spans="1:13" ht="24" x14ac:dyDescent="0.3">
      <c r="A792" s="19">
        <v>44501</v>
      </c>
      <c r="B792" s="20">
        <v>0.05</v>
      </c>
      <c r="C792" s="20">
        <v>0.05</v>
      </c>
      <c r="D792" s="20">
        <v>0.09</v>
      </c>
      <c r="E792" s="20">
        <v>0.09</v>
      </c>
      <c r="F792" s="20">
        <v>0.05</v>
      </c>
      <c r="G792" s="20">
        <v>0.05</v>
      </c>
      <c r="H792" s="20" t="s">
        <v>38</v>
      </c>
      <c r="I792" s="20" t="s">
        <v>38</v>
      </c>
      <c r="J792" s="20">
        <v>0.06</v>
      </c>
      <c r="K792" s="20">
        <v>0.06</v>
      </c>
      <c r="L792" s="20">
        <v>0.13</v>
      </c>
      <c r="M792" s="20">
        <v>0.13</v>
      </c>
    </row>
    <row r="793" spans="1:13" ht="24" x14ac:dyDescent="0.3">
      <c r="A793" s="19">
        <v>44502</v>
      </c>
      <c r="B793" s="20">
        <v>0.05</v>
      </c>
      <c r="C793" s="20">
        <v>0.05</v>
      </c>
      <c r="D793" s="20">
        <v>0.06</v>
      </c>
      <c r="E793" s="20">
        <v>0.06</v>
      </c>
      <c r="F793" s="20">
        <v>0.05</v>
      </c>
      <c r="G793" s="20">
        <v>0.05</v>
      </c>
      <c r="H793" s="20" t="s">
        <v>38</v>
      </c>
      <c r="I793" s="20" t="s">
        <v>38</v>
      </c>
      <c r="J793" s="20">
        <v>7.0000000000000007E-2</v>
      </c>
      <c r="K793" s="20">
        <v>7.0000000000000007E-2</v>
      </c>
      <c r="L793" s="20">
        <v>0.15</v>
      </c>
      <c r="M793" s="20">
        <v>0.15</v>
      </c>
    </row>
    <row r="794" spans="1:13" ht="24" x14ac:dyDescent="0.3">
      <c r="A794" s="19">
        <v>44503</v>
      </c>
      <c r="B794" s="20">
        <v>0.05</v>
      </c>
      <c r="C794" s="20">
        <v>0.05</v>
      </c>
      <c r="D794" s="20">
        <v>7.0000000000000007E-2</v>
      </c>
      <c r="E794" s="20">
        <v>7.0000000000000007E-2</v>
      </c>
      <c r="F794" s="20">
        <v>0.05</v>
      </c>
      <c r="G794" s="20">
        <v>0.05</v>
      </c>
      <c r="H794" s="20" t="s">
        <v>38</v>
      </c>
      <c r="I794" s="20" t="s">
        <v>38</v>
      </c>
      <c r="J794" s="20">
        <v>7.0000000000000007E-2</v>
      </c>
      <c r="K794" s="20">
        <v>7.0000000000000007E-2</v>
      </c>
      <c r="L794" s="20">
        <v>0.17</v>
      </c>
      <c r="M794" s="20">
        <v>0.17</v>
      </c>
    </row>
    <row r="795" spans="1:13" ht="24" x14ac:dyDescent="0.3">
      <c r="A795" s="19">
        <v>44504</v>
      </c>
      <c r="B795" s="20">
        <v>0.05</v>
      </c>
      <c r="C795" s="20">
        <v>0.05</v>
      </c>
      <c r="D795" s="20">
        <v>0.05</v>
      </c>
      <c r="E795" s="20">
        <v>0.05</v>
      </c>
      <c r="F795" s="20">
        <v>0.04</v>
      </c>
      <c r="G795" s="20">
        <v>0.04</v>
      </c>
      <c r="H795" s="20" t="s">
        <v>38</v>
      </c>
      <c r="I795" s="20" t="s">
        <v>38</v>
      </c>
      <c r="J795" s="20">
        <v>7.0000000000000007E-2</v>
      </c>
      <c r="K795" s="20">
        <v>7.0000000000000007E-2</v>
      </c>
      <c r="L795" s="20">
        <v>0.14000000000000001</v>
      </c>
      <c r="M795" s="20">
        <v>0.14000000000000001</v>
      </c>
    </row>
    <row r="796" spans="1:13" ht="24" x14ac:dyDescent="0.3">
      <c r="A796" s="19">
        <v>44505</v>
      </c>
      <c r="B796" s="20">
        <v>0.05</v>
      </c>
      <c r="C796" s="20">
        <v>0.05</v>
      </c>
      <c r="D796" s="20">
        <v>0.06</v>
      </c>
      <c r="E796" s="20">
        <v>0.06</v>
      </c>
      <c r="F796" s="20">
        <v>0.05</v>
      </c>
      <c r="G796" s="20">
        <v>0.05</v>
      </c>
      <c r="H796" s="20" t="s">
        <v>38</v>
      </c>
      <c r="I796" s="20" t="s">
        <v>38</v>
      </c>
      <c r="J796" s="20">
        <v>7.0000000000000007E-2</v>
      </c>
      <c r="K796" s="20">
        <v>7.0000000000000007E-2</v>
      </c>
      <c r="L796" s="20">
        <v>0.14000000000000001</v>
      </c>
      <c r="M796" s="20">
        <v>0.14000000000000001</v>
      </c>
    </row>
    <row r="797" spans="1:13" ht="24" x14ac:dyDescent="0.3">
      <c r="A797" s="19">
        <v>44508</v>
      </c>
      <c r="B797" s="20">
        <v>0.04</v>
      </c>
      <c r="C797" s="20">
        <v>0.04</v>
      </c>
      <c r="D797" s="20">
        <v>0.06</v>
      </c>
      <c r="E797" s="20">
        <v>0.06</v>
      </c>
      <c r="F797" s="20">
        <v>0.06</v>
      </c>
      <c r="G797" s="20">
        <v>0.06</v>
      </c>
      <c r="H797" s="20" t="s">
        <v>38</v>
      </c>
      <c r="I797" s="20" t="s">
        <v>38</v>
      </c>
      <c r="J797" s="20">
        <v>7.0000000000000007E-2</v>
      </c>
      <c r="K797" s="20">
        <v>7.0000000000000007E-2</v>
      </c>
      <c r="L797" s="20">
        <v>0.15</v>
      </c>
      <c r="M797" s="20">
        <v>0.15</v>
      </c>
    </row>
    <row r="798" spans="1:13" ht="24" x14ac:dyDescent="0.3">
      <c r="A798" s="19">
        <v>44509</v>
      </c>
      <c r="B798" s="20">
        <v>0.04</v>
      </c>
      <c r="C798" s="20">
        <v>0.04</v>
      </c>
      <c r="D798" s="20">
        <v>0.05</v>
      </c>
      <c r="E798" s="20">
        <v>0.05</v>
      </c>
      <c r="F798" s="20">
        <v>0.04</v>
      </c>
      <c r="G798" s="20">
        <v>0.04</v>
      </c>
      <c r="H798" s="20" t="s">
        <v>38</v>
      </c>
      <c r="I798" s="20" t="s">
        <v>38</v>
      </c>
      <c r="J798" s="20">
        <v>0.06</v>
      </c>
      <c r="K798" s="20">
        <v>0.06</v>
      </c>
      <c r="L798" s="20">
        <v>0.13</v>
      </c>
      <c r="M798" s="20">
        <v>0.13</v>
      </c>
    </row>
    <row r="799" spans="1:13" ht="24" x14ac:dyDescent="0.3">
      <c r="A799" s="19">
        <v>44510</v>
      </c>
      <c r="B799" s="20">
        <v>0.06</v>
      </c>
      <c r="C799" s="20">
        <v>0.06</v>
      </c>
      <c r="D799" s="20">
        <v>0.06</v>
      </c>
      <c r="E799" s="20">
        <v>0.06</v>
      </c>
      <c r="F799" s="20">
        <v>0.05</v>
      </c>
      <c r="G799" s="20">
        <v>0.05</v>
      </c>
      <c r="H799" s="20" t="s">
        <v>38</v>
      </c>
      <c r="I799" s="20" t="s">
        <v>38</v>
      </c>
      <c r="J799" s="20">
        <v>7.0000000000000007E-2</v>
      </c>
      <c r="K799" s="20">
        <v>7.0000000000000007E-2</v>
      </c>
      <c r="L799" s="20">
        <v>0.16</v>
      </c>
      <c r="M799" s="20">
        <v>0.16</v>
      </c>
    </row>
    <row r="800" spans="1:13" ht="24" x14ac:dyDescent="0.3">
      <c r="A800" s="19">
        <v>44512</v>
      </c>
      <c r="B800" s="20">
        <v>0.05</v>
      </c>
      <c r="C800" s="20">
        <v>0.05</v>
      </c>
      <c r="D800" s="20">
        <v>0.05</v>
      </c>
      <c r="E800" s="20">
        <v>0.05</v>
      </c>
      <c r="F800" s="20">
        <v>0.05</v>
      </c>
      <c r="G800" s="20">
        <v>0.05</v>
      </c>
      <c r="H800" s="20" t="s">
        <v>38</v>
      </c>
      <c r="I800" s="20" t="s">
        <v>38</v>
      </c>
      <c r="J800" s="20">
        <v>7.0000000000000007E-2</v>
      </c>
      <c r="K800" s="20">
        <v>7.0000000000000007E-2</v>
      </c>
      <c r="L800" s="20">
        <v>0.16</v>
      </c>
      <c r="M800" s="20">
        <v>0.16</v>
      </c>
    </row>
    <row r="801" spans="1:13" ht="24" x14ac:dyDescent="0.3">
      <c r="A801" s="19">
        <v>44515</v>
      </c>
      <c r="B801" s="20">
        <v>0.06</v>
      </c>
      <c r="C801" s="20">
        <v>0.06</v>
      </c>
      <c r="D801" s="20">
        <v>0.06</v>
      </c>
      <c r="E801" s="20">
        <v>0.06</v>
      </c>
      <c r="F801" s="20">
        <v>0.05</v>
      </c>
      <c r="G801" s="20">
        <v>0.05</v>
      </c>
      <c r="H801" s="20" t="s">
        <v>38</v>
      </c>
      <c r="I801" s="20" t="s">
        <v>38</v>
      </c>
      <c r="J801" s="20">
        <v>0.06</v>
      </c>
      <c r="K801" s="20">
        <v>0.06</v>
      </c>
      <c r="L801" s="20">
        <v>0.17</v>
      </c>
      <c r="M801" s="20">
        <v>0.17</v>
      </c>
    </row>
    <row r="802" spans="1:13" ht="24" x14ac:dyDescent="0.3">
      <c r="A802" s="19">
        <v>44516</v>
      </c>
      <c r="B802" s="20">
        <v>0.06</v>
      </c>
      <c r="C802" s="20">
        <v>0.06</v>
      </c>
      <c r="D802" s="20">
        <v>0.06</v>
      </c>
      <c r="E802" s="20">
        <v>0.06</v>
      </c>
      <c r="F802" s="20">
        <v>0.05</v>
      </c>
      <c r="G802" s="20">
        <v>0.05</v>
      </c>
      <c r="H802" s="20" t="s">
        <v>38</v>
      </c>
      <c r="I802" s="20" t="s">
        <v>38</v>
      </c>
      <c r="J802" s="20">
        <v>7.0000000000000007E-2</v>
      </c>
      <c r="K802" s="20">
        <v>7.0000000000000007E-2</v>
      </c>
      <c r="L802" s="20">
        <v>0.16</v>
      </c>
      <c r="M802" s="20">
        <v>0.16</v>
      </c>
    </row>
    <row r="803" spans="1:13" ht="24" x14ac:dyDescent="0.3">
      <c r="A803" s="19">
        <v>44517</v>
      </c>
      <c r="B803" s="20">
        <v>0.06</v>
      </c>
      <c r="C803" s="20">
        <v>0.06</v>
      </c>
      <c r="D803" s="20">
        <v>0.05</v>
      </c>
      <c r="E803" s="20">
        <v>0.05</v>
      </c>
      <c r="F803" s="20">
        <v>0.05</v>
      </c>
      <c r="G803" s="20">
        <v>0.05</v>
      </c>
      <c r="H803" s="20" t="s">
        <v>38</v>
      </c>
      <c r="I803" s="20" t="s">
        <v>38</v>
      </c>
      <c r="J803" s="20">
        <v>0.06</v>
      </c>
      <c r="K803" s="20">
        <v>0.06</v>
      </c>
      <c r="L803" s="20">
        <v>0.16</v>
      </c>
      <c r="M803" s="20">
        <v>0.16</v>
      </c>
    </row>
    <row r="804" spans="1:13" ht="24" x14ac:dyDescent="0.3">
      <c r="A804" s="19">
        <v>44518</v>
      </c>
      <c r="B804" s="20">
        <v>0.12</v>
      </c>
      <c r="C804" s="20">
        <v>0.12</v>
      </c>
      <c r="D804" s="20">
        <v>0.05</v>
      </c>
      <c r="E804" s="20">
        <v>0.05</v>
      </c>
      <c r="F804" s="20">
        <v>0.05</v>
      </c>
      <c r="G804" s="20">
        <v>0.05</v>
      </c>
      <c r="H804" s="20" t="s">
        <v>38</v>
      </c>
      <c r="I804" s="20" t="s">
        <v>38</v>
      </c>
      <c r="J804" s="20">
        <v>0.06</v>
      </c>
      <c r="K804" s="20">
        <v>0.06</v>
      </c>
      <c r="L804" s="20">
        <v>0.16</v>
      </c>
      <c r="M804" s="20">
        <v>0.16</v>
      </c>
    </row>
    <row r="805" spans="1:13" ht="24" x14ac:dyDescent="0.3">
      <c r="A805" s="19">
        <v>44519</v>
      </c>
      <c r="B805" s="20">
        <v>0.11</v>
      </c>
      <c r="C805" s="20">
        <v>0.11</v>
      </c>
      <c r="D805" s="20">
        <v>0.04</v>
      </c>
      <c r="E805" s="20">
        <v>0.04</v>
      </c>
      <c r="F805" s="20">
        <v>0.05</v>
      </c>
      <c r="G805" s="20">
        <v>0.05</v>
      </c>
      <c r="H805" s="20" t="s">
        <v>38</v>
      </c>
      <c r="I805" s="20" t="s">
        <v>38</v>
      </c>
      <c r="J805" s="20">
        <v>0.06</v>
      </c>
      <c r="K805" s="20">
        <v>0.06</v>
      </c>
      <c r="L805" s="20">
        <v>0.16</v>
      </c>
      <c r="M805" s="20">
        <v>0.16</v>
      </c>
    </row>
    <row r="806" spans="1:13" ht="24" x14ac:dyDescent="0.3">
      <c r="A806" s="19">
        <v>44522</v>
      </c>
      <c r="B806" s="20">
        <v>7.0000000000000007E-2</v>
      </c>
      <c r="C806" s="20">
        <v>7.0000000000000007E-2</v>
      </c>
      <c r="D806" s="20">
        <v>0.03</v>
      </c>
      <c r="E806" s="20">
        <v>0.03</v>
      </c>
      <c r="F806" s="20">
        <v>0.05</v>
      </c>
      <c r="G806" s="20">
        <v>0.05</v>
      </c>
      <c r="H806" s="20" t="s">
        <v>38</v>
      </c>
      <c r="I806" s="20" t="s">
        <v>38</v>
      </c>
      <c r="J806" s="20">
        <v>7.0000000000000007E-2</v>
      </c>
      <c r="K806" s="20">
        <v>7.0000000000000007E-2</v>
      </c>
      <c r="L806" s="20">
        <v>0.18</v>
      </c>
      <c r="M806" s="20">
        <v>0.18</v>
      </c>
    </row>
    <row r="807" spans="1:13" ht="24" x14ac:dyDescent="0.3">
      <c r="A807" s="19">
        <v>44523</v>
      </c>
      <c r="B807" s="20">
        <v>0.06</v>
      </c>
      <c r="C807" s="20">
        <v>0.06</v>
      </c>
      <c r="D807" s="20">
        <v>0.04</v>
      </c>
      <c r="E807" s="20">
        <v>0.04</v>
      </c>
      <c r="F807" s="20">
        <v>0.06</v>
      </c>
      <c r="G807" s="20">
        <v>0.06</v>
      </c>
      <c r="H807" s="20" t="s">
        <v>38</v>
      </c>
      <c r="I807" s="20" t="s">
        <v>38</v>
      </c>
      <c r="J807" s="20">
        <v>7.0000000000000007E-2</v>
      </c>
      <c r="K807" s="20">
        <v>7.0000000000000007E-2</v>
      </c>
      <c r="L807" s="20">
        <v>0.19</v>
      </c>
      <c r="M807" s="20">
        <v>0.19</v>
      </c>
    </row>
    <row r="808" spans="1:13" ht="24" x14ac:dyDescent="0.3">
      <c r="A808" s="19">
        <v>44524</v>
      </c>
      <c r="B808" s="20">
        <v>0.14000000000000001</v>
      </c>
      <c r="C808" s="20">
        <v>0.14000000000000001</v>
      </c>
      <c r="D808" s="20">
        <v>0.05</v>
      </c>
      <c r="E808" s="20">
        <v>0.05</v>
      </c>
      <c r="F808" s="20">
        <v>0.06</v>
      </c>
      <c r="G808" s="20">
        <v>0.06</v>
      </c>
      <c r="H808" s="20" t="s">
        <v>38</v>
      </c>
      <c r="I808" s="20" t="s">
        <v>38</v>
      </c>
      <c r="J808" s="20">
        <v>0.1</v>
      </c>
      <c r="K808" s="20">
        <v>0.1</v>
      </c>
      <c r="L808" s="20">
        <v>0.22</v>
      </c>
      <c r="M808" s="20">
        <v>0.22</v>
      </c>
    </row>
    <row r="809" spans="1:13" ht="24" x14ac:dyDescent="0.3">
      <c r="A809" s="19">
        <v>44526</v>
      </c>
      <c r="B809" s="20">
        <v>0.11</v>
      </c>
      <c r="C809" s="20">
        <v>0.11</v>
      </c>
      <c r="D809" s="20">
        <v>0.04</v>
      </c>
      <c r="E809" s="20">
        <v>0.04</v>
      </c>
      <c r="F809" s="20">
        <v>0.06</v>
      </c>
      <c r="G809" s="20">
        <v>0.06</v>
      </c>
      <c r="H809" s="20" t="s">
        <v>38</v>
      </c>
      <c r="I809" s="20" t="s">
        <v>38</v>
      </c>
      <c r="J809" s="20">
        <v>0.1</v>
      </c>
      <c r="K809" s="20">
        <v>0.1</v>
      </c>
      <c r="L809" s="20">
        <v>0.18</v>
      </c>
      <c r="M809" s="20">
        <v>0.18</v>
      </c>
    </row>
    <row r="810" spans="1:13" ht="24" x14ac:dyDescent="0.3">
      <c r="A810" s="19">
        <v>44529</v>
      </c>
      <c r="B810" s="20">
        <v>7.0000000000000007E-2</v>
      </c>
      <c r="C810" s="20">
        <v>7.0000000000000007E-2</v>
      </c>
      <c r="D810" s="20">
        <v>0.04</v>
      </c>
      <c r="E810" s="20">
        <v>0.04</v>
      </c>
      <c r="F810" s="20">
        <v>0.06</v>
      </c>
      <c r="G810" s="20">
        <v>0.06</v>
      </c>
      <c r="H810" s="20" t="s">
        <v>38</v>
      </c>
      <c r="I810" s="20" t="s">
        <v>38</v>
      </c>
      <c r="J810" s="20">
        <v>0.1</v>
      </c>
      <c r="K810" s="20">
        <v>0.1</v>
      </c>
      <c r="L810" s="20">
        <v>0.19</v>
      </c>
      <c r="M810" s="20">
        <v>0.19</v>
      </c>
    </row>
    <row r="811" spans="1:13" ht="24" x14ac:dyDescent="0.3">
      <c r="A811" s="19">
        <v>44530</v>
      </c>
      <c r="B811" s="20">
        <v>0.11</v>
      </c>
      <c r="C811" s="20">
        <v>0.11</v>
      </c>
      <c r="D811" s="20">
        <v>0.05</v>
      </c>
      <c r="E811" s="20">
        <v>0.05</v>
      </c>
      <c r="F811" s="20">
        <v>0.05</v>
      </c>
      <c r="G811" s="20">
        <v>0.05</v>
      </c>
      <c r="H811" s="20" t="s">
        <v>38</v>
      </c>
      <c r="I811" s="20" t="s">
        <v>38</v>
      </c>
      <c r="J811" s="20">
        <v>0.1</v>
      </c>
      <c r="K811" s="20">
        <v>0.1</v>
      </c>
      <c r="L811" s="20">
        <v>0.24</v>
      </c>
      <c r="M811" s="20">
        <v>0.24</v>
      </c>
    </row>
    <row r="812" spans="1:13" ht="24" x14ac:dyDescent="0.3">
      <c r="A812" s="19">
        <v>44531</v>
      </c>
      <c r="B812" s="20">
        <v>0.1</v>
      </c>
      <c r="C812" s="20">
        <v>0.1</v>
      </c>
      <c r="D812" s="20">
        <v>0.04</v>
      </c>
      <c r="E812" s="20">
        <v>0.04</v>
      </c>
      <c r="F812" s="20">
        <v>0.06</v>
      </c>
      <c r="G812" s="20">
        <v>0.06</v>
      </c>
      <c r="H812" s="20" t="s">
        <v>38</v>
      </c>
      <c r="I812" s="20" t="s">
        <v>38</v>
      </c>
      <c r="J812" s="20">
        <v>0.1</v>
      </c>
      <c r="K812" s="20">
        <v>0.1</v>
      </c>
      <c r="L812" s="20">
        <v>0.25</v>
      </c>
      <c r="M812" s="20">
        <v>0.25</v>
      </c>
    </row>
    <row r="813" spans="1:13" ht="24" x14ac:dyDescent="0.3">
      <c r="A813" s="19">
        <v>44532</v>
      </c>
      <c r="B813" s="20">
        <v>0.05</v>
      </c>
      <c r="C813" s="20">
        <v>0.05</v>
      </c>
      <c r="D813" s="20">
        <v>0.05</v>
      </c>
      <c r="E813" s="20">
        <v>0.05</v>
      </c>
      <c r="F813" s="20">
        <v>0.05</v>
      </c>
      <c r="G813" s="20">
        <v>0.05</v>
      </c>
      <c r="H813" s="20" t="s">
        <v>38</v>
      </c>
      <c r="I813" s="20" t="s">
        <v>38</v>
      </c>
      <c r="J813" s="20">
        <v>0.09</v>
      </c>
      <c r="K813" s="20">
        <v>0.09</v>
      </c>
      <c r="L813" s="20">
        <v>0.26</v>
      </c>
      <c r="M813" s="20">
        <v>0.26</v>
      </c>
    </row>
    <row r="814" spans="1:13" ht="24" x14ac:dyDescent="0.3">
      <c r="A814" s="19">
        <v>44533</v>
      </c>
      <c r="B814" s="20">
        <v>0.04</v>
      </c>
      <c r="C814" s="20">
        <v>0.04</v>
      </c>
      <c r="D814" s="20">
        <v>0.05</v>
      </c>
      <c r="E814" s="20">
        <v>0.05</v>
      </c>
      <c r="F814" s="20">
        <v>0.06</v>
      </c>
      <c r="G814" s="20">
        <v>0.06</v>
      </c>
      <c r="H814" s="20" t="s">
        <v>38</v>
      </c>
      <c r="I814" s="20" t="s">
        <v>38</v>
      </c>
      <c r="J814" s="20">
        <v>0.09</v>
      </c>
      <c r="K814" s="20">
        <v>0.09</v>
      </c>
      <c r="L814" s="20">
        <v>0.25</v>
      </c>
      <c r="M814" s="20">
        <v>0.25</v>
      </c>
    </row>
    <row r="815" spans="1:13" ht="24" x14ac:dyDescent="0.3">
      <c r="A815" s="19">
        <v>44536</v>
      </c>
      <c r="B815" s="20">
        <v>0.05</v>
      </c>
      <c r="C815" s="20">
        <v>0.05</v>
      </c>
      <c r="D815" s="20">
        <v>0.05</v>
      </c>
      <c r="E815" s="20">
        <v>0.05</v>
      </c>
      <c r="F815" s="20">
        <v>0.06</v>
      </c>
      <c r="G815" s="20">
        <v>0.06</v>
      </c>
      <c r="H815" s="20" t="s">
        <v>38</v>
      </c>
      <c r="I815" s="20" t="s">
        <v>38</v>
      </c>
      <c r="J815" s="20">
        <v>0.13</v>
      </c>
      <c r="K815" s="20">
        <v>0.13</v>
      </c>
      <c r="L815" s="20">
        <v>0.27</v>
      </c>
      <c r="M815" s="20">
        <v>0.27</v>
      </c>
    </row>
    <row r="816" spans="1:13" ht="24" x14ac:dyDescent="0.3">
      <c r="A816" s="19">
        <v>44537</v>
      </c>
      <c r="B816" s="20">
        <v>0.05</v>
      </c>
      <c r="C816" s="20">
        <v>0.05</v>
      </c>
      <c r="D816" s="20">
        <v>0.06</v>
      </c>
      <c r="E816" s="20">
        <v>0.06</v>
      </c>
      <c r="F816" s="20">
        <v>0.06</v>
      </c>
      <c r="G816" s="20">
        <v>0.06</v>
      </c>
      <c r="H816" s="20" t="s">
        <v>38</v>
      </c>
      <c r="I816" s="20" t="s">
        <v>38</v>
      </c>
      <c r="J816" s="20">
        <v>0.15</v>
      </c>
      <c r="K816" s="20">
        <v>0.15</v>
      </c>
      <c r="L816" s="20">
        <v>0.3</v>
      </c>
      <c r="M816" s="20">
        <v>0.3</v>
      </c>
    </row>
    <row r="817" spans="1:13" ht="24" x14ac:dyDescent="0.3">
      <c r="A817" s="19">
        <v>44538</v>
      </c>
      <c r="B817" s="20">
        <v>0.04</v>
      </c>
      <c r="C817" s="20">
        <v>0.04</v>
      </c>
      <c r="D817" s="20">
        <v>0.05</v>
      </c>
      <c r="E817" s="20">
        <v>0.05</v>
      </c>
      <c r="F817" s="20">
        <v>7.0000000000000007E-2</v>
      </c>
      <c r="G817" s="20">
        <v>7.0000000000000007E-2</v>
      </c>
      <c r="H817" s="20" t="s">
        <v>38</v>
      </c>
      <c r="I817" s="20" t="s">
        <v>38</v>
      </c>
      <c r="J817" s="20">
        <v>0.13</v>
      </c>
      <c r="K817" s="20">
        <v>0.13</v>
      </c>
      <c r="L817" s="20">
        <v>0.28000000000000003</v>
      </c>
      <c r="M817" s="20">
        <v>0.28000000000000003</v>
      </c>
    </row>
    <row r="818" spans="1:13" ht="24" x14ac:dyDescent="0.3">
      <c r="A818" s="19">
        <v>44539</v>
      </c>
      <c r="B818" s="20">
        <v>0.03</v>
      </c>
      <c r="C818" s="20">
        <v>0.03</v>
      </c>
      <c r="D818" s="20">
        <v>0.06</v>
      </c>
      <c r="E818" s="20">
        <v>0.06</v>
      </c>
      <c r="F818" s="20">
        <v>0.06</v>
      </c>
      <c r="G818" s="20">
        <v>0.06</v>
      </c>
      <c r="H818" s="20" t="s">
        <v>38</v>
      </c>
      <c r="I818" s="20" t="s">
        <v>38</v>
      </c>
      <c r="J818" s="20">
        <v>0.12</v>
      </c>
      <c r="K818" s="20">
        <v>0.12</v>
      </c>
      <c r="L818" s="20">
        <v>0.26</v>
      </c>
      <c r="M818" s="20">
        <v>0.26</v>
      </c>
    </row>
    <row r="819" spans="1:13" ht="24" x14ac:dyDescent="0.3">
      <c r="A819" s="19">
        <v>44540</v>
      </c>
      <c r="B819" s="20">
        <v>0.03</v>
      </c>
      <c r="C819" s="20">
        <v>0.03</v>
      </c>
      <c r="D819" s="20">
        <v>0.06</v>
      </c>
      <c r="E819" s="20">
        <v>0.06</v>
      </c>
      <c r="F819" s="20">
        <v>0.06</v>
      </c>
      <c r="G819" s="20">
        <v>0.06</v>
      </c>
      <c r="H819" s="20" t="s">
        <v>38</v>
      </c>
      <c r="I819" s="20" t="s">
        <v>38</v>
      </c>
      <c r="J819" s="20">
        <v>0.13</v>
      </c>
      <c r="K819" s="20">
        <v>0.13</v>
      </c>
      <c r="L819" s="20">
        <v>0.26</v>
      </c>
      <c r="M819" s="20">
        <v>0.26</v>
      </c>
    </row>
    <row r="820" spans="1:13" ht="24" x14ac:dyDescent="0.3">
      <c r="A820" s="19">
        <v>44543</v>
      </c>
      <c r="B820" s="20">
        <v>0.01</v>
      </c>
      <c r="C820" s="20">
        <v>0.01</v>
      </c>
      <c r="D820" s="20">
        <v>0.05</v>
      </c>
      <c r="E820" s="20">
        <v>0.05</v>
      </c>
      <c r="F820" s="20">
        <v>0.05</v>
      </c>
      <c r="G820" s="20">
        <v>0.05</v>
      </c>
      <c r="H820" s="20" t="s">
        <v>38</v>
      </c>
      <c r="I820" s="20" t="s">
        <v>38</v>
      </c>
      <c r="J820" s="20">
        <v>0.11</v>
      </c>
      <c r="K820" s="20">
        <v>0.11</v>
      </c>
      <c r="L820" s="20">
        <v>0.25</v>
      </c>
      <c r="M820" s="20">
        <v>0.25</v>
      </c>
    </row>
    <row r="821" spans="1:13" ht="24" x14ac:dyDescent="0.3">
      <c r="A821" s="19">
        <v>44544</v>
      </c>
      <c r="B821" s="20">
        <v>0.01</v>
      </c>
      <c r="C821" s="20">
        <v>0.01</v>
      </c>
      <c r="D821" s="20">
        <v>0.05</v>
      </c>
      <c r="E821" s="20">
        <v>0.05</v>
      </c>
      <c r="F821" s="20">
        <v>0.05</v>
      </c>
      <c r="G821" s="20">
        <v>0.05</v>
      </c>
      <c r="H821" s="20" t="s">
        <v>38</v>
      </c>
      <c r="I821" s="20" t="s">
        <v>38</v>
      </c>
      <c r="J821" s="20">
        <v>0.13</v>
      </c>
      <c r="K821" s="20">
        <v>0.13</v>
      </c>
      <c r="L821" s="20">
        <v>0.25</v>
      </c>
      <c r="M821" s="20">
        <v>0.25</v>
      </c>
    </row>
    <row r="822" spans="1:13" ht="24" x14ac:dyDescent="0.3">
      <c r="A822" s="19">
        <v>44545</v>
      </c>
      <c r="B822" s="20">
        <v>0.03</v>
      </c>
      <c r="C822" s="20">
        <v>0.03</v>
      </c>
      <c r="D822" s="20">
        <v>0.05</v>
      </c>
      <c r="E822" s="20">
        <v>0.05</v>
      </c>
      <c r="F822" s="20">
        <v>0.06</v>
      </c>
      <c r="G822" s="20">
        <v>0.06</v>
      </c>
      <c r="H822" s="20" t="s">
        <v>38</v>
      </c>
      <c r="I822" s="20" t="s">
        <v>38</v>
      </c>
      <c r="J822" s="20">
        <v>0.13</v>
      </c>
      <c r="K822" s="20">
        <v>0.13</v>
      </c>
      <c r="L822" s="20">
        <v>0.27</v>
      </c>
      <c r="M822" s="20">
        <v>0.27</v>
      </c>
    </row>
    <row r="823" spans="1:13" ht="24" x14ac:dyDescent="0.3">
      <c r="A823" s="19">
        <v>44546</v>
      </c>
      <c r="B823" s="20">
        <v>0.04</v>
      </c>
      <c r="C823" s="20">
        <v>0.04</v>
      </c>
      <c r="D823" s="20">
        <v>0.06</v>
      </c>
      <c r="E823" s="20">
        <v>0.06</v>
      </c>
      <c r="F823" s="20">
        <v>0.05</v>
      </c>
      <c r="G823" s="20">
        <v>0.05</v>
      </c>
      <c r="H823" s="20" t="s">
        <v>38</v>
      </c>
      <c r="I823" s="20" t="s">
        <v>38</v>
      </c>
      <c r="J823" s="20">
        <v>0.13</v>
      </c>
      <c r="K823" s="20">
        <v>0.13</v>
      </c>
      <c r="L823" s="20">
        <v>0.25</v>
      </c>
      <c r="M823" s="20">
        <v>0.25</v>
      </c>
    </row>
    <row r="824" spans="1:13" ht="24" x14ac:dyDescent="0.3">
      <c r="A824" s="19">
        <v>44547</v>
      </c>
      <c r="B824" s="20">
        <v>0.03</v>
      </c>
      <c r="C824" s="20">
        <v>0.03</v>
      </c>
      <c r="D824" s="20">
        <v>0.04</v>
      </c>
      <c r="E824" s="20">
        <v>0.04</v>
      </c>
      <c r="F824" s="20">
        <v>0.05</v>
      </c>
      <c r="G824" s="20">
        <v>0.05</v>
      </c>
      <c r="H824" s="20" t="s">
        <v>38</v>
      </c>
      <c r="I824" s="20" t="s">
        <v>38</v>
      </c>
      <c r="J824" s="20">
        <v>0.13</v>
      </c>
      <c r="K824" s="20">
        <v>0.13</v>
      </c>
      <c r="L824" s="20">
        <v>0.25</v>
      </c>
      <c r="M824" s="20">
        <v>0.25</v>
      </c>
    </row>
    <row r="825" spans="1:13" ht="24" x14ac:dyDescent="0.3">
      <c r="A825" s="19">
        <v>44550</v>
      </c>
      <c r="B825" s="20">
        <v>0.03</v>
      </c>
      <c r="C825" s="20">
        <v>0.03</v>
      </c>
      <c r="D825" s="20">
        <v>0.05</v>
      </c>
      <c r="E825" s="20">
        <v>0.05</v>
      </c>
      <c r="F825" s="20">
        <v>7.0000000000000007E-2</v>
      </c>
      <c r="G825" s="20">
        <v>7.0000000000000007E-2</v>
      </c>
      <c r="H825" s="20" t="s">
        <v>38</v>
      </c>
      <c r="I825" s="20" t="s">
        <v>38</v>
      </c>
      <c r="J825" s="20">
        <v>0.16</v>
      </c>
      <c r="K825" s="20">
        <v>0.16</v>
      </c>
      <c r="L825" s="20">
        <v>0.25</v>
      </c>
      <c r="M825" s="20">
        <v>0.25</v>
      </c>
    </row>
    <row r="826" spans="1:13" ht="24" x14ac:dyDescent="0.3">
      <c r="A826" s="19">
        <v>44551</v>
      </c>
      <c r="B826" s="20">
        <v>0.03</v>
      </c>
      <c r="C826" s="20">
        <v>0.03</v>
      </c>
      <c r="D826" s="20">
        <v>0.04</v>
      </c>
      <c r="E826" s="20">
        <v>0.04</v>
      </c>
      <c r="F826" s="20">
        <v>7.0000000000000007E-2</v>
      </c>
      <c r="G826" s="20">
        <v>7.0000000000000007E-2</v>
      </c>
      <c r="H826" s="20" t="s">
        <v>38</v>
      </c>
      <c r="I826" s="20" t="s">
        <v>38</v>
      </c>
      <c r="J826" s="20">
        <v>0.16</v>
      </c>
      <c r="K826" s="20">
        <v>0.16</v>
      </c>
      <c r="L826" s="20">
        <v>0.26</v>
      </c>
      <c r="M826" s="20">
        <v>0.26</v>
      </c>
    </row>
    <row r="827" spans="1:13" ht="24" x14ac:dyDescent="0.3">
      <c r="A827" s="19">
        <v>44552</v>
      </c>
      <c r="B827" s="20">
        <v>0.03</v>
      </c>
      <c r="C827" s="20">
        <v>0.03</v>
      </c>
      <c r="D827" s="20">
        <v>0.04</v>
      </c>
      <c r="E827" s="20">
        <v>0.04</v>
      </c>
      <c r="F827" s="20">
        <v>0.08</v>
      </c>
      <c r="G827" s="20">
        <v>0.08</v>
      </c>
      <c r="H827" s="20" t="s">
        <v>38</v>
      </c>
      <c r="I827" s="20" t="s">
        <v>38</v>
      </c>
      <c r="J827" s="20">
        <v>0.16</v>
      </c>
      <c r="K827" s="20">
        <v>0.16</v>
      </c>
      <c r="L827" s="20">
        <v>0.26</v>
      </c>
      <c r="M827" s="20">
        <v>0.26</v>
      </c>
    </row>
    <row r="828" spans="1:13" ht="24" x14ac:dyDescent="0.3">
      <c r="A828" s="19">
        <v>44553</v>
      </c>
      <c r="B828" s="20">
        <v>0.04</v>
      </c>
      <c r="C828" s="20">
        <v>0.04</v>
      </c>
      <c r="D828" s="20">
        <v>0.05</v>
      </c>
      <c r="E828" s="20">
        <v>0.05</v>
      </c>
      <c r="F828" s="20">
        <v>0.08</v>
      </c>
      <c r="G828" s="20">
        <v>0.08</v>
      </c>
      <c r="H828" s="20" t="s">
        <v>38</v>
      </c>
      <c r="I828" s="20" t="s">
        <v>38</v>
      </c>
      <c r="J828" s="20">
        <v>0.18</v>
      </c>
      <c r="K828" s="20">
        <v>0.18</v>
      </c>
      <c r="L828" s="20">
        <v>0.28000000000000003</v>
      </c>
      <c r="M828" s="20">
        <v>0.28000000000000003</v>
      </c>
    </row>
    <row r="829" spans="1:13" ht="24" x14ac:dyDescent="0.3">
      <c r="A829" s="19">
        <v>44557</v>
      </c>
      <c r="B829" s="20">
        <v>0.04</v>
      </c>
      <c r="C829" s="20">
        <v>0.04</v>
      </c>
      <c r="D829" s="20">
        <v>0.05</v>
      </c>
      <c r="E829" s="20">
        <v>0.05</v>
      </c>
      <c r="F829" s="20">
        <v>0.06</v>
      </c>
      <c r="G829" s="20">
        <v>0.06</v>
      </c>
      <c r="H829" s="20" t="s">
        <v>38</v>
      </c>
      <c r="I829" s="20" t="s">
        <v>38</v>
      </c>
      <c r="J829" s="20">
        <v>0.21</v>
      </c>
      <c r="K829" s="20">
        <v>0.21</v>
      </c>
      <c r="L829" s="20">
        <v>0.3</v>
      </c>
      <c r="M829" s="20">
        <v>0.3</v>
      </c>
    </row>
    <row r="830" spans="1:13" ht="24" x14ac:dyDescent="0.3">
      <c r="A830" s="19">
        <v>44558</v>
      </c>
      <c r="B830" s="20">
        <v>0.03</v>
      </c>
      <c r="C830" s="20">
        <v>0.03</v>
      </c>
      <c r="D830" s="20">
        <v>0.04</v>
      </c>
      <c r="E830" s="20">
        <v>0.04</v>
      </c>
      <c r="F830" s="20">
        <v>0.06</v>
      </c>
      <c r="G830" s="20">
        <v>0.06</v>
      </c>
      <c r="H830" s="20" t="s">
        <v>38</v>
      </c>
      <c r="I830" s="20" t="s">
        <v>38</v>
      </c>
      <c r="J830" s="20">
        <v>0.2</v>
      </c>
      <c r="K830" s="20">
        <v>0.2</v>
      </c>
      <c r="L830" s="20">
        <v>0.38</v>
      </c>
      <c r="M830" s="20">
        <v>0.39</v>
      </c>
    </row>
    <row r="831" spans="1:13" ht="24" x14ac:dyDescent="0.3">
      <c r="A831" s="19">
        <v>44559</v>
      </c>
      <c r="B831" s="20">
        <v>0.01</v>
      </c>
      <c r="C831" s="20">
        <v>0.01</v>
      </c>
      <c r="D831" s="20">
        <v>0.02</v>
      </c>
      <c r="E831" s="20">
        <v>0.02</v>
      </c>
      <c r="F831" s="20">
        <v>0.05</v>
      </c>
      <c r="G831" s="20">
        <v>0.05</v>
      </c>
      <c r="H831" s="20" t="s">
        <v>38</v>
      </c>
      <c r="I831" s="20" t="s">
        <v>38</v>
      </c>
      <c r="J831" s="20">
        <v>0.19</v>
      </c>
      <c r="K831" s="20">
        <v>0.19</v>
      </c>
      <c r="L831" s="20">
        <v>0.38</v>
      </c>
      <c r="M831" s="20">
        <v>0.39</v>
      </c>
    </row>
    <row r="832" spans="1:13" ht="24" x14ac:dyDescent="0.3">
      <c r="A832" s="19">
        <v>44560</v>
      </c>
      <c r="B832" s="20">
        <v>0.06</v>
      </c>
      <c r="C832" s="20">
        <v>0.06</v>
      </c>
      <c r="D832" s="20">
        <v>0.06</v>
      </c>
      <c r="E832" s="20">
        <v>0.06</v>
      </c>
      <c r="F832" s="20">
        <v>0.05</v>
      </c>
      <c r="G832" s="20">
        <v>0.05</v>
      </c>
      <c r="H832" s="20" t="s">
        <v>38</v>
      </c>
      <c r="I832" s="20" t="s">
        <v>38</v>
      </c>
      <c r="J832" s="20">
        <v>0.19</v>
      </c>
      <c r="K832" s="20">
        <v>0.19</v>
      </c>
      <c r="L832" s="20">
        <v>0.37</v>
      </c>
      <c r="M832" s="20">
        <v>0.38</v>
      </c>
    </row>
    <row r="833" spans="1:13" ht="24" x14ac:dyDescent="0.3">
      <c r="A833" s="19">
        <v>44561</v>
      </c>
      <c r="B833" s="20">
        <v>0.06</v>
      </c>
      <c r="C833" s="20">
        <v>0.06</v>
      </c>
      <c r="D833" s="20">
        <v>0.05</v>
      </c>
      <c r="E833" s="20">
        <v>0.05</v>
      </c>
      <c r="F833" s="20">
        <v>0.06</v>
      </c>
      <c r="G833" s="20">
        <v>0.06</v>
      </c>
      <c r="H833" s="20" t="s">
        <v>38</v>
      </c>
      <c r="I833" s="20" t="s">
        <v>38</v>
      </c>
      <c r="J833" s="20">
        <v>0.19</v>
      </c>
      <c r="K833" s="20">
        <v>0.19</v>
      </c>
      <c r="L833" s="20">
        <v>0.38</v>
      </c>
      <c r="M833" s="20">
        <v>0.39</v>
      </c>
    </row>
    <row r="834" spans="1:13" ht="24" x14ac:dyDescent="0.3">
      <c r="A834" s="19">
        <v>44564</v>
      </c>
      <c r="B834" s="20">
        <v>0.05</v>
      </c>
      <c r="C834" s="20">
        <v>0.05</v>
      </c>
      <c r="D834" s="20">
        <v>0.06</v>
      </c>
      <c r="E834" s="20">
        <v>0.06</v>
      </c>
      <c r="F834" s="20">
        <v>0.09</v>
      </c>
      <c r="G834" s="20">
        <v>0.09</v>
      </c>
      <c r="H834" s="20" t="s">
        <v>38</v>
      </c>
      <c r="I834" s="20" t="s">
        <v>38</v>
      </c>
      <c r="J834" s="20">
        <v>0.22</v>
      </c>
      <c r="K834" s="20">
        <v>0.22</v>
      </c>
      <c r="L834" s="20">
        <v>0.39</v>
      </c>
      <c r="M834" s="20">
        <v>0.4</v>
      </c>
    </row>
    <row r="835" spans="1:13" ht="24" x14ac:dyDescent="0.3">
      <c r="A835" s="19">
        <v>44565</v>
      </c>
      <c r="B835" s="20">
        <v>0.06</v>
      </c>
      <c r="C835" s="20">
        <v>0.06</v>
      </c>
      <c r="D835" s="20">
        <v>0.05</v>
      </c>
      <c r="E835" s="20">
        <v>0.05</v>
      </c>
      <c r="F835" s="20">
        <v>0.08</v>
      </c>
      <c r="G835" s="20">
        <v>0.08</v>
      </c>
      <c r="H835" s="20" t="s">
        <v>38</v>
      </c>
      <c r="I835" s="20" t="s">
        <v>38</v>
      </c>
      <c r="J835" s="20">
        <v>0.23</v>
      </c>
      <c r="K835" s="20">
        <v>0.23</v>
      </c>
      <c r="L835" s="20">
        <v>0.37</v>
      </c>
      <c r="M835" s="20">
        <v>0.38</v>
      </c>
    </row>
    <row r="836" spans="1:13" ht="24" x14ac:dyDescent="0.3">
      <c r="A836" s="19">
        <v>44566</v>
      </c>
      <c r="B836" s="20">
        <v>0.05</v>
      </c>
      <c r="C836" s="20">
        <v>0.05</v>
      </c>
      <c r="D836" s="20">
        <v>0.05</v>
      </c>
      <c r="E836" s="20">
        <v>0.05</v>
      </c>
      <c r="F836" s="20">
        <v>0.09</v>
      </c>
      <c r="G836" s="20">
        <v>0.09</v>
      </c>
      <c r="H836" s="20" t="s">
        <v>38</v>
      </c>
      <c r="I836" s="20" t="s">
        <v>38</v>
      </c>
      <c r="J836" s="20">
        <v>0.23</v>
      </c>
      <c r="K836" s="20">
        <v>0.23</v>
      </c>
      <c r="L836" s="20">
        <v>0.4</v>
      </c>
      <c r="M836" s="20">
        <v>0.41</v>
      </c>
    </row>
    <row r="837" spans="1:13" ht="24" x14ac:dyDescent="0.3">
      <c r="A837" s="19">
        <v>44567</v>
      </c>
      <c r="B837" s="20">
        <v>0.04</v>
      </c>
      <c r="C837" s="20">
        <v>0.04</v>
      </c>
      <c r="D837" s="20">
        <v>0.06</v>
      </c>
      <c r="E837" s="20">
        <v>0.06</v>
      </c>
      <c r="F837" s="20">
        <v>0.1</v>
      </c>
      <c r="G837" s="20">
        <v>0.1</v>
      </c>
      <c r="H837" s="20" t="s">
        <v>38</v>
      </c>
      <c r="I837" s="20" t="s">
        <v>38</v>
      </c>
      <c r="J837" s="20">
        <v>0.23</v>
      </c>
      <c r="K837" s="20">
        <v>0.23</v>
      </c>
      <c r="L837" s="20">
        <v>0.43</v>
      </c>
      <c r="M837" s="20">
        <v>0.44</v>
      </c>
    </row>
    <row r="838" spans="1:13" ht="24" x14ac:dyDescent="0.3">
      <c r="A838" s="19">
        <v>44568</v>
      </c>
      <c r="B838" s="20">
        <v>0.05</v>
      </c>
      <c r="C838" s="20">
        <v>0.05</v>
      </c>
      <c r="D838" s="20">
        <v>0.06</v>
      </c>
      <c r="E838" s="20">
        <v>0.06</v>
      </c>
      <c r="F838" s="20">
        <v>0.1</v>
      </c>
      <c r="G838" s="20">
        <v>0.1</v>
      </c>
      <c r="H838" s="20" t="s">
        <v>38</v>
      </c>
      <c r="I838" s="20" t="s">
        <v>38</v>
      </c>
      <c r="J838" s="20">
        <v>0.24</v>
      </c>
      <c r="K838" s="20">
        <v>0.24</v>
      </c>
      <c r="L838" s="20">
        <v>0.41</v>
      </c>
      <c r="M838" s="20">
        <v>0.42</v>
      </c>
    </row>
    <row r="839" spans="1:13" ht="24" x14ac:dyDescent="0.3">
      <c r="A839" s="19">
        <v>44571</v>
      </c>
      <c r="B839" s="20">
        <v>0.05</v>
      </c>
      <c r="C839" s="20">
        <v>0.05</v>
      </c>
      <c r="D839" s="20">
        <v>0.06</v>
      </c>
      <c r="E839" s="20">
        <v>0.06</v>
      </c>
      <c r="F839" s="20">
        <v>0.13</v>
      </c>
      <c r="G839" s="20">
        <v>0.13</v>
      </c>
      <c r="H839" s="20" t="s">
        <v>38</v>
      </c>
      <c r="I839" s="20" t="s">
        <v>38</v>
      </c>
      <c r="J839" s="20">
        <v>0.28999999999999998</v>
      </c>
      <c r="K839" s="20">
        <v>0.28999999999999998</v>
      </c>
      <c r="L839" s="20">
        <v>0.44</v>
      </c>
      <c r="M839" s="20">
        <v>0.45</v>
      </c>
    </row>
    <row r="840" spans="1:13" ht="24" x14ac:dyDescent="0.3">
      <c r="A840" s="19">
        <v>44572</v>
      </c>
      <c r="B840" s="20">
        <v>0.04</v>
      </c>
      <c r="C840" s="20">
        <v>0.04</v>
      </c>
      <c r="D840" s="20">
        <v>0.05</v>
      </c>
      <c r="E840" s="20">
        <v>0.05</v>
      </c>
      <c r="F840" s="20">
        <v>0.12</v>
      </c>
      <c r="G840" s="20">
        <v>0.12</v>
      </c>
      <c r="H840" s="20" t="s">
        <v>38</v>
      </c>
      <c r="I840" s="20" t="s">
        <v>38</v>
      </c>
      <c r="J840" s="20">
        <v>0.28000000000000003</v>
      </c>
      <c r="K840" s="20">
        <v>0.28000000000000003</v>
      </c>
      <c r="L840" s="20">
        <v>0.44</v>
      </c>
      <c r="M840" s="20">
        <v>0.45</v>
      </c>
    </row>
    <row r="841" spans="1:13" ht="24" x14ac:dyDescent="0.3">
      <c r="A841" s="19">
        <v>44573</v>
      </c>
      <c r="B841" s="20">
        <v>0.04</v>
      </c>
      <c r="C841" s="20">
        <v>0.04</v>
      </c>
      <c r="D841" s="20">
        <v>0.05</v>
      </c>
      <c r="E841" s="20">
        <v>0.05</v>
      </c>
      <c r="F841" s="20">
        <v>0.12</v>
      </c>
      <c r="G841" s="20">
        <v>0.12</v>
      </c>
      <c r="H841" s="20" t="s">
        <v>38</v>
      </c>
      <c r="I841" s="20" t="s">
        <v>38</v>
      </c>
      <c r="J841" s="20">
        <v>0.28000000000000003</v>
      </c>
      <c r="K841" s="20">
        <v>0.28000000000000003</v>
      </c>
      <c r="L841" s="20">
        <v>0.45</v>
      </c>
      <c r="M841" s="20">
        <v>0.46</v>
      </c>
    </row>
    <row r="842" spans="1:13" ht="24" x14ac:dyDescent="0.3">
      <c r="A842" s="19">
        <v>44574</v>
      </c>
      <c r="B842" s="20">
        <v>0.05</v>
      </c>
      <c r="C842" s="20">
        <v>0.05</v>
      </c>
      <c r="D842" s="20">
        <v>0.05</v>
      </c>
      <c r="E842" s="20">
        <v>0.05</v>
      </c>
      <c r="F842" s="20">
        <v>0.12</v>
      </c>
      <c r="G842" s="20">
        <v>0.12</v>
      </c>
      <c r="H842" s="20" t="s">
        <v>38</v>
      </c>
      <c r="I842" s="20" t="s">
        <v>38</v>
      </c>
      <c r="J842" s="20">
        <v>0.28000000000000003</v>
      </c>
      <c r="K842" s="20">
        <v>0.28000000000000003</v>
      </c>
      <c r="L842" s="20">
        <v>0.45</v>
      </c>
      <c r="M842" s="20">
        <v>0.46</v>
      </c>
    </row>
    <row r="843" spans="1:13" ht="24" x14ac:dyDescent="0.3">
      <c r="A843" s="19">
        <v>44575</v>
      </c>
      <c r="B843" s="20">
        <v>0.05</v>
      </c>
      <c r="C843" s="20">
        <v>0.05</v>
      </c>
      <c r="D843" s="20">
        <v>0.06</v>
      </c>
      <c r="E843" s="20">
        <v>0.06</v>
      </c>
      <c r="F843" s="20">
        <v>0.13</v>
      </c>
      <c r="G843" s="20">
        <v>0.13</v>
      </c>
      <c r="H843" s="20" t="s">
        <v>38</v>
      </c>
      <c r="I843" s="20" t="s">
        <v>38</v>
      </c>
      <c r="J843" s="20">
        <v>0.3</v>
      </c>
      <c r="K843" s="20">
        <v>0.3</v>
      </c>
      <c r="L843" s="20">
        <v>0.48</v>
      </c>
      <c r="M843" s="20">
        <v>0.49</v>
      </c>
    </row>
    <row r="844" spans="1:13" ht="24" x14ac:dyDescent="0.3">
      <c r="A844" s="19">
        <v>44579</v>
      </c>
      <c r="B844" s="20">
        <v>0.05</v>
      </c>
      <c r="C844" s="20">
        <v>0.05</v>
      </c>
      <c r="D844" s="20">
        <v>0.06</v>
      </c>
      <c r="E844" s="20">
        <v>0.06</v>
      </c>
      <c r="F844" s="20">
        <v>0.17</v>
      </c>
      <c r="G844" s="20">
        <v>0.17</v>
      </c>
      <c r="H844" s="20" t="s">
        <v>38</v>
      </c>
      <c r="I844" s="20" t="s">
        <v>38</v>
      </c>
      <c r="J844" s="20">
        <v>0.37</v>
      </c>
      <c r="K844" s="20">
        <v>0.38</v>
      </c>
      <c r="L844" s="20">
        <v>0.55000000000000004</v>
      </c>
      <c r="M844" s="20">
        <v>0.56000000000000005</v>
      </c>
    </row>
    <row r="845" spans="1:13" ht="24" x14ac:dyDescent="0.3">
      <c r="A845" s="19">
        <v>44580</v>
      </c>
      <c r="B845" s="20">
        <v>0.05</v>
      </c>
      <c r="C845" s="20">
        <v>0.05</v>
      </c>
      <c r="D845" s="20">
        <v>0.05</v>
      </c>
      <c r="E845" s="20">
        <v>0.05</v>
      </c>
      <c r="F845" s="20">
        <v>0.17</v>
      </c>
      <c r="G845" s="20">
        <v>0.17</v>
      </c>
      <c r="H845" s="20" t="s">
        <v>38</v>
      </c>
      <c r="I845" s="20" t="s">
        <v>38</v>
      </c>
      <c r="J845" s="20">
        <v>0.36</v>
      </c>
      <c r="K845" s="20">
        <v>0.37</v>
      </c>
      <c r="L845" s="20">
        <v>0.53</v>
      </c>
      <c r="M845" s="20">
        <v>0.54</v>
      </c>
    </row>
    <row r="846" spans="1:13" ht="24" x14ac:dyDescent="0.3">
      <c r="A846" s="19">
        <v>44581</v>
      </c>
      <c r="B846" s="20">
        <v>0.05</v>
      </c>
      <c r="C846" s="20">
        <v>0.05</v>
      </c>
      <c r="D846" s="20">
        <v>0.09</v>
      </c>
      <c r="E846" s="20">
        <v>0.09</v>
      </c>
      <c r="F846" s="20">
        <v>0.18</v>
      </c>
      <c r="G846" s="20">
        <v>0.18</v>
      </c>
      <c r="H846" s="20" t="s">
        <v>38</v>
      </c>
      <c r="I846" s="20" t="s">
        <v>38</v>
      </c>
      <c r="J846" s="20">
        <v>0.36</v>
      </c>
      <c r="K846" s="20">
        <v>0.37</v>
      </c>
      <c r="L846" s="20">
        <v>0.56000000000000005</v>
      </c>
      <c r="M846" s="20">
        <v>0.56999999999999995</v>
      </c>
    </row>
    <row r="847" spans="1:13" ht="24" x14ac:dyDescent="0.3">
      <c r="A847" s="19">
        <v>44582</v>
      </c>
      <c r="B847" s="20">
        <v>0.05</v>
      </c>
      <c r="C847" s="20">
        <v>0.05</v>
      </c>
      <c r="D847" s="20">
        <v>0.08</v>
      </c>
      <c r="E847" s="20">
        <v>0.08</v>
      </c>
      <c r="F847" s="20">
        <v>0.17</v>
      </c>
      <c r="G847" s="20">
        <v>0.17</v>
      </c>
      <c r="H847" s="20" t="s">
        <v>38</v>
      </c>
      <c r="I847" s="20" t="s">
        <v>38</v>
      </c>
      <c r="J847" s="20">
        <v>0.35</v>
      </c>
      <c r="K847" s="20">
        <v>0.36</v>
      </c>
      <c r="L847" s="20">
        <v>0.54</v>
      </c>
      <c r="M847" s="20">
        <v>0.55000000000000004</v>
      </c>
    </row>
    <row r="848" spans="1:13" ht="24" x14ac:dyDescent="0.3">
      <c r="A848" s="19">
        <v>44585</v>
      </c>
      <c r="B848" s="20">
        <v>0.05</v>
      </c>
      <c r="C848" s="20">
        <v>0.05</v>
      </c>
      <c r="D848" s="20">
        <v>0.09</v>
      </c>
      <c r="E848" s="20">
        <v>0.09</v>
      </c>
      <c r="F848" s="20">
        <v>0.2</v>
      </c>
      <c r="G848" s="20">
        <v>0.2</v>
      </c>
      <c r="H848" s="20" t="s">
        <v>38</v>
      </c>
      <c r="I848" s="20" t="s">
        <v>38</v>
      </c>
      <c r="J848" s="20">
        <v>0.39</v>
      </c>
      <c r="K848" s="20">
        <v>0.4</v>
      </c>
      <c r="L848" s="20">
        <v>0.55000000000000004</v>
      </c>
      <c r="M848" s="20">
        <v>0.56000000000000005</v>
      </c>
    </row>
    <row r="849" spans="1:13" ht="24" x14ac:dyDescent="0.3">
      <c r="A849" s="19">
        <v>44586</v>
      </c>
      <c r="B849" s="20">
        <v>0.05</v>
      </c>
      <c r="C849" s="20">
        <v>0.05</v>
      </c>
      <c r="D849" s="20">
        <v>0.08</v>
      </c>
      <c r="E849" s="20">
        <v>0.08</v>
      </c>
      <c r="F849" s="20">
        <v>0.2</v>
      </c>
      <c r="G849" s="20">
        <v>0.2</v>
      </c>
      <c r="H849" s="20" t="s">
        <v>38</v>
      </c>
      <c r="I849" s="20" t="s">
        <v>38</v>
      </c>
      <c r="J849" s="20">
        <v>0.39</v>
      </c>
      <c r="K849" s="20">
        <v>0.4</v>
      </c>
      <c r="L849" s="20">
        <v>0.64</v>
      </c>
      <c r="M849" s="20">
        <v>0.65</v>
      </c>
    </row>
    <row r="850" spans="1:13" ht="24" x14ac:dyDescent="0.3">
      <c r="A850" s="19">
        <v>44587</v>
      </c>
      <c r="B850" s="20">
        <v>0.05</v>
      </c>
      <c r="C850" s="20">
        <v>0.05</v>
      </c>
      <c r="D850" s="20">
        <v>0.1</v>
      </c>
      <c r="E850" s="20">
        <v>0.1</v>
      </c>
      <c r="F850" s="20">
        <v>0.19</v>
      </c>
      <c r="G850" s="20">
        <v>0.19</v>
      </c>
      <c r="H850" s="20" t="s">
        <v>38</v>
      </c>
      <c r="I850" s="20" t="s">
        <v>38</v>
      </c>
      <c r="J850" s="20">
        <v>0.4</v>
      </c>
      <c r="K850" s="20">
        <v>0.41</v>
      </c>
      <c r="L850" s="20">
        <v>0.69</v>
      </c>
      <c r="M850" s="20">
        <v>0.7</v>
      </c>
    </row>
    <row r="851" spans="1:13" ht="24" x14ac:dyDescent="0.3">
      <c r="A851" s="19">
        <v>44588</v>
      </c>
      <c r="B851" s="20">
        <v>0.04</v>
      </c>
      <c r="C851" s="20">
        <v>0.04</v>
      </c>
      <c r="D851" s="20">
        <v>0.14000000000000001</v>
      </c>
      <c r="E851" s="20">
        <v>0.14000000000000001</v>
      </c>
      <c r="F851" s="20">
        <v>0.2</v>
      </c>
      <c r="G851" s="20">
        <v>0.2</v>
      </c>
      <c r="H851" s="20" t="s">
        <v>38</v>
      </c>
      <c r="I851" s="20" t="s">
        <v>38</v>
      </c>
      <c r="J851" s="20">
        <v>0.43</v>
      </c>
      <c r="K851" s="20">
        <v>0.44</v>
      </c>
      <c r="L851" s="20">
        <v>0.74</v>
      </c>
      <c r="M851" s="20">
        <v>0.75</v>
      </c>
    </row>
    <row r="852" spans="1:13" ht="24" x14ac:dyDescent="0.3">
      <c r="A852" s="19">
        <v>44589</v>
      </c>
      <c r="B852" s="20">
        <v>0.04</v>
      </c>
      <c r="C852" s="20">
        <v>0.04</v>
      </c>
      <c r="D852" s="20">
        <v>0.11</v>
      </c>
      <c r="E852" s="20">
        <v>0.11</v>
      </c>
      <c r="F852" s="20">
        <v>0.19</v>
      </c>
      <c r="G852" s="20">
        <v>0.19</v>
      </c>
      <c r="H852" s="20" t="s">
        <v>38</v>
      </c>
      <c r="I852" s="20" t="s">
        <v>38</v>
      </c>
      <c r="J852" s="20">
        <v>0.43</v>
      </c>
      <c r="K852" s="20">
        <v>0.44</v>
      </c>
      <c r="L852" s="20">
        <v>0.74</v>
      </c>
      <c r="M852" s="20">
        <v>0.75</v>
      </c>
    </row>
    <row r="853" spans="1:13" ht="24" x14ac:dyDescent="0.3">
      <c r="A853" s="19">
        <v>44592</v>
      </c>
      <c r="B853" s="20">
        <v>0.03</v>
      </c>
      <c r="C853" s="20">
        <v>0.03</v>
      </c>
      <c r="D853" s="20">
        <v>0.13</v>
      </c>
      <c r="E853" s="20">
        <v>0.13</v>
      </c>
      <c r="F853" s="20">
        <v>0.24</v>
      </c>
      <c r="G853" s="20">
        <v>0.24</v>
      </c>
      <c r="H853" s="20" t="s">
        <v>38</v>
      </c>
      <c r="I853" s="20" t="s">
        <v>38</v>
      </c>
      <c r="J853" s="20">
        <v>0.49</v>
      </c>
      <c r="K853" s="20">
        <v>0.5</v>
      </c>
      <c r="L853" s="20">
        <v>0.76</v>
      </c>
      <c r="M853" s="20">
        <v>0.77</v>
      </c>
    </row>
    <row r="854" spans="1:13" ht="24" x14ac:dyDescent="0.3">
      <c r="A854" s="19">
        <v>44593</v>
      </c>
      <c r="B854" s="20">
        <v>0.04</v>
      </c>
      <c r="C854" s="20">
        <v>0.04</v>
      </c>
      <c r="D854" s="20">
        <v>0.09</v>
      </c>
      <c r="E854" s="20">
        <v>0.09</v>
      </c>
      <c r="F854" s="20">
        <v>0.2</v>
      </c>
      <c r="G854" s="20">
        <v>0.2</v>
      </c>
      <c r="H854" s="20" t="s">
        <v>38</v>
      </c>
      <c r="I854" s="20" t="s">
        <v>38</v>
      </c>
      <c r="J854" s="20">
        <v>0.48</v>
      </c>
      <c r="K854" s="20">
        <v>0.49</v>
      </c>
      <c r="L854" s="20">
        <v>0.76</v>
      </c>
      <c r="M854" s="20">
        <v>0.77</v>
      </c>
    </row>
    <row r="855" spans="1:13" ht="24" x14ac:dyDescent="0.3">
      <c r="A855" s="19">
        <v>44594</v>
      </c>
      <c r="B855" s="20">
        <v>0.04</v>
      </c>
      <c r="C855" s="20">
        <v>0.04</v>
      </c>
      <c r="D855" s="20">
        <v>0.09</v>
      </c>
      <c r="E855" s="20">
        <v>0.09</v>
      </c>
      <c r="F855" s="20">
        <v>0.2</v>
      </c>
      <c r="G855" s="20">
        <v>0.2</v>
      </c>
      <c r="H855" s="20" t="s">
        <v>38</v>
      </c>
      <c r="I855" s="20" t="s">
        <v>38</v>
      </c>
      <c r="J855" s="20">
        <v>0.45</v>
      </c>
      <c r="K855" s="20">
        <v>0.46</v>
      </c>
      <c r="L855" s="20">
        <v>0.74</v>
      </c>
      <c r="M855" s="20">
        <v>0.75</v>
      </c>
    </row>
    <row r="856" spans="1:13" ht="24" x14ac:dyDescent="0.3">
      <c r="A856" s="19">
        <v>44595</v>
      </c>
      <c r="B856" s="20">
        <v>0.03</v>
      </c>
      <c r="C856" s="20">
        <v>0.03</v>
      </c>
      <c r="D856" s="20">
        <v>0.16</v>
      </c>
      <c r="E856" s="20">
        <v>0.16</v>
      </c>
      <c r="F856" s="20">
        <v>0.21</v>
      </c>
      <c r="G856" s="20">
        <v>0.21</v>
      </c>
      <c r="H856" s="20" t="s">
        <v>38</v>
      </c>
      <c r="I856" s="20" t="s">
        <v>38</v>
      </c>
      <c r="J856" s="20">
        <v>0.48</v>
      </c>
      <c r="K856" s="20">
        <v>0.49</v>
      </c>
      <c r="L856" s="20">
        <v>0.75</v>
      </c>
      <c r="M856" s="20">
        <v>0.76</v>
      </c>
    </row>
    <row r="857" spans="1:13" ht="24" x14ac:dyDescent="0.3">
      <c r="A857" s="19">
        <v>44596</v>
      </c>
      <c r="B857" s="20">
        <v>0.05</v>
      </c>
      <c r="C857" s="20">
        <v>0.05</v>
      </c>
      <c r="D857" s="20">
        <v>0.13</v>
      </c>
      <c r="E857" s="20">
        <v>0.13</v>
      </c>
      <c r="F857" s="20">
        <v>0.23</v>
      </c>
      <c r="G857" s="20">
        <v>0.23</v>
      </c>
      <c r="H857" s="20" t="s">
        <v>38</v>
      </c>
      <c r="I857" s="20" t="s">
        <v>38</v>
      </c>
      <c r="J857" s="20">
        <v>0.55000000000000004</v>
      </c>
      <c r="K857" s="20">
        <v>0.56000000000000005</v>
      </c>
      <c r="L857" s="20">
        <v>0.86</v>
      </c>
      <c r="M857" s="20">
        <v>0.88</v>
      </c>
    </row>
    <row r="858" spans="1:13" ht="24" x14ac:dyDescent="0.3">
      <c r="A858" s="19">
        <v>44599</v>
      </c>
      <c r="B858" s="20">
        <v>0.03</v>
      </c>
      <c r="C858" s="20">
        <v>0.03</v>
      </c>
      <c r="D858" s="20">
        <v>0.13</v>
      </c>
      <c r="E858" s="20">
        <v>0.13</v>
      </c>
      <c r="F858" s="20">
        <v>0.28000000000000003</v>
      </c>
      <c r="G858" s="20">
        <v>0.28000000000000003</v>
      </c>
      <c r="H858" s="20" t="s">
        <v>38</v>
      </c>
      <c r="I858" s="20" t="s">
        <v>38</v>
      </c>
      <c r="J858" s="20">
        <v>0.59</v>
      </c>
      <c r="K858" s="20">
        <v>0.6</v>
      </c>
      <c r="L858" s="20">
        <v>0.85</v>
      </c>
      <c r="M858" s="20">
        <v>0.87</v>
      </c>
    </row>
    <row r="859" spans="1:13" ht="24" x14ac:dyDescent="0.3">
      <c r="A859" s="19">
        <v>44600</v>
      </c>
      <c r="B859" s="20">
        <v>0.03</v>
      </c>
      <c r="C859" s="20">
        <v>0.03</v>
      </c>
      <c r="D859" s="20">
        <v>0.12</v>
      </c>
      <c r="E859" s="20">
        <v>0.12</v>
      </c>
      <c r="F859" s="20">
        <v>0.27</v>
      </c>
      <c r="G859" s="20">
        <v>0.27</v>
      </c>
      <c r="H859" s="20" t="s">
        <v>38</v>
      </c>
      <c r="I859" s="20" t="s">
        <v>38</v>
      </c>
      <c r="J859" s="20">
        <v>0.59</v>
      </c>
      <c r="K859" s="20">
        <v>0.6</v>
      </c>
      <c r="L859" s="20">
        <v>0.87</v>
      </c>
      <c r="M859" s="20">
        <v>0.89</v>
      </c>
    </row>
    <row r="860" spans="1:13" ht="24" x14ac:dyDescent="0.3">
      <c r="A860" s="19">
        <v>44601</v>
      </c>
      <c r="B860" s="20">
        <v>0.03</v>
      </c>
      <c r="C860" s="20">
        <v>0.03</v>
      </c>
      <c r="D860" s="20">
        <v>0.13</v>
      </c>
      <c r="E860" s="20">
        <v>0.13</v>
      </c>
      <c r="F860" s="20">
        <v>0.27</v>
      </c>
      <c r="G860" s="20">
        <v>0.27</v>
      </c>
      <c r="H860" s="20" t="s">
        <v>38</v>
      </c>
      <c r="I860" s="20" t="s">
        <v>38</v>
      </c>
      <c r="J860" s="20">
        <v>0.56999999999999995</v>
      </c>
      <c r="K860" s="20">
        <v>0.57999999999999996</v>
      </c>
      <c r="L860" s="20">
        <v>0.87</v>
      </c>
      <c r="M860" s="20">
        <v>0.89</v>
      </c>
    </row>
    <row r="861" spans="1:13" ht="24" x14ac:dyDescent="0.3">
      <c r="A861" s="19">
        <v>44602</v>
      </c>
      <c r="B861" s="20">
        <v>0.05</v>
      </c>
      <c r="C861" s="20">
        <v>0.05</v>
      </c>
      <c r="D861" s="20">
        <v>0.32</v>
      </c>
      <c r="E861" s="20">
        <v>0.32</v>
      </c>
      <c r="F861" s="20">
        <v>0.41</v>
      </c>
      <c r="G861" s="20">
        <v>0.42</v>
      </c>
      <c r="H861" s="20" t="s">
        <v>38</v>
      </c>
      <c r="I861" s="20" t="s">
        <v>38</v>
      </c>
      <c r="J861" s="20">
        <v>0.74</v>
      </c>
      <c r="K861" s="20">
        <v>0.75</v>
      </c>
      <c r="L861" s="20">
        <v>1.0900000000000001</v>
      </c>
      <c r="M861" s="20">
        <v>1.1100000000000001</v>
      </c>
    </row>
    <row r="862" spans="1:13" ht="24" x14ac:dyDescent="0.3">
      <c r="A862" s="19">
        <v>44603</v>
      </c>
      <c r="B862" s="20">
        <v>0.03</v>
      </c>
      <c r="C862" s="20">
        <v>0.03</v>
      </c>
      <c r="D862" s="20">
        <v>0.23</v>
      </c>
      <c r="E862" s="20">
        <v>0.23</v>
      </c>
      <c r="F862" s="20">
        <v>0.37</v>
      </c>
      <c r="G862" s="20">
        <v>0.38</v>
      </c>
      <c r="H862" s="20" t="s">
        <v>38</v>
      </c>
      <c r="I862" s="20" t="s">
        <v>38</v>
      </c>
      <c r="J862" s="20">
        <v>0.7</v>
      </c>
      <c r="K862" s="20">
        <v>0.71</v>
      </c>
      <c r="L862" s="20">
        <v>1.03</v>
      </c>
      <c r="M862" s="20">
        <v>1.05</v>
      </c>
    </row>
    <row r="863" spans="1:13" ht="24" x14ac:dyDescent="0.3">
      <c r="A863" s="19">
        <v>44606</v>
      </c>
      <c r="B863" s="20">
        <v>0.03</v>
      </c>
      <c r="C863" s="20">
        <v>0.03</v>
      </c>
      <c r="D863" s="20">
        <v>0.24</v>
      </c>
      <c r="E863" s="20">
        <v>0.24</v>
      </c>
      <c r="F863" s="20">
        <v>0.45</v>
      </c>
      <c r="G863" s="20">
        <v>0.46</v>
      </c>
      <c r="H863" s="20" t="s">
        <v>38</v>
      </c>
      <c r="I863" s="20" t="s">
        <v>38</v>
      </c>
      <c r="J863" s="20">
        <v>0.77</v>
      </c>
      <c r="K863" s="20">
        <v>0.78</v>
      </c>
      <c r="L863" s="20">
        <v>1.08</v>
      </c>
      <c r="M863" s="20">
        <v>1.1000000000000001</v>
      </c>
    </row>
    <row r="864" spans="1:13" ht="24" x14ac:dyDescent="0.3">
      <c r="A864" s="19">
        <v>44607</v>
      </c>
      <c r="B864" s="20">
        <v>0.02</v>
      </c>
      <c r="C864" s="20">
        <v>0.02</v>
      </c>
      <c r="D864" s="20">
        <v>0.17</v>
      </c>
      <c r="E864" s="20">
        <v>0.17</v>
      </c>
      <c r="F864" s="20">
        <v>0.41</v>
      </c>
      <c r="G864" s="20">
        <v>0.42</v>
      </c>
      <c r="H864" s="20" t="s">
        <v>38</v>
      </c>
      <c r="I864" s="20" t="s">
        <v>38</v>
      </c>
      <c r="J864" s="20">
        <v>0.72</v>
      </c>
      <c r="K864" s="20">
        <v>0.73</v>
      </c>
      <c r="L864" s="20">
        <v>1.05</v>
      </c>
      <c r="M864" s="20">
        <v>1.07</v>
      </c>
    </row>
    <row r="865" spans="1:13" ht="24" x14ac:dyDescent="0.3">
      <c r="A865" s="19">
        <v>44608</v>
      </c>
      <c r="B865" s="20">
        <v>0.03</v>
      </c>
      <c r="C865" s="20">
        <v>0.03</v>
      </c>
      <c r="D865" s="20">
        <v>0.14000000000000001</v>
      </c>
      <c r="E865" s="20">
        <v>0.14000000000000001</v>
      </c>
      <c r="F865" s="20">
        <v>0.39</v>
      </c>
      <c r="G865" s="20">
        <v>0.4</v>
      </c>
      <c r="H865" s="20" t="s">
        <v>38</v>
      </c>
      <c r="I865" s="20" t="s">
        <v>38</v>
      </c>
      <c r="J865" s="20">
        <v>0.67</v>
      </c>
      <c r="K865" s="20">
        <v>0.68</v>
      </c>
      <c r="L865" s="20">
        <v>1.04</v>
      </c>
      <c r="M865" s="20">
        <v>1.06</v>
      </c>
    </row>
    <row r="866" spans="1:13" ht="24" x14ac:dyDescent="0.3">
      <c r="A866" s="19">
        <v>44609</v>
      </c>
      <c r="B866" s="20">
        <v>0.06</v>
      </c>
      <c r="C866" s="20">
        <v>0.06</v>
      </c>
      <c r="D866" s="20">
        <v>0.24</v>
      </c>
      <c r="E866" s="20">
        <v>0.24</v>
      </c>
      <c r="F866" s="20">
        <v>0.37</v>
      </c>
      <c r="G866" s="20">
        <v>0.38</v>
      </c>
      <c r="H866" s="20" t="s">
        <v>38</v>
      </c>
      <c r="I866" s="20" t="s">
        <v>38</v>
      </c>
      <c r="J866" s="20">
        <v>0.65</v>
      </c>
      <c r="K866" s="20">
        <v>0.66</v>
      </c>
      <c r="L866" s="20">
        <v>0.99</v>
      </c>
      <c r="M866" s="20">
        <v>1.01</v>
      </c>
    </row>
    <row r="867" spans="1:13" ht="24" x14ac:dyDescent="0.3">
      <c r="A867" s="19">
        <v>44610</v>
      </c>
      <c r="B867" s="20">
        <v>0.03</v>
      </c>
      <c r="C867" s="20">
        <v>0.03</v>
      </c>
      <c r="D867" s="20">
        <v>0.2</v>
      </c>
      <c r="E867" s="20">
        <v>0.2</v>
      </c>
      <c r="F867" s="20">
        <v>0.35</v>
      </c>
      <c r="G867" s="20">
        <v>0.36</v>
      </c>
      <c r="H867" s="20" t="s">
        <v>38</v>
      </c>
      <c r="I867" s="20" t="s">
        <v>38</v>
      </c>
      <c r="J867" s="20">
        <v>0.65</v>
      </c>
      <c r="K867" s="20">
        <v>0.66</v>
      </c>
      <c r="L867" s="20">
        <v>0.97</v>
      </c>
      <c r="M867" s="20">
        <v>0.99</v>
      </c>
    </row>
    <row r="868" spans="1:13" ht="24" x14ac:dyDescent="0.3">
      <c r="A868" s="19">
        <v>44614</v>
      </c>
      <c r="B868" s="20">
        <v>0.03</v>
      </c>
      <c r="C868" s="20">
        <v>0.03</v>
      </c>
      <c r="D868" s="20">
        <v>0.18</v>
      </c>
      <c r="E868" s="20">
        <v>0.18</v>
      </c>
      <c r="F868" s="20">
        <v>0.39</v>
      </c>
      <c r="G868" s="20">
        <v>0.4</v>
      </c>
      <c r="H868" s="20" t="s">
        <v>38</v>
      </c>
      <c r="I868" s="20" t="s">
        <v>38</v>
      </c>
      <c r="J868" s="20">
        <v>0.74</v>
      </c>
      <c r="K868" s="20">
        <v>0.75</v>
      </c>
      <c r="L868" s="20">
        <v>1.1499999999999999</v>
      </c>
      <c r="M868" s="20">
        <v>1.18</v>
      </c>
    </row>
    <row r="869" spans="1:13" ht="24" x14ac:dyDescent="0.3">
      <c r="A869" s="19">
        <v>44615</v>
      </c>
      <c r="B869" s="20">
        <v>0.02</v>
      </c>
      <c r="C869" s="20">
        <v>0.02</v>
      </c>
      <c r="D869" s="20">
        <v>0.18</v>
      </c>
      <c r="E869" s="20">
        <v>0.18</v>
      </c>
      <c r="F869" s="20">
        <v>0.36</v>
      </c>
      <c r="G869" s="20">
        <v>0.37</v>
      </c>
      <c r="H869" s="20" t="s">
        <v>38</v>
      </c>
      <c r="I869" s="20" t="s">
        <v>38</v>
      </c>
      <c r="J869" s="20">
        <v>0.74</v>
      </c>
      <c r="K869" s="20">
        <v>0.75</v>
      </c>
      <c r="L869" s="20">
        <v>1.1399999999999999</v>
      </c>
      <c r="M869" s="20">
        <v>1.17</v>
      </c>
    </row>
    <row r="870" spans="1:13" ht="24" x14ac:dyDescent="0.3">
      <c r="A870" s="19">
        <v>44616</v>
      </c>
      <c r="B870" s="20">
        <v>0.05</v>
      </c>
      <c r="C870" s="20">
        <v>0.05</v>
      </c>
      <c r="D870" s="20">
        <v>0.19</v>
      </c>
      <c r="E870" s="20">
        <v>0.19</v>
      </c>
      <c r="F870" s="20">
        <v>0.33</v>
      </c>
      <c r="G870" s="20">
        <v>0.33</v>
      </c>
      <c r="H870" s="20" t="s">
        <v>38</v>
      </c>
      <c r="I870" s="20" t="s">
        <v>38</v>
      </c>
      <c r="J870" s="20">
        <v>0.64</v>
      </c>
      <c r="K870" s="20">
        <v>0.65</v>
      </c>
      <c r="L870" s="20">
        <v>1.06</v>
      </c>
      <c r="M870" s="20">
        <v>1.08</v>
      </c>
    </row>
    <row r="871" spans="1:13" ht="24" x14ac:dyDescent="0.3">
      <c r="A871" s="19">
        <v>44617</v>
      </c>
      <c r="B871" s="20">
        <v>0.03</v>
      </c>
      <c r="C871" s="20">
        <v>0.03</v>
      </c>
      <c r="D871" s="20">
        <v>0.2</v>
      </c>
      <c r="E871" s="20">
        <v>0.2</v>
      </c>
      <c r="F871" s="20">
        <v>0.33</v>
      </c>
      <c r="G871" s="20">
        <v>0.33</v>
      </c>
      <c r="H871" s="20" t="s">
        <v>38</v>
      </c>
      <c r="I871" s="20" t="s">
        <v>38</v>
      </c>
      <c r="J871" s="20">
        <v>0.71</v>
      </c>
      <c r="K871" s="20">
        <v>0.72</v>
      </c>
      <c r="L871" s="20">
        <v>1.1100000000000001</v>
      </c>
      <c r="M871" s="20">
        <v>1.1299999999999999</v>
      </c>
    </row>
    <row r="872" spans="1:13" ht="24" x14ac:dyDescent="0.3">
      <c r="A872" s="19">
        <v>44620</v>
      </c>
      <c r="B872" s="20">
        <v>0.06</v>
      </c>
      <c r="C872" s="20">
        <v>0.06</v>
      </c>
      <c r="D872" s="20">
        <v>0.19</v>
      </c>
      <c r="E872" s="20">
        <v>0.19</v>
      </c>
      <c r="F872" s="20">
        <v>0.37</v>
      </c>
      <c r="G872" s="20">
        <v>0.38</v>
      </c>
      <c r="H872" s="20" t="s">
        <v>38</v>
      </c>
      <c r="I872" s="20" t="s">
        <v>38</v>
      </c>
      <c r="J872" s="20">
        <v>0.68</v>
      </c>
      <c r="K872" s="20">
        <v>0.69</v>
      </c>
      <c r="L872" s="20">
        <v>0.98</v>
      </c>
      <c r="M872" s="20">
        <v>1</v>
      </c>
    </row>
    <row r="873" spans="1:13" ht="24" x14ac:dyDescent="0.3">
      <c r="A873" s="19">
        <v>44621</v>
      </c>
      <c r="B873" s="20">
        <v>0.1</v>
      </c>
      <c r="C873" s="20">
        <v>0.1</v>
      </c>
      <c r="D873" s="20">
        <v>0.19</v>
      </c>
      <c r="E873" s="20">
        <v>0.19</v>
      </c>
      <c r="F873" s="20">
        <v>0.32</v>
      </c>
      <c r="G873" s="20">
        <v>0.32</v>
      </c>
      <c r="H873" s="20" t="s">
        <v>38</v>
      </c>
      <c r="I873" s="20" t="s">
        <v>38</v>
      </c>
      <c r="J873" s="20">
        <v>0.59</v>
      </c>
      <c r="K873" s="20">
        <v>0.6</v>
      </c>
      <c r="L873" s="20">
        <v>0.88</v>
      </c>
      <c r="M873" s="20">
        <v>0.9</v>
      </c>
    </row>
    <row r="874" spans="1:13" ht="24" x14ac:dyDescent="0.3">
      <c r="A874" s="19">
        <v>44622</v>
      </c>
      <c r="B874" s="20">
        <v>0.12</v>
      </c>
      <c r="C874" s="20">
        <v>0.12</v>
      </c>
      <c r="D874" s="20">
        <v>0.21</v>
      </c>
      <c r="E874" s="20">
        <v>0.21</v>
      </c>
      <c r="F874" s="20">
        <v>0.33</v>
      </c>
      <c r="G874" s="20">
        <v>0.33</v>
      </c>
      <c r="H874" s="20" t="s">
        <v>38</v>
      </c>
      <c r="I874" s="20" t="s">
        <v>38</v>
      </c>
      <c r="J874" s="20">
        <v>0.66</v>
      </c>
      <c r="K874" s="20">
        <v>0.67</v>
      </c>
      <c r="L874" s="20">
        <v>1.03</v>
      </c>
      <c r="M874" s="20">
        <v>1.05</v>
      </c>
    </row>
    <row r="875" spans="1:13" ht="24" x14ac:dyDescent="0.3">
      <c r="A875" s="19">
        <v>44623</v>
      </c>
      <c r="B875" s="20">
        <v>0.19</v>
      </c>
      <c r="C875" s="20">
        <v>0.19</v>
      </c>
      <c r="D875" s="20">
        <v>0.25</v>
      </c>
      <c r="E875" s="20">
        <v>0.25</v>
      </c>
      <c r="F875" s="20">
        <v>0.37</v>
      </c>
      <c r="G875" s="20">
        <v>0.38</v>
      </c>
      <c r="H875" s="20" t="s">
        <v>38</v>
      </c>
      <c r="I875" s="20" t="s">
        <v>38</v>
      </c>
      <c r="J875" s="20">
        <v>0.67</v>
      </c>
      <c r="K875" s="20">
        <v>0.68</v>
      </c>
      <c r="L875" s="20">
        <v>1.05</v>
      </c>
      <c r="M875" s="20">
        <v>1.07</v>
      </c>
    </row>
    <row r="876" spans="1:13" ht="24" x14ac:dyDescent="0.3">
      <c r="A876" s="19">
        <v>44624</v>
      </c>
      <c r="B876" s="20">
        <v>0.15</v>
      </c>
      <c r="C876" s="20">
        <v>0.15</v>
      </c>
      <c r="D876" s="20">
        <v>0.21</v>
      </c>
      <c r="E876" s="20">
        <v>0.21</v>
      </c>
      <c r="F876" s="20">
        <v>0.33</v>
      </c>
      <c r="G876" s="20">
        <v>0.33</v>
      </c>
      <c r="H876" s="20" t="s">
        <v>38</v>
      </c>
      <c r="I876" s="20" t="s">
        <v>38</v>
      </c>
      <c r="J876" s="20">
        <v>0.66</v>
      </c>
      <c r="K876" s="20">
        <v>0.67</v>
      </c>
      <c r="L876" s="20">
        <v>1.02</v>
      </c>
      <c r="M876" s="20">
        <v>1.04</v>
      </c>
    </row>
    <row r="877" spans="1:13" ht="24" x14ac:dyDescent="0.3">
      <c r="A877" s="19">
        <v>44627</v>
      </c>
      <c r="B877" s="20">
        <v>0.17</v>
      </c>
      <c r="C877" s="20">
        <v>0.17</v>
      </c>
      <c r="D877" s="20">
        <v>0.21</v>
      </c>
      <c r="E877" s="20">
        <v>0.21</v>
      </c>
      <c r="F877" s="20">
        <v>0.38</v>
      </c>
      <c r="G877" s="20">
        <v>0.39</v>
      </c>
      <c r="H877" s="20" t="s">
        <v>38</v>
      </c>
      <c r="I877" s="20" t="s">
        <v>38</v>
      </c>
      <c r="J877" s="20">
        <v>0.73</v>
      </c>
      <c r="K877" s="20">
        <v>0.74</v>
      </c>
      <c r="L877" s="20">
        <v>1.03</v>
      </c>
      <c r="M877" s="20">
        <v>1.05</v>
      </c>
    </row>
    <row r="878" spans="1:13" ht="24" x14ac:dyDescent="0.3">
      <c r="A878" s="19">
        <v>44628</v>
      </c>
      <c r="B878" s="20">
        <v>0.15</v>
      </c>
      <c r="C878" s="20">
        <v>0.15</v>
      </c>
      <c r="D878" s="20">
        <v>0.22</v>
      </c>
      <c r="E878" s="20">
        <v>0.22</v>
      </c>
      <c r="F878" s="20">
        <v>0.36</v>
      </c>
      <c r="G878" s="20">
        <v>0.37</v>
      </c>
      <c r="H878" s="20" t="s">
        <v>38</v>
      </c>
      <c r="I878" s="20" t="s">
        <v>38</v>
      </c>
      <c r="J878" s="20">
        <v>0.7</v>
      </c>
      <c r="K878" s="20">
        <v>0.71</v>
      </c>
      <c r="L878" s="20">
        <v>1.07</v>
      </c>
      <c r="M878" s="20">
        <v>1.0900000000000001</v>
      </c>
    </row>
    <row r="879" spans="1:13" ht="24" x14ac:dyDescent="0.3">
      <c r="A879" s="19">
        <v>44629</v>
      </c>
      <c r="B879" s="20">
        <v>0.17</v>
      </c>
      <c r="C879" s="20">
        <v>0.17</v>
      </c>
      <c r="D879" s="20">
        <v>0.23</v>
      </c>
      <c r="E879" s="20">
        <v>0.23</v>
      </c>
      <c r="F879" s="20">
        <v>0.38</v>
      </c>
      <c r="G879" s="20">
        <v>0.39</v>
      </c>
      <c r="H879" s="20" t="s">
        <v>38</v>
      </c>
      <c r="I879" s="20" t="s">
        <v>38</v>
      </c>
      <c r="J879" s="20">
        <v>0.73</v>
      </c>
      <c r="K879" s="20">
        <v>0.74</v>
      </c>
      <c r="L879" s="20">
        <v>1.1000000000000001</v>
      </c>
      <c r="M879" s="20">
        <v>1.1200000000000001</v>
      </c>
    </row>
    <row r="880" spans="1:13" ht="24" x14ac:dyDescent="0.3">
      <c r="A880" s="19">
        <v>44630</v>
      </c>
      <c r="B880" s="20">
        <v>0.19</v>
      </c>
      <c r="C880" s="20">
        <v>0.19</v>
      </c>
      <c r="D880" s="20">
        <v>0.28000000000000003</v>
      </c>
      <c r="E880" s="20">
        <v>0.28000000000000003</v>
      </c>
      <c r="F880" s="20">
        <v>0.38</v>
      </c>
      <c r="G880" s="20">
        <v>0.39</v>
      </c>
      <c r="H880" s="20" t="s">
        <v>38</v>
      </c>
      <c r="I880" s="20" t="s">
        <v>38</v>
      </c>
      <c r="J880" s="20">
        <v>0.73</v>
      </c>
      <c r="K880" s="20">
        <v>0.74</v>
      </c>
      <c r="L880" s="20">
        <v>1.1299999999999999</v>
      </c>
      <c r="M880" s="20">
        <v>1.1599999999999999</v>
      </c>
    </row>
    <row r="881" spans="1:13" ht="24" x14ac:dyDescent="0.3">
      <c r="A881" s="19">
        <v>44631</v>
      </c>
      <c r="B881" s="20">
        <v>0.17</v>
      </c>
      <c r="C881" s="20">
        <v>0.17</v>
      </c>
      <c r="D881" s="20">
        <v>0.28000000000000003</v>
      </c>
      <c r="E881" s="20">
        <v>0.28000000000000003</v>
      </c>
      <c r="F881" s="20">
        <v>0.39</v>
      </c>
      <c r="G881" s="20">
        <v>0.4</v>
      </c>
      <c r="H881" s="20" t="s">
        <v>38</v>
      </c>
      <c r="I881" s="20" t="s">
        <v>38</v>
      </c>
      <c r="J881" s="20">
        <v>0.75</v>
      </c>
      <c r="K881" s="20">
        <v>0.76</v>
      </c>
      <c r="L881" s="20">
        <v>1.1499999999999999</v>
      </c>
      <c r="M881" s="20">
        <v>1.18</v>
      </c>
    </row>
    <row r="882" spans="1:13" ht="24" x14ac:dyDescent="0.3">
      <c r="A882" s="19">
        <v>44634</v>
      </c>
      <c r="B882" s="20">
        <v>0.22</v>
      </c>
      <c r="C882" s="20">
        <v>0.22</v>
      </c>
      <c r="D882" s="20">
        <v>0.3</v>
      </c>
      <c r="E882" s="20">
        <v>0.3</v>
      </c>
      <c r="F882" s="20">
        <v>0.45</v>
      </c>
      <c r="G882" s="20">
        <v>0.46</v>
      </c>
      <c r="H882" s="20" t="s">
        <v>38</v>
      </c>
      <c r="I882" s="20" t="s">
        <v>38</v>
      </c>
      <c r="J882" s="20">
        <v>0.84</v>
      </c>
      <c r="K882" s="20">
        <v>0.86</v>
      </c>
      <c r="L882" s="20">
        <v>1.2</v>
      </c>
      <c r="M882" s="20">
        <v>1.23</v>
      </c>
    </row>
    <row r="883" spans="1:13" ht="24" x14ac:dyDescent="0.3">
      <c r="A883" s="19">
        <v>44635</v>
      </c>
      <c r="B883" s="20">
        <v>0.21</v>
      </c>
      <c r="C883" s="20">
        <v>0.21</v>
      </c>
      <c r="D883" s="20">
        <v>0.28999999999999998</v>
      </c>
      <c r="E883" s="20">
        <v>0.28999999999999998</v>
      </c>
      <c r="F883" s="20">
        <v>0.46</v>
      </c>
      <c r="G883" s="20">
        <v>0.47</v>
      </c>
      <c r="H883" s="20" t="s">
        <v>38</v>
      </c>
      <c r="I883" s="20" t="s">
        <v>38</v>
      </c>
      <c r="J883" s="20">
        <v>0.84</v>
      </c>
      <c r="K883" s="20">
        <v>0.86</v>
      </c>
      <c r="L883" s="20">
        <v>1.19</v>
      </c>
      <c r="M883" s="20">
        <v>1.22</v>
      </c>
    </row>
    <row r="884" spans="1:13" ht="24" x14ac:dyDescent="0.3">
      <c r="A884" s="19">
        <v>44636</v>
      </c>
      <c r="B884" s="20">
        <v>0.23</v>
      </c>
      <c r="C884" s="20">
        <v>0.23</v>
      </c>
      <c r="D884" s="20">
        <v>0.28000000000000003</v>
      </c>
      <c r="E884" s="20">
        <v>0.28000000000000003</v>
      </c>
      <c r="F884" s="20">
        <v>0.43</v>
      </c>
      <c r="G884" s="20">
        <v>0.44</v>
      </c>
      <c r="H884" s="20" t="s">
        <v>38</v>
      </c>
      <c r="I884" s="20" t="s">
        <v>38</v>
      </c>
      <c r="J884" s="20">
        <v>0.84</v>
      </c>
      <c r="K884" s="20">
        <v>0.86</v>
      </c>
      <c r="L884" s="20">
        <v>1.26</v>
      </c>
      <c r="M884" s="20">
        <v>1.29</v>
      </c>
    </row>
    <row r="885" spans="1:13" ht="24" x14ac:dyDescent="0.3">
      <c r="A885" s="19">
        <v>44637</v>
      </c>
      <c r="B885" s="20">
        <v>0.2</v>
      </c>
      <c r="C885" s="20">
        <v>0.2</v>
      </c>
      <c r="D885" s="20">
        <v>0.3</v>
      </c>
      <c r="E885" s="20">
        <v>0.3</v>
      </c>
      <c r="F885" s="20">
        <v>0.4</v>
      </c>
      <c r="G885" s="20">
        <v>0.41</v>
      </c>
      <c r="H885" s="20" t="s">
        <v>38</v>
      </c>
      <c r="I885" s="20" t="s">
        <v>38</v>
      </c>
      <c r="J885" s="20">
        <v>0.79</v>
      </c>
      <c r="K885" s="20">
        <v>0.8</v>
      </c>
      <c r="L885" s="20">
        <v>1.2</v>
      </c>
      <c r="M885" s="20">
        <v>1.23</v>
      </c>
    </row>
    <row r="886" spans="1:13" ht="24" x14ac:dyDescent="0.3">
      <c r="A886" s="19">
        <v>44638</v>
      </c>
      <c r="B886" s="20">
        <v>0.19</v>
      </c>
      <c r="C886" s="20">
        <v>0.19</v>
      </c>
      <c r="D886" s="20">
        <v>0.28000000000000003</v>
      </c>
      <c r="E886" s="20">
        <v>0.28000000000000003</v>
      </c>
      <c r="F886" s="20">
        <v>0.41</v>
      </c>
      <c r="G886" s="20">
        <v>0.42</v>
      </c>
      <c r="H886" s="20" t="s">
        <v>38</v>
      </c>
      <c r="I886" s="20" t="s">
        <v>38</v>
      </c>
      <c r="J886" s="20">
        <v>0.8</v>
      </c>
      <c r="K886" s="20">
        <v>0.81</v>
      </c>
      <c r="L886" s="20">
        <v>1.19</v>
      </c>
      <c r="M886" s="20">
        <v>1.22</v>
      </c>
    </row>
    <row r="887" spans="1:13" ht="24" x14ac:dyDescent="0.3">
      <c r="A887" s="19">
        <v>44641</v>
      </c>
      <c r="B887" s="20">
        <v>0.21</v>
      </c>
      <c r="C887" s="20">
        <v>0.21</v>
      </c>
      <c r="D887" s="20">
        <v>0.31</v>
      </c>
      <c r="E887" s="20">
        <v>0.31</v>
      </c>
      <c r="F887" s="20">
        <v>0.55000000000000004</v>
      </c>
      <c r="G887" s="20">
        <v>0.56000000000000005</v>
      </c>
      <c r="H887" s="20" t="s">
        <v>38</v>
      </c>
      <c r="I887" s="20" t="s">
        <v>38</v>
      </c>
      <c r="J887" s="20">
        <v>0.93</v>
      </c>
      <c r="K887" s="20">
        <v>0.95</v>
      </c>
      <c r="L887" s="20">
        <v>1.28</v>
      </c>
      <c r="M887" s="20">
        <v>1.31</v>
      </c>
    </row>
    <row r="888" spans="1:13" ht="24" x14ac:dyDescent="0.3">
      <c r="A888" s="19">
        <v>44642</v>
      </c>
      <c r="B888" s="20">
        <v>0.2</v>
      </c>
      <c r="C888" s="20">
        <v>0.2</v>
      </c>
      <c r="D888" s="20">
        <v>0.27</v>
      </c>
      <c r="E888" s="20">
        <v>0.27</v>
      </c>
      <c r="F888" s="20">
        <v>0.51</v>
      </c>
      <c r="G888" s="20">
        <v>0.52</v>
      </c>
      <c r="H888" s="20" t="s">
        <v>38</v>
      </c>
      <c r="I888" s="20" t="s">
        <v>38</v>
      </c>
      <c r="J888" s="20">
        <v>0.94</v>
      </c>
      <c r="K888" s="20">
        <v>0.96</v>
      </c>
      <c r="L888" s="20">
        <v>1.56</v>
      </c>
      <c r="M888" s="20">
        <v>1.6</v>
      </c>
    </row>
    <row r="889" spans="1:13" ht="24" x14ac:dyDescent="0.3">
      <c r="A889" s="19">
        <v>44643</v>
      </c>
      <c r="B889" s="20">
        <v>0.14000000000000001</v>
      </c>
      <c r="C889" s="20">
        <v>0.14000000000000001</v>
      </c>
      <c r="D889" s="20">
        <v>0.23</v>
      </c>
      <c r="E889" s="20">
        <v>0.23</v>
      </c>
      <c r="F889" s="20">
        <v>0.5</v>
      </c>
      <c r="G889" s="20">
        <v>0.51</v>
      </c>
      <c r="H889" s="20" t="s">
        <v>38</v>
      </c>
      <c r="I889" s="20" t="s">
        <v>38</v>
      </c>
      <c r="J889" s="20">
        <v>0.9</v>
      </c>
      <c r="K889" s="20">
        <v>0.92</v>
      </c>
      <c r="L889" s="20">
        <v>1.49</v>
      </c>
      <c r="M889" s="20">
        <v>1.53</v>
      </c>
    </row>
    <row r="890" spans="1:13" ht="24" x14ac:dyDescent="0.3">
      <c r="A890" s="19">
        <v>44644</v>
      </c>
      <c r="B890" s="20">
        <v>0.16</v>
      </c>
      <c r="C890" s="20">
        <v>0.16</v>
      </c>
      <c r="D890" s="20">
        <v>0.31</v>
      </c>
      <c r="E890" s="20">
        <v>0.31</v>
      </c>
      <c r="F890" s="20">
        <v>0.5</v>
      </c>
      <c r="G890" s="20">
        <v>0.51</v>
      </c>
      <c r="H890" s="20" t="s">
        <v>38</v>
      </c>
      <c r="I890" s="20" t="s">
        <v>38</v>
      </c>
      <c r="J890" s="20">
        <v>0.93</v>
      </c>
      <c r="K890" s="20">
        <v>0.95</v>
      </c>
      <c r="L890" s="20">
        <v>1.51</v>
      </c>
      <c r="M890" s="20">
        <v>1.55</v>
      </c>
    </row>
    <row r="891" spans="1:13" ht="24" x14ac:dyDescent="0.3">
      <c r="A891" s="19">
        <v>44645</v>
      </c>
      <c r="B891" s="20">
        <v>0.17</v>
      </c>
      <c r="C891" s="20">
        <v>0.17</v>
      </c>
      <c r="D891" s="20">
        <v>0.31</v>
      </c>
      <c r="E891" s="20">
        <v>0.31</v>
      </c>
      <c r="F891" s="20">
        <v>0.53</v>
      </c>
      <c r="G891" s="20">
        <v>0.54</v>
      </c>
      <c r="H891" s="20" t="s">
        <v>38</v>
      </c>
      <c r="I891" s="20" t="s">
        <v>38</v>
      </c>
      <c r="J891" s="20">
        <v>0.98</v>
      </c>
      <c r="K891" s="20">
        <v>1</v>
      </c>
      <c r="L891" s="20">
        <v>1.62</v>
      </c>
      <c r="M891" s="20">
        <v>1.66</v>
      </c>
    </row>
    <row r="892" spans="1:13" ht="24" x14ac:dyDescent="0.3">
      <c r="A892" s="19">
        <v>44648</v>
      </c>
      <c r="B892" s="20">
        <v>0.18</v>
      </c>
      <c r="C892" s="20">
        <v>0.18</v>
      </c>
      <c r="D892" s="20">
        <v>0.33</v>
      </c>
      <c r="E892" s="20">
        <v>0.33</v>
      </c>
      <c r="F892" s="20">
        <v>0.6</v>
      </c>
      <c r="G892" s="20">
        <v>0.61</v>
      </c>
      <c r="H892" s="20" t="s">
        <v>38</v>
      </c>
      <c r="I892" s="20" t="s">
        <v>38</v>
      </c>
      <c r="J892" s="20">
        <v>1.06</v>
      </c>
      <c r="K892" s="20">
        <v>1.08</v>
      </c>
      <c r="L892" s="20">
        <v>1.63</v>
      </c>
      <c r="M892" s="20">
        <v>1.67</v>
      </c>
    </row>
    <row r="893" spans="1:13" ht="24" x14ac:dyDescent="0.3">
      <c r="A893" s="19">
        <v>44649</v>
      </c>
      <c r="B893" s="20">
        <v>0.17</v>
      </c>
      <c r="C893" s="20">
        <v>0.17</v>
      </c>
      <c r="D893" s="20">
        <v>0.31</v>
      </c>
      <c r="E893" s="20">
        <v>0.31</v>
      </c>
      <c r="F893" s="20">
        <v>0.56000000000000005</v>
      </c>
      <c r="G893" s="20">
        <v>0.56999999999999995</v>
      </c>
      <c r="H893" s="20" t="s">
        <v>38</v>
      </c>
      <c r="I893" s="20" t="s">
        <v>38</v>
      </c>
      <c r="J893" s="20">
        <v>1.03</v>
      </c>
      <c r="K893" s="20">
        <v>1.05</v>
      </c>
      <c r="L893" s="20">
        <v>1.62</v>
      </c>
      <c r="M893" s="20">
        <v>1.66</v>
      </c>
    </row>
    <row r="894" spans="1:13" ht="24" x14ac:dyDescent="0.3">
      <c r="A894" s="19">
        <v>44650</v>
      </c>
      <c r="B894" s="20">
        <v>0.13</v>
      </c>
      <c r="C894" s="20">
        <v>0.13</v>
      </c>
      <c r="D894" s="20">
        <v>0.28999999999999998</v>
      </c>
      <c r="E894" s="20">
        <v>0.28999999999999998</v>
      </c>
      <c r="F894" s="20">
        <v>0.55000000000000004</v>
      </c>
      <c r="G894" s="20">
        <v>0.56000000000000005</v>
      </c>
      <c r="H894" s="20" t="s">
        <v>38</v>
      </c>
      <c r="I894" s="20" t="s">
        <v>38</v>
      </c>
      <c r="J894" s="20">
        <v>1.01</v>
      </c>
      <c r="K894" s="20">
        <v>1.03</v>
      </c>
      <c r="L894" s="20">
        <v>1.58</v>
      </c>
      <c r="M894" s="20">
        <v>1.62</v>
      </c>
    </row>
    <row r="895" spans="1:13" ht="24" x14ac:dyDescent="0.3">
      <c r="A895" s="19">
        <v>44651</v>
      </c>
      <c r="B895" s="20">
        <v>0.17</v>
      </c>
      <c r="C895" s="20">
        <v>0.17</v>
      </c>
      <c r="D895" s="20">
        <v>0.35</v>
      </c>
      <c r="E895" s="20">
        <v>0.36</v>
      </c>
      <c r="F895" s="20">
        <v>0.51</v>
      </c>
      <c r="G895" s="20">
        <v>0.52</v>
      </c>
      <c r="H895" s="20" t="s">
        <v>38</v>
      </c>
      <c r="I895" s="20" t="s">
        <v>38</v>
      </c>
      <c r="J895" s="20">
        <v>1.02</v>
      </c>
      <c r="K895" s="20">
        <v>1.04</v>
      </c>
      <c r="L895" s="20">
        <v>1.57</v>
      </c>
      <c r="M895" s="20">
        <v>1.61</v>
      </c>
    </row>
    <row r="896" spans="1:13" ht="24" x14ac:dyDescent="0.3">
      <c r="A896" s="19">
        <v>44652</v>
      </c>
      <c r="B896" s="20">
        <v>0.15</v>
      </c>
      <c r="C896" s="20">
        <v>0.15</v>
      </c>
      <c r="D896" s="20">
        <v>0.36</v>
      </c>
      <c r="E896" s="20">
        <v>0.37</v>
      </c>
      <c r="F896" s="20">
        <v>0.52</v>
      </c>
      <c r="G896" s="20">
        <v>0.53</v>
      </c>
      <c r="H896" s="20" t="s">
        <v>38</v>
      </c>
      <c r="I896" s="20" t="s">
        <v>38</v>
      </c>
      <c r="J896" s="20">
        <v>1.05</v>
      </c>
      <c r="K896" s="20">
        <v>1.07</v>
      </c>
      <c r="L896" s="20">
        <v>1.65</v>
      </c>
      <c r="M896" s="20">
        <v>1.69</v>
      </c>
    </row>
    <row r="897" spans="1:13" ht="24" x14ac:dyDescent="0.3">
      <c r="A897" s="19">
        <v>44655</v>
      </c>
      <c r="B897" s="20">
        <v>0.17</v>
      </c>
      <c r="C897" s="20">
        <v>0.17</v>
      </c>
      <c r="D897" s="20">
        <v>0.38</v>
      </c>
      <c r="E897" s="20">
        <v>0.39</v>
      </c>
      <c r="F897" s="20">
        <v>0.67</v>
      </c>
      <c r="G897" s="20">
        <v>0.68</v>
      </c>
      <c r="H897" s="20" t="s">
        <v>38</v>
      </c>
      <c r="I897" s="20" t="s">
        <v>38</v>
      </c>
      <c r="J897" s="20">
        <v>1.1200000000000001</v>
      </c>
      <c r="K897" s="20">
        <v>1.1399999999999999</v>
      </c>
      <c r="L897" s="20">
        <v>1.65</v>
      </c>
      <c r="M897" s="20">
        <v>1.69</v>
      </c>
    </row>
    <row r="898" spans="1:13" ht="24" x14ac:dyDescent="0.3">
      <c r="A898" s="19">
        <v>44656</v>
      </c>
      <c r="B898" s="20">
        <v>0.17</v>
      </c>
      <c r="C898" s="20">
        <v>0.17</v>
      </c>
      <c r="D898" s="20">
        <v>0.38</v>
      </c>
      <c r="E898" s="20">
        <v>0.39</v>
      </c>
      <c r="F898" s="20">
        <v>0.65</v>
      </c>
      <c r="G898" s="20">
        <v>0.66</v>
      </c>
      <c r="H898" s="20" t="s">
        <v>38</v>
      </c>
      <c r="I898" s="20" t="s">
        <v>38</v>
      </c>
      <c r="J898" s="20">
        <v>1.1100000000000001</v>
      </c>
      <c r="K898" s="20">
        <v>1.1299999999999999</v>
      </c>
      <c r="L898" s="20">
        <v>1.69</v>
      </c>
      <c r="M898" s="20">
        <v>1.73</v>
      </c>
    </row>
    <row r="899" spans="1:13" ht="24" x14ac:dyDescent="0.3">
      <c r="A899" s="19">
        <v>44657</v>
      </c>
      <c r="B899" s="20">
        <v>0.19</v>
      </c>
      <c r="C899" s="20">
        <v>0.19</v>
      </c>
      <c r="D899" s="20">
        <v>0.39</v>
      </c>
      <c r="E899" s="20">
        <v>0.4</v>
      </c>
      <c r="F899" s="20">
        <v>0.67</v>
      </c>
      <c r="G899" s="20">
        <v>0.68</v>
      </c>
      <c r="H899" s="20" t="s">
        <v>38</v>
      </c>
      <c r="I899" s="20" t="s">
        <v>38</v>
      </c>
      <c r="J899" s="20">
        <v>1.1299999999999999</v>
      </c>
      <c r="K899" s="20">
        <v>1.1499999999999999</v>
      </c>
      <c r="L899" s="20">
        <v>1.71</v>
      </c>
      <c r="M899" s="20">
        <v>1.76</v>
      </c>
    </row>
    <row r="900" spans="1:13" ht="24" x14ac:dyDescent="0.3">
      <c r="A900" s="19">
        <v>44658</v>
      </c>
      <c r="B900" s="20">
        <v>0.21</v>
      </c>
      <c r="C900" s="20">
        <v>0.21</v>
      </c>
      <c r="D900" s="20">
        <v>0.49</v>
      </c>
      <c r="E900" s="20">
        <v>0.5</v>
      </c>
      <c r="F900" s="20">
        <v>0.68</v>
      </c>
      <c r="G900" s="20">
        <v>0.69</v>
      </c>
      <c r="H900" s="20" t="s">
        <v>38</v>
      </c>
      <c r="I900" s="20" t="s">
        <v>38</v>
      </c>
      <c r="J900" s="20">
        <v>1.1200000000000001</v>
      </c>
      <c r="K900" s="20">
        <v>1.1399999999999999</v>
      </c>
      <c r="L900" s="20">
        <v>1.69</v>
      </c>
      <c r="M900" s="20">
        <v>1.73</v>
      </c>
    </row>
    <row r="901" spans="1:13" ht="24" x14ac:dyDescent="0.3">
      <c r="A901" s="19">
        <v>44659</v>
      </c>
      <c r="B901" s="20">
        <v>0.2</v>
      </c>
      <c r="C901" s="20">
        <v>0.2</v>
      </c>
      <c r="D901" s="20">
        <v>0.47</v>
      </c>
      <c r="E901" s="20">
        <v>0.48</v>
      </c>
      <c r="F901" s="20">
        <v>0.69</v>
      </c>
      <c r="G901" s="20">
        <v>0.7</v>
      </c>
      <c r="H901" s="20" t="s">
        <v>38</v>
      </c>
      <c r="I901" s="20" t="s">
        <v>38</v>
      </c>
      <c r="J901" s="20">
        <v>1.1599999999999999</v>
      </c>
      <c r="K901" s="20">
        <v>1.18</v>
      </c>
      <c r="L901" s="20">
        <v>1.72</v>
      </c>
      <c r="M901" s="20">
        <v>1.77</v>
      </c>
    </row>
    <row r="902" spans="1:13" ht="24" x14ac:dyDescent="0.3">
      <c r="A902" s="19">
        <v>44662</v>
      </c>
      <c r="B902" s="20">
        <v>0.21</v>
      </c>
      <c r="C902" s="20">
        <v>0.21</v>
      </c>
      <c r="D902" s="20">
        <v>0.5</v>
      </c>
      <c r="E902" s="20">
        <v>0.51</v>
      </c>
      <c r="F902" s="20">
        <v>0.78</v>
      </c>
      <c r="G902" s="20">
        <v>0.79</v>
      </c>
      <c r="H902" s="20" t="s">
        <v>38</v>
      </c>
      <c r="I902" s="20" t="s">
        <v>38</v>
      </c>
      <c r="J902" s="20">
        <v>1.22</v>
      </c>
      <c r="K902" s="20">
        <v>1.24</v>
      </c>
      <c r="L902" s="20">
        <v>1.75</v>
      </c>
      <c r="M902" s="20">
        <v>1.8</v>
      </c>
    </row>
    <row r="903" spans="1:13" ht="24" x14ac:dyDescent="0.3">
      <c r="A903" s="19">
        <v>44663</v>
      </c>
      <c r="B903" s="20">
        <v>0.19</v>
      </c>
      <c r="C903" s="20">
        <v>0.19</v>
      </c>
      <c r="D903" s="20">
        <v>0.47</v>
      </c>
      <c r="E903" s="20">
        <v>0.48</v>
      </c>
      <c r="F903" s="20">
        <v>0.74</v>
      </c>
      <c r="G903" s="20">
        <v>0.75</v>
      </c>
      <c r="H903" s="20" t="s">
        <v>38</v>
      </c>
      <c r="I903" s="20" t="s">
        <v>38</v>
      </c>
      <c r="J903" s="20">
        <v>1.18</v>
      </c>
      <c r="K903" s="20">
        <v>1.2</v>
      </c>
      <c r="L903" s="20">
        <v>1.67</v>
      </c>
      <c r="M903" s="20">
        <v>1.71</v>
      </c>
    </row>
    <row r="904" spans="1:13" ht="24" x14ac:dyDescent="0.3">
      <c r="A904" s="19">
        <v>44664</v>
      </c>
      <c r="B904" s="20">
        <v>0.23</v>
      </c>
      <c r="C904" s="20">
        <v>0.23</v>
      </c>
      <c r="D904" s="20">
        <v>0.47</v>
      </c>
      <c r="E904" s="20">
        <v>0.48</v>
      </c>
      <c r="F904" s="20">
        <v>0.75</v>
      </c>
      <c r="G904" s="20">
        <v>0.76</v>
      </c>
      <c r="H904" s="20" t="s">
        <v>38</v>
      </c>
      <c r="I904" s="20" t="s">
        <v>38</v>
      </c>
      <c r="J904" s="20">
        <v>1.17</v>
      </c>
      <c r="K904" s="20">
        <v>1.19</v>
      </c>
      <c r="L904" s="20">
        <v>1.67</v>
      </c>
      <c r="M904" s="20">
        <v>1.71</v>
      </c>
    </row>
    <row r="905" spans="1:13" ht="24" x14ac:dyDescent="0.3">
      <c r="A905" s="19">
        <v>44665</v>
      </c>
      <c r="B905" s="20">
        <v>0.37</v>
      </c>
      <c r="C905" s="20">
        <v>0.38</v>
      </c>
      <c r="D905" s="20">
        <v>0.56999999999999995</v>
      </c>
      <c r="E905" s="20">
        <v>0.57999999999999996</v>
      </c>
      <c r="F905" s="20">
        <v>0.78</v>
      </c>
      <c r="G905" s="20">
        <v>0.79</v>
      </c>
      <c r="H905" s="20" t="s">
        <v>38</v>
      </c>
      <c r="I905" s="20" t="s">
        <v>38</v>
      </c>
      <c r="J905" s="20">
        <v>1.22</v>
      </c>
      <c r="K905" s="20">
        <v>1.24</v>
      </c>
      <c r="L905" s="20">
        <v>1.73</v>
      </c>
      <c r="M905" s="20">
        <v>1.78</v>
      </c>
    </row>
    <row r="906" spans="1:13" ht="24" x14ac:dyDescent="0.3">
      <c r="A906" s="19">
        <v>44669</v>
      </c>
      <c r="B906" s="20">
        <v>0.37</v>
      </c>
      <c r="C906" s="20">
        <v>0.38</v>
      </c>
      <c r="D906" s="20">
        <v>0.56999999999999995</v>
      </c>
      <c r="E906" s="20">
        <v>0.57999999999999996</v>
      </c>
      <c r="F906" s="20">
        <v>0.82</v>
      </c>
      <c r="G906" s="20">
        <v>0.83</v>
      </c>
      <c r="H906" s="20" t="s">
        <v>38</v>
      </c>
      <c r="I906" s="20" t="s">
        <v>38</v>
      </c>
      <c r="J906" s="20">
        <v>1.25</v>
      </c>
      <c r="K906" s="20">
        <v>1.28</v>
      </c>
      <c r="L906" s="20">
        <v>1.72</v>
      </c>
      <c r="M906" s="20">
        <v>1.77</v>
      </c>
    </row>
    <row r="907" spans="1:13" ht="24" x14ac:dyDescent="0.3">
      <c r="A907" s="19">
        <v>44670</v>
      </c>
      <c r="B907" s="20">
        <v>0.35</v>
      </c>
      <c r="C907" s="20">
        <v>0.35</v>
      </c>
      <c r="D907" s="20">
        <v>0.54</v>
      </c>
      <c r="E907" s="20">
        <v>0.55000000000000004</v>
      </c>
      <c r="F907" s="20">
        <v>0.82</v>
      </c>
      <c r="G907" s="20">
        <v>0.83</v>
      </c>
      <c r="H907" s="20" t="s">
        <v>38</v>
      </c>
      <c r="I907" s="20" t="s">
        <v>38</v>
      </c>
      <c r="J907" s="20">
        <v>1.26</v>
      </c>
      <c r="K907" s="20">
        <v>1.29</v>
      </c>
      <c r="L907" s="20">
        <v>1.89</v>
      </c>
      <c r="M907" s="20">
        <v>1.94</v>
      </c>
    </row>
    <row r="908" spans="1:13" ht="24" x14ac:dyDescent="0.3">
      <c r="A908" s="19">
        <v>44671</v>
      </c>
      <c r="B908" s="20">
        <v>0.33</v>
      </c>
      <c r="C908" s="20">
        <v>0.33</v>
      </c>
      <c r="D908" s="20">
        <v>0.5</v>
      </c>
      <c r="E908" s="20">
        <v>0.51</v>
      </c>
      <c r="F908" s="20">
        <v>0.82</v>
      </c>
      <c r="G908" s="20">
        <v>0.83</v>
      </c>
      <c r="H908" s="20" t="s">
        <v>38</v>
      </c>
      <c r="I908" s="20" t="s">
        <v>38</v>
      </c>
      <c r="J908" s="20">
        <v>1.26</v>
      </c>
      <c r="K908" s="20">
        <v>1.29</v>
      </c>
      <c r="L908" s="20">
        <v>1.88</v>
      </c>
      <c r="M908" s="20">
        <v>1.93</v>
      </c>
    </row>
    <row r="909" spans="1:13" ht="24" x14ac:dyDescent="0.3">
      <c r="A909" s="19">
        <v>44672</v>
      </c>
      <c r="B909" s="20">
        <v>0.5</v>
      </c>
      <c r="C909" s="20">
        <v>0.51</v>
      </c>
      <c r="D909" s="20">
        <v>0.64</v>
      </c>
      <c r="E909" s="20">
        <v>0.65</v>
      </c>
      <c r="F909" s="20">
        <v>0.82</v>
      </c>
      <c r="G909" s="20">
        <v>0.83</v>
      </c>
      <c r="H909" s="20" t="s">
        <v>38</v>
      </c>
      <c r="I909" s="20" t="s">
        <v>38</v>
      </c>
      <c r="J909" s="20">
        <v>1.29</v>
      </c>
      <c r="K909" s="20">
        <v>1.32</v>
      </c>
      <c r="L909" s="20">
        <v>1.96</v>
      </c>
      <c r="M909" s="20">
        <v>2.02</v>
      </c>
    </row>
    <row r="910" spans="1:13" ht="24" x14ac:dyDescent="0.3">
      <c r="A910" s="19">
        <v>44673</v>
      </c>
      <c r="B910" s="20">
        <v>0.46</v>
      </c>
      <c r="C910" s="20">
        <v>0.47</v>
      </c>
      <c r="D910" s="20">
        <v>0.63</v>
      </c>
      <c r="E910" s="20">
        <v>0.64</v>
      </c>
      <c r="F910" s="20">
        <v>0.82</v>
      </c>
      <c r="G910" s="20">
        <v>0.83</v>
      </c>
      <c r="H910" s="20" t="s">
        <v>38</v>
      </c>
      <c r="I910" s="20" t="s">
        <v>38</v>
      </c>
      <c r="J910" s="20">
        <v>1.3</v>
      </c>
      <c r="K910" s="20">
        <v>1.33</v>
      </c>
      <c r="L910" s="20">
        <v>2</v>
      </c>
      <c r="M910" s="20">
        <v>2.06</v>
      </c>
    </row>
    <row r="911" spans="1:13" ht="24" x14ac:dyDescent="0.3">
      <c r="A911" s="19">
        <v>44676</v>
      </c>
      <c r="B911" s="20">
        <v>0.39</v>
      </c>
      <c r="C911" s="20">
        <v>0.4</v>
      </c>
      <c r="D911" s="20">
        <v>0.56999999999999995</v>
      </c>
      <c r="E911" s="20">
        <v>0.57999999999999996</v>
      </c>
      <c r="F911" s="20">
        <v>0.93</v>
      </c>
      <c r="G911" s="20">
        <v>0.95</v>
      </c>
      <c r="H911" s="20" t="s">
        <v>38</v>
      </c>
      <c r="I911" s="20" t="s">
        <v>38</v>
      </c>
      <c r="J911" s="20">
        <v>1.4</v>
      </c>
      <c r="K911" s="20">
        <v>1.43</v>
      </c>
      <c r="L911" s="20">
        <v>1.96</v>
      </c>
      <c r="M911" s="20">
        <v>2.02</v>
      </c>
    </row>
    <row r="912" spans="1:13" ht="24" x14ac:dyDescent="0.3">
      <c r="A912" s="19">
        <v>44677</v>
      </c>
      <c r="B912" s="20">
        <v>0.36</v>
      </c>
      <c r="C912" s="20">
        <v>0.37</v>
      </c>
      <c r="D912" s="20">
        <v>0.56000000000000005</v>
      </c>
      <c r="E912" s="20">
        <v>0.56999999999999995</v>
      </c>
      <c r="F912" s="20">
        <v>0.84</v>
      </c>
      <c r="G912" s="20">
        <v>0.85</v>
      </c>
      <c r="H912" s="20" t="s">
        <v>38</v>
      </c>
      <c r="I912" s="20" t="s">
        <v>38</v>
      </c>
      <c r="J912" s="20">
        <v>1.37</v>
      </c>
      <c r="K912" s="20">
        <v>1.4</v>
      </c>
      <c r="L912" s="20">
        <v>1.92</v>
      </c>
      <c r="M912" s="20">
        <v>1.97</v>
      </c>
    </row>
    <row r="913" spans="1:13" ht="24" x14ac:dyDescent="0.3">
      <c r="A913" s="19">
        <v>44678</v>
      </c>
      <c r="B913" s="20">
        <v>0.35</v>
      </c>
      <c r="C913" s="20">
        <v>0.35</v>
      </c>
      <c r="D913" s="20">
        <v>0.57999999999999996</v>
      </c>
      <c r="E913" s="20">
        <v>0.59</v>
      </c>
      <c r="F913" s="20">
        <v>0.82</v>
      </c>
      <c r="G913" s="20">
        <v>0.83</v>
      </c>
      <c r="H913" s="20" t="s">
        <v>38</v>
      </c>
      <c r="I913" s="20" t="s">
        <v>38</v>
      </c>
      <c r="J913" s="20">
        <v>1.36</v>
      </c>
      <c r="K913" s="20">
        <v>1.39</v>
      </c>
      <c r="L913" s="20">
        <v>1.91</v>
      </c>
      <c r="M913" s="20">
        <v>1.96</v>
      </c>
    </row>
    <row r="914" spans="1:13" ht="24" x14ac:dyDescent="0.3">
      <c r="A914" s="19">
        <v>44679</v>
      </c>
      <c r="B914" s="20">
        <v>0.37</v>
      </c>
      <c r="C914" s="20">
        <v>0.38</v>
      </c>
      <c r="D914" s="20">
        <v>0.7</v>
      </c>
      <c r="E914" s="20">
        <v>0.71</v>
      </c>
      <c r="F914" s="20">
        <v>0.81</v>
      </c>
      <c r="G914" s="20">
        <v>0.82</v>
      </c>
      <c r="H914" s="20" t="s">
        <v>38</v>
      </c>
      <c r="I914" s="20" t="s">
        <v>38</v>
      </c>
      <c r="J914" s="20">
        <v>1.35</v>
      </c>
      <c r="K914" s="20">
        <v>1.38</v>
      </c>
      <c r="L914" s="20">
        <v>1.96</v>
      </c>
      <c r="M914" s="20">
        <v>2.02</v>
      </c>
    </row>
    <row r="915" spans="1:13" ht="24" x14ac:dyDescent="0.3">
      <c r="A915" s="19">
        <v>44680</v>
      </c>
      <c r="B915" s="20">
        <v>0.37</v>
      </c>
      <c r="C915" s="20">
        <v>0.38</v>
      </c>
      <c r="D915" s="20">
        <v>0.71</v>
      </c>
      <c r="E915" s="20">
        <v>0.72</v>
      </c>
      <c r="F915" s="20">
        <v>0.83</v>
      </c>
      <c r="G915" s="20">
        <v>0.84</v>
      </c>
      <c r="H915" s="20" t="s">
        <v>38</v>
      </c>
      <c r="I915" s="20" t="s">
        <v>38</v>
      </c>
      <c r="J915" s="20">
        <v>1.37</v>
      </c>
      <c r="K915" s="20">
        <v>1.4</v>
      </c>
      <c r="L915" s="20">
        <v>2.02</v>
      </c>
      <c r="M915" s="20">
        <v>2.08</v>
      </c>
    </row>
    <row r="916" spans="1:13" ht="24" x14ac:dyDescent="0.3">
      <c r="A916" s="19">
        <v>44683</v>
      </c>
      <c r="B916" s="20">
        <v>0.38</v>
      </c>
      <c r="C916" s="20">
        <v>0.39</v>
      </c>
      <c r="D916" s="20">
        <v>0.67</v>
      </c>
      <c r="E916" s="20">
        <v>0.68</v>
      </c>
      <c r="F916" s="20">
        <v>0.9</v>
      </c>
      <c r="G916" s="20">
        <v>0.91</v>
      </c>
      <c r="H916" s="20" t="s">
        <v>38</v>
      </c>
      <c r="I916" s="20" t="s">
        <v>38</v>
      </c>
      <c r="J916" s="20">
        <v>1.45</v>
      </c>
      <c r="K916" s="20">
        <v>1.48</v>
      </c>
      <c r="L916" s="20">
        <v>2.0099999999999998</v>
      </c>
      <c r="M916" s="20">
        <v>2.0699999999999998</v>
      </c>
    </row>
    <row r="917" spans="1:13" ht="24" x14ac:dyDescent="0.3">
      <c r="A917" s="19">
        <v>44684</v>
      </c>
      <c r="B917" s="20">
        <v>0.44</v>
      </c>
      <c r="C917" s="20">
        <v>0.45</v>
      </c>
      <c r="D917" s="20">
        <v>0.73</v>
      </c>
      <c r="E917" s="20">
        <v>0.74</v>
      </c>
      <c r="F917" s="20">
        <v>0.9</v>
      </c>
      <c r="G917" s="20">
        <v>0.91</v>
      </c>
      <c r="H917" s="20" t="s">
        <v>38</v>
      </c>
      <c r="I917" s="20" t="s">
        <v>38</v>
      </c>
      <c r="J917" s="20">
        <v>1.41</v>
      </c>
      <c r="K917" s="20">
        <v>1.44</v>
      </c>
      <c r="L917" s="20">
        <v>2.0699999999999998</v>
      </c>
      <c r="M917" s="20">
        <v>2.13</v>
      </c>
    </row>
    <row r="918" spans="1:13" ht="24" x14ac:dyDescent="0.3">
      <c r="A918" s="19">
        <v>44685</v>
      </c>
      <c r="B918" s="20">
        <v>0.45</v>
      </c>
      <c r="C918" s="20">
        <v>0.46</v>
      </c>
      <c r="D918" s="20">
        <v>0.7</v>
      </c>
      <c r="E918" s="20">
        <v>0.71</v>
      </c>
      <c r="F918" s="20">
        <v>0.88</v>
      </c>
      <c r="G918" s="20">
        <v>0.89</v>
      </c>
      <c r="H918" s="20" t="s">
        <v>38</v>
      </c>
      <c r="I918" s="20" t="s">
        <v>38</v>
      </c>
      <c r="J918" s="20">
        <v>1.39</v>
      </c>
      <c r="K918" s="20">
        <v>1.42</v>
      </c>
      <c r="L918" s="20">
        <v>1.98</v>
      </c>
      <c r="M918" s="20">
        <v>2.04</v>
      </c>
    </row>
    <row r="919" spans="1:13" ht="24" x14ac:dyDescent="0.3">
      <c r="A919" s="19">
        <v>44686</v>
      </c>
      <c r="B919" s="20">
        <v>0.49</v>
      </c>
      <c r="C919" s="20">
        <v>0.5</v>
      </c>
      <c r="D919" s="20">
        <v>0.7</v>
      </c>
      <c r="E919" s="20">
        <v>0.71</v>
      </c>
      <c r="F919" s="20">
        <v>0.84</v>
      </c>
      <c r="G919" s="20">
        <v>0.85</v>
      </c>
      <c r="H919" s="20" t="s">
        <v>38</v>
      </c>
      <c r="I919" s="20" t="s">
        <v>38</v>
      </c>
      <c r="J919" s="20">
        <v>1.33</v>
      </c>
      <c r="K919" s="20">
        <v>1.36</v>
      </c>
      <c r="L919" s="20">
        <v>1.98</v>
      </c>
      <c r="M919" s="20">
        <v>2.04</v>
      </c>
    </row>
    <row r="920" spans="1:13" ht="24" x14ac:dyDescent="0.3">
      <c r="A920" s="19">
        <v>44687</v>
      </c>
      <c r="B920" s="20">
        <v>0.48</v>
      </c>
      <c r="C920" s="20">
        <v>0.49</v>
      </c>
      <c r="D920" s="20">
        <v>0.71</v>
      </c>
      <c r="E920" s="20">
        <v>0.72</v>
      </c>
      <c r="F920" s="20">
        <v>0.84</v>
      </c>
      <c r="G920" s="20">
        <v>0.85</v>
      </c>
      <c r="H920" s="20" t="s">
        <v>38</v>
      </c>
      <c r="I920" s="20" t="s">
        <v>38</v>
      </c>
      <c r="J920" s="20">
        <v>1.36</v>
      </c>
      <c r="K920" s="20">
        <v>1.39</v>
      </c>
      <c r="L920" s="20">
        <v>1.98</v>
      </c>
      <c r="M920" s="20">
        <v>2.04</v>
      </c>
    </row>
    <row r="921" spans="1:13" ht="24" x14ac:dyDescent="0.3">
      <c r="A921" s="19">
        <v>44690</v>
      </c>
      <c r="B921" s="20">
        <v>0.49</v>
      </c>
      <c r="C921" s="20">
        <v>0.5</v>
      </c>
      <c r="D921" s="20">
        <v>0.7</v>
      </c>
      <c r="E921" s="20">
        <v>0.71</v>
      </c>
      <c r="F921" s="20">
        <v>0.92</v>
      </c>
      <c r="G921" s="20">
        <v>0.93</v>
      </c>
      <c r="H921" s="20" t="s">
        <v>38</v>
      </c>
      <c r="I921" s="20" t="s">
        <v>38</v>
      </c>
      <c r="J921" s="20">
        <v>1.39</v>
      </c>
      <c r="K921" s="20">
        <v>1.42</v>
      </c>
      <c r="L921" s="20">
        <v>1.89</v>
      </c>
      <c r="M921" s="20">
        <v>1.94</v>
      </c>
    </row>
    <row r="922" spans="1:13" ht="24" x14ac:dyDescent="0.3">
      <c r="A922" s="19">
        <v>44691</v>
      </c>
      <c r="B922" s="20">
        <v>0.55000000000000004</v>
      </c>
      <c r="C922" s="20">
        <v>0.56000000000000005</v>
      </c>
      <c r="D922" s="20">
        <v>0.72</v>
      </c>
      <c r="E922" s="20">
        <v>0.73</v>
      </c>
      <c r="F922" s="20">
        <v>0.89</v>
      </c>
      <c r="G922" s="20">
        <v>0.9</v>
      </c>
      <c r="H922" s="20" t="s">
        <v>38</v>
      </c>
      <c r="I922" s="20" t="s">
        <v>38</v>
      </c>
      <c r="J922" s="20">
        <v>1.4</v>
      </c>
      <c r="K922" s="20">
        <v>1.43</v>
      </c>
      <c r="L922" s="20">
        <v>1.9</v>
      </c>
      <c r="M922" s="20">
        <v>1.95</v>
      </c>
    </row>
    <row r="923" spans="1:13" ht="24" x14ac:dyDescent="0.3">
      <c r="A923" s="19">
        <v>44692</v>
      </c>
      <c r="B923" s="20">
        <v>0.56000000000000005</v>
      </c>
      <c r="C923" s="20">
        <v>0.56999999999999995</v>
      </c>
      <c r="D923" s="20">
        <v>0.74</v>
      </c>
      <c r="E923" s="20">
        <v>0.75</v>
      </c>
      <c r="F923" s="20">
        <v>0.9</v>
      </c>
      <c r="G923" s="20">
        <v>0.91</v>
      </c>
      <c r="H923" s="20" t="s">
        <v>38</v>
      </c>
      <c r="I923" s="20" t="s">
        <v>38</v>
      </c>
      <c r="J923" s="20">
        <v>1.39</v>
      </c>
      <c r="K923" s="20">
        <v>1.42</v>
      </c>
      <c r="L923" s="20">
        <v>1.88</v>
      </c>
      <c r="M923" s="20">
        <v>1.93</v>
      </c>
    </row>
    <row r="924" spans="1:13" ht="24" x14ac:dyDescent="0.3">
      <c r="A924" s="19">
        <v>44693</v>
      </c>
      <c r="B924" s="20">
        <v>0.6</v>
      </c>
      <c r="C924" s="20">
        <v>0.61</v>
      </c>
      <c r="D924" s="20">
        <v>0.77</v>
      </c>
      <c r="E924" s="20">
        <v>0.78</v>
      </c>
      <c r="F924" s="20">
        <v>0.95</v>
      </c>
      <c r="G924" s="20">
        <v>0.97</v>
      </c>
      <c r="H924" s="20" t="s">
        <v>38</v>
      </c>
      <c r="I924" s="20" t="s">
        <v>38</v>
      </c>
      <c r="J924" s="20">
        <v>1.39</v>
      </c>
      <c r="K924" s="20">
        <v>1.42</v>
      </c>
      <c r="L924" s="20">
        <v>1.85</v>
      </c>
      <c r="M924" s="20">
        <v>1.9</v>
      </c>
    </row>
    <row r="925" spans="1:13" ht="24" x14ac:dyDescent="0.3">
      <c r="A925" s="19">
        <v>44694</v>
      </c>
      <c r="B925" s="20">
        <v>0.66</v>
      </c>
      <c r="C925" s="20">
        <v>0.67</v>
      </c>
      <c r="D925" s="20">
        <v>0.78</v>
      </c>
      <c r="E925" s="20">
        <v>0.79</v>
      </c>
      <c r="F925" s="20">
        <v>1.01</v>
      </c>
      <c r="G925" s="20">
        <v>1.03</v>
      </c>
      <c r="H925" s="20" t="s">
        <v>38</v>
      </c>
      <c r="I925" s="20" t="s">
        <v>38</v>
      </c>
      <c r="J925" s="20">
        <v>1.42</v>
      </c>
      <c r="K925" s="20">
        <v>1.45</v>
      </c>
      <c r="L925" s="20">
        <v>1.92</v>
      </c>
      <c r="M925" s="20">
        <v>1.97</v>
      </c>
    </row>
    <row r="926" spans="1:13" ht="24" x14ac:dyDescent="0.3">
      <c r="A926" s="19">
        <v>44697</v>
      </c>
      <c r="B926" s="20">
        <v>0.62</v>
      </c>
      <c r="C926" s="20">
        <v>0.63</v>
      </c>
      <c r="D926" s="20">
        <v>0.81</v>
      </c>
      <c r="E926" s="20">
        <v>0.82</v>
      </c>
      <c r="F926" s="20">
        <v>1.07</v>
      </c>
      <c r="G926" s="20">
        <v>1.0900000000000001</v>
      </c>
      <c r="H926" s="20" t="s">
        <v>38</v>
      </c>
      <c r="I926" s="20" t="s">
        <v>38</v>
      </c>
      <c r="J926" s="20">
        <v>1.5</v>
      </c>
      <c r="K926" s="20">
        <v>1.53</v>
      </c>
      <c r="L926" s="20">
        <v>1.96</v>
      </c>
      <c r="M926" s="20">
        <v>2.02</v>
      </c>
    </row>
    <row r="927" spans="1:13" ht="24" x14ac:dyDescent="0.3">
      <c r="A927" s="19">
        <v>44698</v>
      </c>
      <c r="B927" s="20">
        <v>0.57999999999999996</v>
      </c>
      <c r="C927" s="20">
        <v>0.59</v>
      </c>
      <c r="D927" s="20">
        <v>0.81</v>
      </c>
      <c r="E927" s="20">
        <v>0.82</v>
      </c>
      <c r="F927" s="20">
        <v>1.06</v>
      </c>
      <c r="G927" s="20">
        <v>1.08</v>
      </c>
      <c r="H927" s="20" t="s">
        <v>38</v>
      </c>
      <c r="I927" s="20" t="s">
        <v>38</v>
      </c>
      <c r="J927" s="20">
        <v>1.52</v>
      </c>
      <c r="K927" s="20">
        <v>1.55</v>
      </c>
      <c r="L927" s="20">
        <v>2.02</v>
      </c>
      <c r="M927" s="20">
        <v>2.08</v>
      </c>
    </row>
    <row r="928" spans="1:13" ht="24" x14ac:dyDescent="0.3">
      <c r="A928" s="19">
        <v>44699</v>
      </c>
      <c r="B928" s="20">
        <v>0.5</v>
      </c>
      <c r="C928" s="20">
        <v>0.51</v>
      </c>
      <c r="D928" s="20">
        <v>0.8</v>
      </c>
      <c r="E928" s="20">
        <v>0.81</v>
      </c>
      <c r="F928" s="20">
        <v>1.02</v>
      </c>
      <c r="G928" s="20">
        <v>1.04</v>
      </c>
      <c r="H928" s="20" t="s">
        <v>38</v>
      </c>
      <c r="I928" s="20" t="s">
        <v>38</v>
      </c>
      <c r="J928" s="20">
        <v>1.52</v>
      </c>
      <c r="K928" s="20">
        <v>1.55</v>
      </c>
      <c r="L928" s="20">
        <v>2.1</v>
      </c>
      <c r="M928" s="20">
        <v>2.16</v>
      </c>
    </row>
    <row r="929" spans="1:13" ht="24" x14ac:dyDescent="0.3">
      <c r="A929" s="19">
        <v>44700</v>
      </c>
      <c r="B929" s="20">
        <v>0.65</v>
      </c>
      <c r="C929" s="20">
        <v>0.66</v>
      </c>
      <c r="D929" s="20">
        <v>0.9</v>
      </c>
      <c r="E929" s="20">
        <v>0.91</v>
      </c>
      <c r="F929" s="20">
        <v>1.04</v>
      </c>
      <c r="G929" s="20">
        <v>1.06</v>
      </c>
      <c r="H929" s="20" t="s">
        <v>38</v>
      </c>
      <c r="I929" s="20" t="s">
        <v>38</v>
      </c>
      <c r="J929" s="20">
        <v>1.47</v>
      </c>
      <c r="K929" s="20">
        <v>1.5</v>
      </c>
      <c r="L929" s="20">
        <v>2.0499999999999998</v>
      </c>
      <c r="M929" s="20">
        <v>2.11</v>
      </c>
    </row>
    <row r="930" spans="1:13" ht="24" x14ac:dyDescent="0.3">
      <c r="A930" s="19">
        <v>44701</v>
      </c>
      <c r="B930" s="20">
        <v>0.62</v>
      </c>
      <c r="C930" s="20">
        <v>0.63</v>
      </c>
      <c r="D930" s="20">
        <v>0.86</v>
      </c>
      <c r="E930" s="20">
        <v>0.87</v>
      </c>
      <c r="F930" s="20">
        <v>1.01</v>
      </c>
      <c r="G930" s="20">
        <v>1.03</v>
      </c>
      <c r="H930" s="20" t="s">
        <v>38</v>
      </c>
      <c r="I930" s="20" t="s">
        <v>38</v>
      </c>
      <c r="J930" s="20">
        <v>1.46</v>
      </c>
      <c r="K930" s="20">
        <v>1.49</v>
      </c>
      <c r="L930" s="20">
        <v>2.0099999999999998</v>
      </c>
      <c r="M930" s="20">
        <v>2.0699999999999998</v>
      </c>
    </row>
    <row r="931" spans="1:13" ht="24" x14ac:dyDescent="0.3">
      <c r="A931" s="19">
        <v>44704</v>
      </c>
      <c r="B931" s="20">
        <v>0.52</v>
      </c>
      <c r="C931" s="20">
        <v>0.53</v>
      </c>
      <c r="D931" s="20">
        <v>0.87</v>
      </c>
      <c r="E931" s="20">
        <v>0.88</v>
      </c>
      <c r="F931" s="20">
        <v>1.07</v>
      </c>
      <c r="G931" s="20">
        <v>1.0900000000000001</v>
      </c>
      <c r="H931" s="20" t="s">
        <v>38</v>
      </c>
      <c r="I931" s="20" t="s">
        <v>38</v>
      </c>
      <c r="J931" s="20">
        <v>1.53</v>
      </c>
      <c r="K931" s="20">
        <v>1.56</v>
      </c>
      <c r="L931" s="20">
        <v>2.02</v>
      </c>
      <c r="M931" s="20">
        <v>2.08</v>
      </c>
    </row>
    <row r="932" spans="1:13" ht="24" x14ac:dyDescent="0.3">
      <c r="A932" s="19">
        <v>44705</v>
      </c>
      <c r="B932" s="20">
        <v>0.51</v>
      </c>
      <c r="C932" s="20">
        <v>0.52</v>
      </c>
      <c r="D932" s="20">
        <v>0.84</v>
      </c>
      <c r="E932" s="20">
        <v>0.85</v>
      </c>
      <c r="F932" s="20">
        <v>1.05</v>
      </c>
      <c r="G932" s="20">
        <v>1.07</v>
      </c>
      <c r="H932" s="20" t="s">
        <v>38</v>
      </c>
      <c r="I932" s="20" t="s">
        <v>38</v>
      </c>
      <c r="J932" s="20">
        <v>1.49</v>
      </c>
      <c r="K932" s="20">
        <v>1.52</v>
      </c>
      <c r="L932" s="20">
        <v>1.95</v>
      </c>
      <c r="M932" s="20">
        <v>2.0099999999999998</v>
      </c>
    </row>
    <row r="933" spans="1:13" ht="24" x14ac:dyDescent="0.3">
      <c r="A933" s="19">
        <v>44706</v>
      </c>
      <c r="B933" s="20">
        <v>0.52</v>
      </c>
      <c r="C933" s="20">
        <v>0.53</v>
      </c>
      <c r="D933" s="20">
        <v>0.83</v>
      </c>
      <c r="E933" s="20">
        <v>0.84</v>
      </c>
      <c r="F933" s="20">
        <v>1.05</v>
      </c>
      <c r="G933" s="20">
        <v>1.07</v>
      </c>
      <c r="H933" s="20" t="s">
        <v>38</v>
      </c>
      <c r="I933" s="20" t="s">
        <v>38</v>
      </c>
      <c r="J933" s="20">
        <v>1.48</v>
      </c>
      <c r="K933" s="20">
        <v>1.51</v>
      </c>
      <c r="L933" s="20">
        <v>1.94</v>
      </c>
      <c r="M933" s="20">
        <v>2</v>
      </c>
    </row>
    <row r="934" spans="1:13" ht="24" x14ac:dyDescent="0.3">
      <c r="A934" s="19">
        <v>44707</v>
      </c>
      <c r="B934" s="20">
        <v>0.7</v>
      </c>
      <c r="C934" s="20">
        <v>0.71</v>
      </c>
      <c r="D934" s="20">
        <v>0.89</v>
      </c>
      <c r="E934" s="20">
        <v>0.9</v>
      </c>
      <c r="F934" s="20">
        <v>1.06</v>
      </c>
      <c r="G934" s="20">
        <v>1.08</v>
      </c>
      <c r="H934" s="20" t="s">
        <v>38</v>
      </c>
      <c r="I934" s="20" t="s">
        <v>38</v>
      </c>
      <c r="J934" s="20">
        <v>1.48</v>
      </c>
      <c r="K934" s="20">
        <v>1.51</v>
      </c>
      <c r="L934" s="20">
        <v>1.93</v>
      </c>
      <c r="M934" s="20">
        <v>1.99</v>
      </c>
    </row>
    <row r="935" spans="1:13" ht="24" x14ac:dyDescent="0.3">
      <c r="A935" s="19">
        <v>44708</v>
      </c>
      <c r="B935" s="20">
        <v>0.68</v>
      </c>
      <c r="C935" s="20">
        <v>0.69</v>
      </c>
      <c r="D935" s="20">
        <v>0.9</v>
      </c>
      <c r="E935" s="20">
        <v>0.91</v>
      </c>
      <c r="F935" s="20">
        <v>1.06</v>
      </c>
      <c r="G935" s="20">
        <v>1.08</v>
      </c>
      <c r="H935" s="20" t="s">
        <v>38</v>
      </c>
      <c r="I935" s="20" t="s">
        <v>38</v>
      </c>
      <c r="J935" s="20">
        <v>1.49</v>
      </c>
      <c r="K935" s="20">
        <v>1.52</v>
      </c>
      <c r="L935" s="20">
        <v>1.94</v>
      </c>
      <c r="M935" s="20">
        <v>2</v>
      </c>
    </row>
    <row r="936" spans="1:13" ht="24" x14ac:dyDescent="0.3">
      <c r="A936" s="19">
        <v>44712</v>
      </c>
      <c r="B936" s="20">
        <v>0.71</v>
      </c>
      <c r="C936" s="20">
        <v>0.72</v>
      </c>
      <c r="D936" s="20">
        <v>0.84</v>
      </c>
      <c r="E936" s="20">
        <v>0.85</v>
      </c>
      <c r="F936" s="20">
        <v>1.1299999999999999</v>
      </c>
      <c r="G936" s="20">
        <v>1.1499999999999999</v>
      </c>
      <c r="H936" s="20" t="s">
        <v>38</v>
      </c>
      <c r="I936" s="20" t="s">
        <v>38</v>
      </c>
      <c r="J936" s="20">
        <v>1.6</v>
      </c>
      <c r="K936" s="20">
        <v>1.64</v>
      </c>
      <c r="L936" s="20">
        <v>2</v>
      </c>
      <c r="M936" s="20">
        <v>2.06</v>
      </c>
    </row>
    <row r="937" spans="1:13" ht="24" x14ac:dyDescent="0.3">
      <c r="A937" s="19">
        <v>44713</v>
      </c>
      <c r="B937" s="20">
        <v>0.75</v>
      </c>
      <c r="C937" s="20">
        <v>0.76</v>
      </c>
      <c r="D937" s="20">
        <v>0.85</v>
      </c>
      <c r="E937" s="20">
        <v>0.86</v>
      </c>
      <c r="F937" s="20">
        <v>1.1200000000000001</v>
      </c>
      <c r="G937" s="20">
        <v>1.1399999999999999</v>
      </c>
      <c r="H937" s="20" t="s">
        <v>38</v>
      </c>
      <c r="I937" s="20" t="s">
        <v>38</v>
      </c>
      <c r="J937" s="20">
        <v>1.59</v>
      </c>
      <c r="K937" s="20">
        <v>1.63</v>
      </c>
      <c r="L937" s="20">
        <v>2.08</v>
      </c>
      <c r="M937" s="20">
        <v>2.14</v>
      </c>
    </row>
    <row r="938" spans="1:13" ht="24" x14ac:dyDescent="0.3">
      <c r="A938" s="19">
        <v>44714</v>
      </c>
      <c r="B938" s="20">
        <v>0.84</v>
      </c>
      <c r="C938" s="20">
        <v>0.85</v>
      </c>
      <c r="D938" s="20">
        <v>1.04</v>
      </c>
      <c r="E938" s="20">
        <v>1.06</v>
      </c>
      <c r="F938" s="20">
        <v>1.1299999999999999</v>
      </c>
      <c r="G938" s="20">
        <v>1.1499999999999999</v>
      </c>
      <c r="H938" s="20" t="s">
        <v>38</v>
      </c>
      <c r="I938" s="20" t="s">
        <v>38</v>
      </c>
      <c r="J938" s="20">
        <v>1.6</v>
      </c>
      <c r="K938" s="20">
        <v>1.64</v>
      </c>
      <c r="L938" s="20">
        <v>2.0699999999999998</v>
      </c>
      <c r="M938" s="20">
        <v>2.13</v>
      </c>
    </row>
    <row r="939" spans="1:13" ht="24" x14ac:dyDescent="0.3">
      <c r="A939" s="19">
        <v>44715</v>
      </c>
      <c r="B939" s="20">
        <v>0.86</v>
      </c>
      <c r="C939" s="20">
        <v>0.87</v>
      </c>
      <c r="D939" s="20">
        <v>1.03</v>
      </c>
      <c r="E939" s="20">
        <v>1.05</v>
      </c>
      <c r="F939" s="20">
        <v>1.17</v>
      </c>
      <c r="G939" s="20">
        <v>1.19</v>
      </c>
      <c r="H939" s="20" t="s">
        <v>38</v>
      </c>
      <c r="I939" s="20" t="s">
        <v>38</v>
      </c>
      <c r="J939" s="20">
        <v>1.63</v>
      </c>
      <c r="K939" s="20">
        <v>1.67</v>
      </c>
      <c r="L939" s="20">
        <v>2.1</v>
      </c>
      <c r="M939" s="20">
        <v>2.16</v>
      </c>
    </row>
    <row r="940" spans="1:13" ht="24" x14ac:dyDescent="0.3">
      <c r="A940" s="19">
        <v>44718</v>
      </c>
      <c r="B940" s="20">
        <v>0.87</v>
      </c>
      <c r="C940" s="20">
        <v>0.88</v>
      </c>
      <c r="D940" s="20">
        <v>1.04</v>
      </c>
      <c r="E940" s="20">
        <v>1.06</v>
      </c>
      <c r="F940" s="20">
        <v>1.23</v>
      </c>
      <c r="G940" s="20">
        <v>1.25</v>
      </c>
      <c r="H940" s="20" t="s">
        <v>38</v>
      </c>
      <c r="I940" s="20" t="s">
        <v>38</v>
      </c>
      <c r="J940" s="20">
        <v>1.7</v>
      </c>
      <c r="K940" s="20">
        <v>1.74</v>
      </c>
      <c r="L940" s="20">
        <v>2.14</v>
      </c>
      <c r="M940" s="20">
        <v>2.2000000000000002</v>
      </c>
    </row>
    <row r="941" spans="1:13" ht="24" x14ac:dyDescent="0.3">
      <c r="A941" s="19">
        <v>44719</v>
      </c>
      <c r="B941" s="20">
        <v>0.85</v>
      </c>
      <c r="C941" s="20">
        <v>0.86</v>
      </c>
      <c r="D941" s="20">
        <v>1.03</v>
      </c>
      <c r="E941" s="20">
        <v>1.05</v>
      </c>
      <c r="F941" s="20">
        <v>1.24</v>
      </c>
      <c r="G941" s="20">
        <v>1.26</v>
      </c>
      <c r="H941" s="20" t="s">
        <v>38</v>
      </c>
      <c r="I941" s="20" t="s">
        <v>38</v>
      </c>
      <c r="J941" s="20">
        <v>1.71</v>
      </c>
      <c r="K941" s="20">
        <v>1.75</v>
      </c>
      <c r="L941" s="20">
        <v>2.15</v>
      </c>
      <c r="M941" s="20">
        <v>2.21</v>
      </c>
    </row>
    <row r="942" spans="1:13" ht="24" x14ac:dyDescent="0.3">
      <c r="A942" s="19">
        <v>44720</v>
      </c>
      <c r="B942" s="20">
        <v>0.86</v>
      </c>
      <c r="C942" s="20">
        <v>0.87</v>
      </c>
      <c r="D942" s="20">
        <v>1.05</v>
      </c>
      <c r="E942" s="20">
        <v>1.07</v>
      </c>
      <c r="F942" s="20">
        <v>1.25</v>
      </c>
      <c r="G942" s="20">
        <v>1.27</v>
      </c>
      <c r="H942" s="20" t="s">
        <v>38</v>
      </c>
      <c r="I942" s="20" t="s">
        <v>38</v>
      </c>
      <c r="J942" s="20">
        <v>1.73</v>
      </c>
      <c r="K942" s="20">
        <v>1.77</v>
      </c>
      <c r="L942" s="20">
        <v>2.1800000000000002</v>
      </c>
      <c r="M942" s="20">
        <v>2.25</v>
      </c>
    </row>
    <row r="943" spans="1:13" ht="24" x14ac:dyDescent="0.3">
      <c r="A943" s="19">
        <v>44721</v>
      </c>
      <c r="B943" s="20">
        <v>1.04</v>
      </c>
      <c r="C943" s="20">
        <v>1.06</v>
      </c>
      <c r="D943" s="20">
        <v>1.1599999999999999</v>
      </c>
      <c r="E943" s="20">
        <v>1.18</v>
      </c>
      <c r="F943" s="20">
        <v>1.26</v>
      </c>
      <c r="G943" s="20">
        <v>1.28</v>
      </c>
      <c r="H943" s="20" t="s">
        <v>38</v>
      </c>
      <c r="I943" s="20" t="s">
        <v>38</v>
      </c>
      <c r="J943" s="20">
        <v>1.76</v>
      </c>
      <c r="K943" s="20">
        <v>1.8</v>
      </c>
      <c r="L943" s="20">
        <v>2.23</v>
      </c>
      <c r="M943" s="20">
        <v>2.2999999999999998</v>
      </c>
    </row>
    <row r="944" spans="1:13" ht="24" x14ac:dyDescent="0.3">
      <c r="A944" s="19">
        <v>44722</v>
      </c>
      <c r="B944" s="20">
        <v>1.0900000000000001</v>
      </c>
      <c r="C944" s="20">
        <v>1.1100000000000001</v>
      </c>
      <c r="D944" s="20">
        <v>1.24</v>
      </c>
      <c r="E944" s="20">
        <v>1.26</v>
      </c>
      <c r="F944" s="20">
        <v>1.34</v>
      </c>
      <c r="G944" s="20">
        <v>1.36</v>
      </c>
      <c r="H944" s="20" t="s">
        <v>38</v>
      </c>
      <c r="I944" s="20" t="s">
        <v>38</v>
      </c>
      <c r="J944" s="20">
        <v>1.92</v>
      </c>
      <c r="K944" s="20">
        <v>1.97</v>
      </c>
      <c r="L944" s="20">
        <v>2.4500000000000002</v>
      </c>
      <c r="M944" s="20">
        <v>2.5299999999999998</v>
      </c>
    </row>
    <row r="945" spans="1:13" ht="24" x14ac:dyDescent="0.3">
      <c r="A945" s="19">
        <v>44725</v>
      </c>
      <c r="B945" s="20">
        <v>1.1100000000000001</v>
      </c>
      <c r="C945" s="20">
        <v>1.1299999999999999</v>
      </c>
      <c r="D945" s="20">
        <v>1.4</v>
      </c>
      <c r="E945" s="20">
        <v>1.42</v>
      </c>
      <c r="F945" s="20">
        <v>1.69</v>
      </c>
      <c r="G945" s="20">
        <v>1.72</v>
      </c>
      <c r="H945" s="20" t="s">
        <v>38</v>
      </c>
      <c r="I945" s="20" t="s">
        <v>38</v>
      </c>
      <c r="J945" s="20">
        <v>2.2000000000000002</v>
      </c>
      <c r="K945" s="20">
        <v>2.2599999999999998</v>
      </c>
      <c r="L945" s="20">
        <v>2.73</v>
      </c>
      <c r="M945" s="20">
        <v>2.82</v>
      </c>
    </row>
    <row r="946" spans="1:13" ht="24" x14ac:dyDescent="0.3">
      <c r="A946" s="19">
        <v>44726</v>
      </c>
      <c r="B946" s="20">
        <v>1.1499999999999999</v>
      </c>
      <c r="C946" s="20">
        <v>1.17</v>
      </c>
      <c r="D946" s="20">
        <v>1.48</v>
      </c>
      <c r="E946" s="20">
        <v>1.5</v>
      </c>
      <c r="F946" s="20">
        <v>1.78</v>
      </c>
      <c r="G946" s="20">
        <v>1.81</v>
      </c>
      <c r="H946" s="20" t="s">
        <v>38</v>
      </c>
      <c r="I946" s="20" t="s">
        <v>38</v>
      </c>
      <c r="J946" s="20">
        <v>2.37</v>
      </c>
      <c r="K946" s="20">
        <v>2.4300000000000002</v>
      </c>
      <c r="L946" s="20">
        <v>3.05</v>
      </c>
      <c r="M946" s="20">
        <v>3.17</v>
      </c>
    </row>
    <row r="947" spans="1:13" ht="24" x14ac:dyDescent="0.3">
      <c r="A947" s="19">
        <v>44727</v>
      </c>
      <c r="B947" s="20">
        <v>1.1599999999999999</v>
      </c>
      <c r="C947" s="20">
        <v>1.18</v>
      </c>
      <c r="D947" s="20">
        <v>1.49</v>
      </c>
      <c r="E947" s="20">
        <v>1.51</v>
      </c>
      <c r="F947" s="20">
        <v>1.69</v>
      </c>
      <c r="G947" s="20">
        <v>1.72</v>
      </c>
      <c r="H947" s="20" t="s">
        <v>38</v>
      </c>
      <c r="I947" s="20" t="s">
        <v>38</v>
      </c>
      <c r="J947" s="20">
        <v>2.25</v>
      </c>
      <c r="K947" s="20">
        <v>2.31</v>
      </c>
      <c r="L947" s="20">
        <v>2.83</v>
      </c>
      <c r="M947" s="20">
        <v>2.93</v>
      </c>
    </row>
    <row r="948" spans="1:13" ht="24" x14ac:dyDescent="0.3">
      <c r="A948" s="19">
        <v>44728</v>
      </c>
      <c r="B948" s="20">
        <v>1.18</v>
      </c>
      <c r="C948" s="20">
        <v>1.2</v>
      </c>
      <c r="D948" s="20">
        <v>1.46</v>
      </c>
      <c r="E948" s="20">
        <v>1.48</v>
      </c>
      <c r="F948" s="20">
        <v>1.54</v>
      </c>
      <c r="G948" s="20">
        <v>1.57</v>
      </c>
      <c r="H948" s="20" t="s">
        <v>38</v>
      </c>
      <c r="I948" s="20" t="s">
        <v>38</v>
      </c>
      <c r="J948" s="20">
        <v>2.17</v>
      </c>
      <c r="K948" s="20">
        <v>2.2200000000000002</v>
      </c>
      <c r="L948" s="20">
        <v>2.78</v>
      </c>
      <c r="M948" s="20">
        <v>2.88</v>
      </c>
    </row>
    <row r="949" spans="1:13" ht="24" x14ac:dyDescent="0.3">
      <c r="A949" s="19">
        <v>44729</v>
      </c>
      <c r="B949" s="20">
        <v>1.1299999999999999</v>
      </c>
      <c r="C949" s="20">
        <v>1.1499999999999999</v>
      </c>
      <c r="D949" s="20">
        <v>1.47</v>
      </c>
      <c r="E949" s="20">
        <v>1.49</v>
      </c>
      <c r="F949" s="20">
        <v>1.58</v>
      </c>
      <c r="G949" s="20">
        <v>1.61</v>
      </c>
      <c r="H949" s="20" t="s">
        <v>38</v>
      </c>
      <c r="I949" s="20" t="s">
        <v>38</v>
      </c>
      <c r="J949" s="20">
        <v>2.17</v>
      </c>
      <c r="K949" s="20">
        <v>2.2200000000000002</v>
      </c>
      <c r="L949" s="20">
        <v>2.77</v>
      </c>
      <c r="M949" s="20">
        <v>2.87</v>
      </c>
    </row>
    <row r="950" spans="1:13" ht="24" x14ac:dyDescent="0.3">
      <c r="A950" s="19">
        <v>44733</v>
      </c>
      <c r="B950" s="20">
        <v>1.04</v>
      </c>
      <c r="C950" s="20">
        <v>1.06</v>
      </c>
      <c r="D950" s="20">
        <v>1.42</v>
      </c>
      <c r="E950" s="20">
        <v>1.44</v>
      </c>
      <c r="F950" s="20">
        <v>1.66</v>
      </c>
      <c r="G950" s="20">
        <v>1.69</v>
      </c>
      <c r="H950" s="20" t="s">
        <v>38</v>
      </c>
      <c r="I950" s="20" t="s">
        <v>38</v>
      </c>
      <c r="J950" s="20">
        <v>2.39</v>
      </c>
      <c r="K950" s="20">
        <v>2.4500000000000002</v>
      </c>
      <c r="L950" s="20">
        <v>2.82</v>
      </c>
      <c r="M950" s="20">
        <v>2.92</v>
      </c>
    </row>
    <row r="951" spans="1:13" ht="24" x14ac:dyDescent="0.3">
      <c r="A951" s="19">
        <v>44734</v>
      </c>
      <c r="B951" s="20">
        <v>0.92</v>
      </c>
      <c r="C951" s="20">
        <v>0.93</v>
      </c>
      <c r="D951" s="20">
        <v>1.36</v>
      </c>
      <c r="E951" s="20">
        <v>1.38</v>
      </c>
      <c r="F951" s="20">
        <v>1.57</v>
      </c>
      <c r="G951" s="20">
        <v>1.6</v>
      </c>
      <c r="H951" s="20" t="s">
        <v>38</v>
      </c>
      <c r="I951" s="20" t="s">
        <v>38</v>
      </c>
      <c r="J951" s="20">
        <v>2.34</v>
      </c>
      <c r="K951" s="20">
        <v>2.4</v>
      </c>
      <c r="L951" s="20">
        <v>2.7</v>
      </c>
      <c r="M951" s="20">
        <v>2.79</v>
      </c>
    </row>
    <row r="952" spans="1:13" ht="24" x14ac:dyDescent="0.3">
      <c r="A952" s="19">
        <v>44735</v>
      </c>
      <c r="B952" s="20">
        <v>1.1100000000000001</v>
      </c>
      <c r="C952" s="20">
        <v>1.1299999999999999</v>
      </c>
      <c r="D952" s="20">
        <v>1.52</v>
      </c>
      <c r="E952" s="20">
        <v>1.54</v>
      </c>
      <c r="F952" s="20">
        <v>1.59</v>
      </c>
      <c r="G952" s="20">
        <v>1.62</v>
      </c>
      <c r="H952" s="20" t="s">
        <v>38</v>
      </c>
      <c r="I952" s="20" t="s">
        <v>38</v>
      </c>
      <c r="J952" s="20">
        <v>2.37</v>
      </c>
      <c r="K952" s="20">
        <v>2.4300000000000002</v>
      </c>
      <c r="L952" s="20">
        <v>2.68</v>
      </c>
      <c r="M952" s="20">
        <v>2.77</v>
      </c>
    </row>
    <row r="953" spans="1:13" ht="24" x14ac:dyDescent="0.3">
      <c r="A953" s="19">
        <v>44736</v>
      </c>
      <c r="B953" s="20">
        <v>1.18</v>
      </c>
      <c r="C953" s="20">
        <v>1.2</v>
      </c>
      <c r="D953" s="20">
        <v>1.57</v>
      </c>
      <c r="E953" s="20">
        <v>1.6</v>
      </c>
      <c r="F953" s="20">
        <v>1.66</v>
      </c>
      <c r="G953" s="20">
        <v>1.69</v>
      </c>
      <c r="H953" s="20" t="s">
        <v>38</v>
      </c>
      <c r="I953" s="20" t="s">
        <v>38</v>
      </c>
      <c r="J953" s="20">
        <v>2.4300000000000002</v>
      </c>
      <c r="K953" s="20">
        <v>2.4900000000000002</v>
      </c>
      <c r="L953" s="20">
        <v>2.73</v>
      </c>
      <c r="M953" s="20">
        <v>2.82</v>
      </c>
    </row>
    <row r="954" spans="1:13" ht="24" x14ac:dyDescent="0.3">
      <c r="A954" s="19">
        <v>44739</v>
      </c>
      <c r="B954" s="20">
        <v>1.1299999999999999</v>
      </c>
      <c r="C954" s="20">
        <v>1.1499999999999999</v>
      </c>
      <c r="D954" s="20">
        <v>1.52</v>
      </c>
      <c r="E954" s="20">
        <v>1.54</v>
      </c>
      <c r="F954" s="20">
        <v>1.75</v>
      </c>
      <c r="G954" s="20">
        <v>1.78</v>
      </c>
      <c r="H954" s="20" t="s">
        <v>38</v>
      </c>
      <c r="I954" s="20" t="s">
        <v>38</v>
      </c>
      <c r="J954" s="20">
        <v>2.4900000000000002</v>
      </c>
      <c r="K954" s="20">
        <v>2.56</v>
      </c>
      <c r="L954" s="20">
        <v>2.78</v>
      </c>
      <c r="M954" s="20">
        <v>2.88</v>
      </c>
    </row>
    <row r="955" spans="1:13" ht="24" x14ac:dyDescent="0.3">
      <c r="A955" s="19">
        <v>44740</v>
      </c>
      <c r="B955" s="20">
        <v>1.07</v>
      </c>
      <c r="C955" s="20">
        <v>1.0900000000000001</v>
      </c>
      <c r="D955" s="20">
        <v>1.52</v>
      </c>
      <c r="E955" s="20">
        <v>1.54</v>
      </c>
      <c r="F955" s="20">
        <v>1.75</v>
      </c>
      <c r="G955" s="20">
        <v>1.78</v>
      </c>
      <c r="H955" s="20" t="s">
        <v>38</v>
      </c>
      <c r="I955" s="20" t="s">
        <v>38</v>
      </c>
      <c r="J955" s="20">
        <v>2.48</v>
      </c>
      <c r="K955" s="20">
        <v>2.5499999999999998</v>
      </c>
      <c r="L955" s="20">
        <v>2.77</v>
      </c>
      <c r="M955" s="20">
        <v>2.87</v>
      </c>
    </row>
    <row r="956" spans="1:13" ht="24" x14ac:dyDescent="0.3">
      <c r="A956" s="19">
        <v>44741</v>
      </c>
      <c r="B956" s="20">
        <v>1.06</v>
      </c>
      <c r="C956" s="20">
        <v>1.08</v>
      </c>
      <c r="D956" s="20">
        <v>1.46</v>
      </c>
      <c r="E956" s="20">
        <v>1.48</v>
      </c>
      <c r="F956" s="20">
        <v>1.73</v>
      </c>
      <c r="G956" s="20">
        <v>1.76</v>
      </c>
      <c r="H956" s="20" t="s">
        <v>38</v>
      </c>
      <c r="I956" s="20" t="s">
        <v>38</v>
      </c>
      <c r="J956" s="20">
        <v>2.48</v>
      </c>
      <c r="K956" s="20">
        <v>2.5499999999999998</v>
      </c>
      <c r="L956" s="20">
        <v>2.77</v>
      </c>
      <c r="M956" s="20">
        <v>2.87</v>
      </c>
    </row>
    <row r="957" spans="1:13" ht="24" x14ac:dyDescent="0.3">
      <c r="A957" s="19">
        <v>44742</v>
      </c>
      <c r="B957" s="20">
        <v>1.26</v>
      </c>
      <c r="C957" s="20">
        <v>1.28</v>
      </c>
      <c r="D957" s="20">
        <v>1.64</v>
      </c>
      <c r="E957" s="20">
        <v>1.67</v>
      </c>
      <c r="F957" s="20">
        <v>1.66</v>
      </c>
      <c r="G957" s="20">
        <v>1.69</v>
      </c>
      <c r="H957" s="20" t="s">
        <v>38</v>
      </c>
      <c r="I957" s="20" t="s">
        <v>38</v>
      </c>
      <c r="J957" s="20">
        <v>2.44</v>
      </c>
      <c r="K957" s="20">
        <v>2.5</v>
      </c>
      <c r="L957" s="20">
        <v>2.7</v>
      </c>
      <c r="M957" s="20">
        <v>2.79</v>
      </c>
    </row>
    <row r="958" spans="1:13" ht="24" x14ac:dyDescent="0.3">
      <c r="A958" s="19">
        <v>44743</v>
      </c>
      <c r="B958" s="20">
        <v>1.26</v>
      </c>
      <c r="C958" s="20">
        <v>1.28</v>
      </c>
      <c r="D958" s="20">
        <v>1.64</v>
      </c>
      <c r="E958" s="20">
        <v>1.67</v>
      </c>
      <c r="F958" s="20">
        <v>1.66</v>
      </c>
      <c r="G958" s="20">
        <v>1.69</v>
      </c>
      <c r="H958" s="20" t="s">
        <v>38</v>
      </c>
      <c r="I958" s="20" t="s">
        <v>38</v>
      </c>
      <c r="J958" s="20">
        <v>2.44</v>
      </c>
      <c r="K958" s="20">
        <v>2.5</v>
      </c>
      <c r="L958" s="20">
        <v>2.69</v>
      </c>
      <c r="M958" s="20">
        <v>2.78</v>
      </c>
    </row>
    <row r="959" spans="1:13" ht="24" x14ac:dyDescent="0.3">
      <c r="A959" s="19">
        <v>44747</v>
      </c>
      <c r="B959" s="20">
        <v>1.27</v>
      </c>
      <c r="C959" s="20">
        <v>1.29</v>
      </c>
      <c r="D959" s="20">
        <v>1.63</v>
      </c>
      <c r="E959" s="20">
        <v>1.66</v>
      </c>
      <c r="F959" s="20">
        <v>1.86</v>
      </c>
      <c r="G959" s="20">
        <v>1.89</v>
      </c>
      <c r="H959" s="20" t="s">
        <v>38</v>
      </c>
      <c r="I959" s="20" t="s">
        <v>38</v>
      </c>
      <c r="J959" s="20">
        <v>2.5</v>
      </c>
      <c r="K959" s="20">
        <v>2.57</v>
      </c>
      <c r="L959" s="20">
        <v>2.68</v>
      </c>
      <c r="M959" s="20">
        <v>2.77</v>
      </c>
    </row>
    <row r="960" spans="1:13" ht="24" x14ac:dyDescent="0.3">
      <c r="A960" s="19">
        <v>44748</v>
      </c>
      <c r="B960" s="20">
        <v>1.29</v>
      </c>
      <c r="C960" s="20">
        <v>1.31</v>
      </c>
      <c r="D960" s="20">
        <v>1.61</v>
      </c>
      <c r="E960" s="20">
        <v>1.64</v>
      </c>
      <c r="F960" s="20">
        <v>1.85</v>
      </c>
      <c r="G960" s="20">
        <v>1.88</v>
      </c>
      <c r="H960" s="20" t="s">
        <v>38</v>
      </c>
      <c r="I960" s="20" t="s">
        <v>38</v>
      </c>
      <c r="J960" s="20">
        <v>2.5299999999999998</v>
      </c>
      <c r="K960" s="20">
        <v>2.6</v>
      </c>
      <c r="L960" s="20">
        <v>2.71</v>
      </c>
      <c r="M960" s="20">
        <v>2.8</v>
      </c>
    </row>
    <row r="961" spans="1:13" ht="24" x14ac:dyDescent="0.3">
      <c r="A961" s="19">
        <v>44749</v>
      </c>
      <c r="B961" s="20">
        <v>1.53</v>
      </c>
      <c r="C961" s="20">
        <v>1.55</v>
      </c>
      <c r="D961" s="20">
        <v>1.84</v>
      </c>
      <c r="E961" s="20">
        <v>1.87</v>
      </c>
      <c r="F961" s="20">
        <v>1.89</v>
      </c>
      <c r="G961" s="20">
        <v>1.93</v>
      </c>
      <c r="H961" s="20" t="s">
        <v>38</v>
      </c>
      <c r="I961" s="20" t="s">
        <v>38</v>
      </c>
      <c r="J961" s="20">
        <v>2.54</v>
      </c>
      <c r="K961" s="20">
        <v>2.61</v>
      </c>
      <c r="L961" s="20">
        <v>2.76</v>
      </c>
      <c r="M961" s="20">
        <v>2.85</v>
      </c>
    </row>
    <row r="962" spans="1:13" ht="24" x14ac:dyDescent="0.3">
      <c r="A962" s="19">
        <v>44750</v>
      </c>
      <c r="B962" s="20">
        <v>1.55</v>
      </c>
      <c r="C962" s="20">
        <v>1.57</v>
      </c>
      <c r="D962" s="20">
        <v>1.86</v>
      </c>
      <c r="E962" s="20">
        <v>1.89</v>
      </c>
      <c r="F962" s="20">
        <v>1.91</v>
      </c>
      <c r="G962" s="20">
        <v>1.95</v>
      </c>
      <c r="H962" s="20" t="s">
        <v>38</v>
      </c>
      <c r="I962" s="20" t="s">
        <v>38</v>
      </c>
      <c r="J962" s="20">
        <v>2.58</v>
      </c>
      <c r="K962" s="20">
        <v>2.65</v>
      </c>
      <c r="L962" s="20">
        <v>2.84</v>
      </c>
      <c r="M962" s="20">
        <v>2.94</v>
      </c>
    </row>
    <row r="963" spans="1:13" ht="24" x14ac:dyDescent="0.3">
      <c r="A963" s="19">
        <v>44753</v>
      </c>
      <c r="B963" s="20">
        <v>1.53</v>
      </c>
      <c r="C963" s="20">
        <v>1.55</v>
      </c>
      <c r="D963" s="20">
        <v>1.85</v>
      </c>
      <c r="E963" s="20">
        <v>1.88</v>
      </c>
      <c r="F963" s="20">
        <v>2.13</v>
      </c>
      <c r="G963" s="20">
        <v>2.17</v>
      </c>
      <c r="H963" s="20" t="s">
        <v>38</v>
      </c>
      <c r="I963" s="20" t="s">
        <v>38</v>
      </c>
      <c r="J963" s="20">
        <v>2.7</v>
      </c>
      <c r="K963" s="20">
        <v>2.78</v>
      </c>
      <c r="L963" s="20">
        <v>2.85</v>
      </c>
      <c r="M963" s="20">
        <v>2.95</v>
      </c>
    </row>
    <row r="964" spans="1:13" ht="24" x14ac:dyDescent="0.3">
      <c r="A964" s="19">
        <v>44754</v>
      </c>
      <c r="B964" s="20">
        <v>1.57</v>
      </c>
      <c r="C964" s="20">
        <v>1.59</v>
      </c>
      <c r="D964" s="20">
        <v>1.9</v>
      </c>
      <c r="E964" s="20">
        <v>1.93</v>
      </c>
      <c r="F964" s="20">
        <v>2.16</v>
      </c>
      <c r="G964" s="20">
        <v>2.2000000000000002</v>
      </c>
      <c r="H964" s="20" t="s">
        <v>38</v>
      </c>
      <c r="I964" s="20" t="s">
        <v>38</v>
      </c>
      <c r="J964" s="20">
        <v>2.69</v>
      </c>
      <c r="K964" s="20">
        <v>2.76</v>
      </c>
      <c r="L964" s="20">
        <v>2.97</v>
      </c>
      <c r="M964" s="20">
        <v>3.08</v>
      </c>
    </row>
    <row r="965" spans="1:13" ht="24" x14ac:dyDescent="0.3">
      <c r="A965" s="19">
        <v>44755</v>
      </c>
      <c r="B965" s="20">
        <v>1.68</v>
      </c>
      <c r="C965" s="20">
        <v>1.71</v>
      </c>
      <c r="D965" s="20">
        <v>2.0699999999999998</v>
      </c>
      <c r="E965" s="20">
        <v>2.11</v>
      </c>
      <c r="F965" s="20">
        <v>2.33</v>
      </c>
      <c r="G965" s="20">
        <v>2.38</v>
      </c>
      <c r="H965" s="20" t="s">
        <v>38</v>
      </c>
      <c r="I965" s="20" t="s">
        <v>38</v>
      </c>
      <c r="J965" s="20">
        <v>2.85</v>
      </c>
      <c r="K965" s="20">
        <v>2.93</v>
      </c>
      <c r="L965" s="20">
        <v>3.09</v>
      </c>
      <c r="M965" s="20">
        <v>3.21</v>
      </c>
    </row>
    <row r="966" spans="1:13" ht="24" x14ac:dyDescent="0.3">
      <c r="A966" s="19">
        <v>44756</v>
      </c>
      <c r="B966" s="20">
        <v>1.96</v>
      </c>
      <c r="C966" s="20">
        <v>1.99</v>
      </c>
      <c r="D966" s="20">
        <v>2.2400000000000002</v>
      </c>
      <c r="E966" s="20">
        <v>2.2799999999999998</v>
      </c>
      <c r="F966" s="20">
        <v>2.33</v>
      </c>
      <c r="G966" s="20">
        <v>2.38</v>
      </c>
      <c r="H966" s="20" t="s">
        <v>38</v>
      </c>
      <c r="I966" s="20" t="s">
        <v>38</v>
      </c>
      <c r="J966" s="20">
        <v>2.82</v>
      </c>
      <c r="K966" s="20">
        <v>2.9</v>
      </c>
      <c r="L966" s="20">
        <v>3.05</v>
      </c>
      <c r="M966" s="20">
        <v>3.17</v>
      </c>
    </row>
    <row r="967" spans="1:13" ht="24" x14ac:dyDescent="0.3">
      <c r="A967" s="19">
        <v>44757</v>
      </c>
      <c r="B967" s="20">
        <v>1.95</v>
      </c>
      <c r="C967" s="20">
        <v>1.98</v>
      </c>
      <c r="D967" s="20">
        <v>2.1800000000000002</v>
      </c>
      <c r="E967" s="20">
        <v>2.2200000000000002</v>
      </c>
      <c r="F967" s="20">
        <v>2.29</v>
      </c>
      <c r="G967" s="20">
        <v>2.33</v>
      </c>
      <c r="H967" s="20" t="s">
        <v>38</v>
      </c>
      <c r="I967" s="20" t="s">
        <v>38</v>
      </c>
      <c r="J967" s="20">
        <v>2.83</v>
      </c>
      <c r="K967" s="20">
        <v>2.91</v>
      </c>
      <c r="L967" s="20">
        <v>3.01</v>
      </c>
      <c r="M967" s="20">
        <v>3.12</v>
      </c>
    </row>
    <row r="968" spans="1:13" ht="24" x14ac:dyDescent="0.3">
      <c r="A968" s="19">
        <v>44760</v>
      </c>
      <c r="B968" s="20">
        <v>1.91</v>
      </c>
      <c r="C968" s="20">
        <v>1.94</v>
      </c>
      <c r="D968" s="20">
        <v>2.17</v>
      </c>
      <c r="E968" s="20">
        <v>2.21</v>
      </c>
      <c r="F968" s="20">
        <v>2.44</v>
      </c>
      <c r="G968" s="20">
        <v>2.4900000000000002</v>
      </c>
      <c r="H968" s="20" t="s">
        <v>38</v>
      </c>
      <c r="I968" s="20" t="s">
        <v>38</v>
      </c>
      <c r="J968" s="20">
        <v>2.91</v>
      </c>
      <c r="K968" s="20">
        <v>2.99</v>
      </c>
      <c r="L968" s="20">
        <v>3.02</v>
      </c>
      <c r="M968" s="20">
        <v>3.13</v>
      </c>
    </row>
    <row r="969" spans="1:13" ht="24" x14ac:dyDescent="0.3">
      <c r="A969" s="19">
        <v>44761</v>
      </c>
      <c r="B969" s="20">
        <v>1.87</v>
      </c>
      <c r="C969" s="20">
        <v>1.9</v>
      </c>
      <c r="D969" s="20">
        <v>2.17</v>
      </c>
      <c r="E969" s="20">
        <v>2.21</v>
      </c>
      <c r="F969" s="20">
        <v>2.46</v>
      </c>
      <c r="G969" s="20">
        <v>2.5099999999999998</v>
      </c>
      <c r="H969" s="20" t="s">
        <v>38</v>
      </c>
      <c r="I969" s="20" t="s">
        <v>38</v>
      </c>
      <c r="J969" s="20">
        <v>2.95</v>
      </c>
      <c r="K969" s="20">
        <v>3.04</v>
      </c>
      <c r="L969" s="20">
        <v>3.07</v>
      </c>
      <c r="M969" s="20">
        <v>3.19</v>
      </c>
    </row>
    <row r="970" spans="1:13" ht="24" x14ac:dyDescent="0.3">
      <c r="A970" s="19">
        <v>44762</v>
      </c>
      <c r="B970" s="20">
        <v>1.84</v>
      </c>
      <c r="C970" s="20">
        <v>1.87</v>
      </c>
      <c r="D970" s="20">
        <v>2.16</v>
      </c>
      <c r="E970" s="20">
        <v>2.2000000000000002</v>
      </c>
      <c r="F970" s="20">
        <v>2.44</v>
      </c>
      <c r="G970" s="20">
        <v>2.4900000000000002</v>
      </c>
      <c r="H970" s="20" t="s">
        <v>38</v>
      </c>
      <c r="I970" s="20" t="s">
        <v>38</v>
      </c>
      <c r="J970" s="20">
        <v>2.93</v>
      </c>
      <c r="K970" s="20">
        <v>3.02</v>
      </c>
      <c r="L970" s="20">
        <v>3.07</v>
      </c>
      <c r="M970" s="20">
        <v>3.19</v>
      </c>
    </row>
    <row r="971" spans="1:13" ht="24" x14ac:dyDescent="0.3">
      <c r="A971" s="19">
        <v>44763</v>
      </c>
      <c r="B971" s="20">
        <v>2.12</v>
      </c>
      <c r="C971" s="20">
        <v>2.15</v>
      </c>
      <c r="D971" s="20">
        <v>2.2200000000000002</v>
      </c>
      <c r="E971" s="20">
        <v>2.2599999999999998</v>
      </c>
      <c r="F971" s="20">
        <v>2.4</v>
      </c>
      <c r="G971" s="20">
        <v>2.4500000000000002</v>
      </c>
      <c r="H971" s="20" t="s">
        <v>38</v>
      </c>
      <c r="I971" s="20" t="s">
        <v>38</v>
      </c>
      <c r="J971" s="20">
        <v>2.88</v>
      </c>
      <c r="K971" s="20">
        <v>2.96</v>
      </c>
      <c r="L971" s="20">
        <v>3</v>
      </c>
      <c r="M971" s="20">
        <v>3.11</v>
      </c>
    </row>
    <row r="972" spans="1:13" ht="24" x14ac:dyDescent="0.3">
      <c r="A972" s="19">
        <v>44764</v>
      </c>
      <c r="B972" s="20">
        <v>2.12</v>
      </c>
      <c r="C972" s="20">
        <v>2.15</v>
      </c>
      <c r="D972" s="20">
        <v>2.2000000000000002</v>
      </c>
      <c r="E972" s="20">
        <v>2.2400000000000002</v>
      </c>
      <c r="F972" s="20">
        <v>2.41</v>
      </c>
      <c r="G972" s="20">
        <v>2.46</v>
      </c>
      <c r="H972" s="20" t="s">
        <v>38</v>
      </c>
      <c r="I972" s="20" t="s">
        <v>38</v>
      </c>
      <c r="J972" s="20">
        <v>2.86</v>
      </c>
      <c r="K972" s="20">
        <v>2.94</v>
      </c>
      <c r="L972" s="20">
        <v>2.91</v>
      </c>
      <c r="M972" s="20">
        <v>3.02</v>
      </c>
    </row>
    <row r="973" spans="1:13" ht="24" x14ac:dyDescent="0.3">
      <c r="A973" s="19">
        <v>44767</v>
      </c>
      <c r="B973" s="20">
        <v>2.1</v>
      </c>
      <c r="C973" s="20">
        <v>2.13</v>
      </c>
      <c r="D973" s="20">
        <v>2.19</v>
      </c>
      <c r="E973" s="20">
        <v>2.23</v>
      </c>
      <c r="F973" s="20">
        <v>2.5499999999999998</v>
      </c>
      <c r="G973" s="20">
        <v>2.6</v>
      </c>
      <c r="H973" s="20" t="s">
        <v>38</v>
      </c>
      <c r="I973" s="20" t="s">
        <v>38</v>
      </c>
      <c r="J973" s="20">
        <v>2.95</v>
      </c>
      <c r="K973" s="20">
        <v>3.04</v>
      </c>
      <c r="L973" s="20">
        <v>2.97</v>
      </c>
      <c r="M973" s="20">
        <v>3.08</v>
      </c>
    </row>
    <row r="974" spans="1:13" ht="24" x14ac:dyDescent="0.3">
      <c r="A974" s="19">
        <v>44768</v>
      </c>
      <c r="B974" s="20">
        <v>2.12</v>
      </c>
      <c r="C974" s="20">
        <v>2.15</v>
      </c>
      <c r="D974" s="20">
        <v>2.2400000000000002</v>
      </c>
      <c r="E974" s="20">
        <v>2.2799999999999998</v>
      </c>
      <c r="F974" s="20">
        <v>2.48</v>
      </c>
      <c r="G974" s="20">
        <v>2.5299999999999998</v>
      </c>
      <c r="H974" s="20" t="s">
        <v>38</v>
      </c>
      <c r="I974" s="20" t="s">
        <v>38</v>
      </c>
      <c r="J974" s="20">
        <v>2.9</v>
      </c>
      <c r="K974" s="20">
        <v>2.98</v>
      </c>
      <c r="L974" s="20">
        <v>2.96</v>
      </c>
      <c r="M974" s="20">
        <v>3.07</v>
      </c>
    </row>
    <row r="975" spans="1:13" ht="24" x14ac:dyDescent="0.3">
      <c r="A975" s="19">
        <v>44769</v>
      </c>
      <c r="B975" s="20">
        <v>2.09</v>
      </c>
      <c r="C975" s="20">
        <v>2.12</v>
      </c>
      <c r="D975" s="20">
        <v>2.19</v>
      </c>
      <c r="E975" s="20">
        <v>2.23</v>
      </c>
      <c r="F975" s="20">
        <v>2.37</v>
      </c>
      <c r="G975" s="20">
        <v>2.42</v>
      </c>
      <c r="H975" s="20" t="s">
        <v>38</v>
      </c>
      <c r="I975" s="20" t="s">
        <v>38</v>
      </c>
      <c r="J975" s="20">
        <v>2.83</v>
      </c>
      <c r="K975" s="20">
        <v>2.91</v>
      </c>
      <c r="L975" s="20">
        <v>2.9</v>
      </c>
      <c r="M975" s="20">
        <v>3</v>
      </c>
    </row>
    <row r="976" spans="1:13" ht="24" x14ac:dyDescent="0.3">
      <c r="A976" s="19">
        <v>44770</v>
      </c>
      <c r="B976" s="20">
        <v>2.15</v>
      </c>
      <c r="C976" s="20">
        <v>2.1800000000000002</v>
      </c>
      <c r="D976" s="20">
        <v>2.2200000000000002</v>
      </c>
      <c r="E976" s="20">
        <v>2.2599999999999998</v>
      </c>
      <c r="F976" s="20">
        <v>2.35</v>
      </c>
      <c r="G976" s="20">
        <v>2.4</v>
      </c>
      <c r="H976" s="20" t="s">
        <v>38</v>
      </c>
      <c r="I976" s="20" t="s">
        <v>38</v>
      </c>
      <c r="J976" s="20">
        <v>2.79</v>
      </c>
      <c r="K976" s="20">
        <v>2.87</v>
      </c>
      <c r="L976" s="20">
        <v>2.83</v>
      </c>
      <c r="M976" s="20">
        <v>2.93</v>
      </c>
    </row>
    <row r="977" spans="1:13" ht="24" x14ac:dyDescent="0.3">
      <c r="A977" s="19">
        <v>44771</v>
      </c>
      <c r="B977" s="20">
        <v>2.16</v>
      </c>
      <c r="C977" s="20">
        <v>2.19</v>
      </c>
      <c r="D977" s="20">
        <v>2.2000000000000002</v>
      </c>
      <c r="E977" s="20">
        <v>2.2400000000000002</v>
      </c>
      <c r="F977" s="20">
        <v>2.34</v>
      </c>
      <c r="G977" s="20">
        <v>2.39</v>
      </c>
      <c r="H977" s="20" t="s">
        <v>38</v>
      </c>
      <c r="I977" s="20" t="s">
        <v>38</v>
      </c>
      <c r="J977" s="20">
        <v>2.81</v>
      </c>
      <c r="K977" s="20">
        <v>2.89</v>
      </c>
      <c r="L977" s="20">
        <v>2.88</v>
      </c>
      <c r="M977" s="20">
        <v>2.98</v>
      </c>
    </row>
    <row r="978" spans="1:13" ht="24" x14ac:dyDescent="0.3">
      <c r="A978" s="19">
        <v>44774</v>
      </c>
      <c r="B978" s="20">
        <v>2.15</v>
      </c>
      <c r="C978" s="20">
        <v>2.1800000000000002</v>
      </c>
      <c r="D978" s="20">
        <v>2.2200000000000002</v>
      </c>
      <c r="E978" s="20">
        <v>2.2599999999999998</v>
      </c>
      <c r="F978" s="20">
        <v>2.48</v>
      </c>
      <c r="G978" s="20">
        <v>2.5299999999999998</v>
      </c>
      <c r="H978" s="20" t="s">
        <v>38</v>
      </c>
      <c r="I978" s="20" t="s">
        <v>38</v>
      </c>
      <c r="J978" s="20">
        <v>2.86</v>
      </c>
      <c r="K978" s="20">
        <v>2.94</v>
      </c>
      <c r="L978" s="20">
        <v>2.88</v>
      </c>
      <c r="M978" s="20">
        <v>2.98</v>
      </c>
    </row>
    <row r="979" spans="1:13" ht="24" x14ac:dyDescent="0.3">
      <c r="A979" s="19">
        <v>44775</v>
      </c>
      <c r="B979" s="20">
        <v>2.15</v>
      </c>
      <c r="C979" s="20">
        <v>2.1800000000000002</v>
      </c>
      <c r="D979" s="20">
        <v>2.2200000000000002</v>
      </c>
      <c r="E979" s="20">
        <v>2.2599999999999998</v>
      </c>
      <c r="F979" s="20">
        <v>2.48</v>
      </c>
      <c r="G979" s="20">
        <v>2.5299999999999998</v>
      </c>
      <c r="H979" s="20" t="s">
        <v>38</v>
      </c>
      <c r="I979" s="20" t="s">
        <v>38</v>
      </c>
      <c r="J979" s="20">
        <v>2.89</v>
      </c>
      <c r="K979" s="20">
        <v>2.97</v>
      </c>
      <c r="L979" s="20">
        <v>2.98</v>
      </c>
      <c r="M979" s="20">
        <v>3.09</v>
      </c>
    </row>
    <row r="980" spans="1:13" ht="24" x14ac:dyDescent="0.3">
      <c r="A980" s="19">
        <v>44776</v>
      </c>
      <c r="B980" s="20">
        <v>2.14</v>
      </c>
      <c r="C980" s="20">
        <v>2.17</v>
      </c>
      <c r="D980" s="20">
        <v>2.17</v>
      </c>
      <c r="E980" s="20">
        <v>2.21</v>
      </c>
      <c r="F980" s="20">
        <v>2.44</v>
      </c>
      <c r="G980" s="20">
        <v>2.4900000000000002</v>
      </c>
      <c r="H980" s="20" t="s">
        <v>38</v>
      </c>
      <c r="I980" s="20" t="s">
        <v>38</v>
      </c>
      <c r="J980" s="20">
        <v>2.89</v>
      </c>
      <c r="K980" s="20">
        <v>2.97</v>
      </c>
      <c r="L980" s="20">
        <v>3.02</v>
      </c>
      <c r="M980" s="20">
        <v>3.13</v>
      </c>
    </row>
    <row r="981" spans="1:13" ht="24" x14ac:dyDescent="0.3">
      <c r="A981" s="19">
        <v>44777</v>
      </c>
      <c r="B981" s="20">
        <v>2.12</v>
      </c>
      <c r="C981" s="20">
        <v>2.15</v>
      </c>
      <c r="D981" s="20">
        <v>2.29</v>
      </c>
      <c r="E981" s="20">
        <v>2.33</v>
      </c>
      <c r="F981" s="20">
        <v>2.41</v>
      </c>
      <c r="G981" s="20">
        <v>2.46</v>
      </c>
      <c r="H981" s="20" t="s">
        <v>38</v>
      </c>
      <c r="I981" s="20" t="s">
        <v>38</v>
      </c>
      <c r="J981" s="20">
        <v>2.87</v>
      </c>
      <c r="K981" s="20">
        <v>2.95</v>
      </c>
      <c r="L981" s="20">
        <v>3.01</v>
      </c>
      <c r="M981" s="20">
        <v>3.12</v>
      </c>
    </row>
    <row r="982" spans="1:13" ht="24" x14ac:dyDescent="0.3">
      <c r="A982" s="19">
        <v>44778</v>
      </c>
      <c r="B982" s="20">
        <v>2.14</v>
      </c>
      <c r="C982" s="20">
        <v>2.17</v>
      </c>
      <c r="D982" s="20">
        <v>2.3199999999999998</v>
      </c>
      <c r="E982" s="20">
        <v>2.36</v>
      </c>
      <c r="F982" s="20">
        <v>2.48</v>
      </c>
      <c r="G982" s="20">
        <v>2.5299999999999998</v>
      </c>
      <c r="H982" s="20" t="s">
        <v>38</v>
      </c>
      <c r="I982" s="20" t="s">
        <v>38</v>
      </c>
      <c r="J982" s="20">
        <v>2.98</v>
      </c>
      <c r="K982" s="20">
        <v>3.07</v>
      </c>
      <c r="L982" s="20">
        <v>3.17</v>
      </c>
      <c r="M982" s="20">
        <v>3.29</v>
      </c>
    </row>
    <row r="983" spans="1:13" ht="24" x14ac:dyDescent="0.3">
      <c r="A983" s="19">
        <v>44781</v>
      </c>
      <c r="B983" s="20">
        <v>2.14</v>
      </c>
      <c r="C983" s="20">
        <v>2.17</v>
      </c>
      <c r="D983" s="20">
        <v>2.33</v>
      </c>
      <c r="E983" s="20">
        <v>2.37</v>
      </c>
      <c r="F983" s="20">
        <v>2.57</v>
      </c>
      <c r="G983" s="20">
        <v>2.62</v>
      </c>
      <c r="H983" s="20" t="s">
        <v>38</v>
      </c>
      <c r="I983" s="20" t="s">
        <v>38</v>
      </c>
      <c r="J983" s="20">
        <v>3.04</v>
      </c>
      <c r="K983" s="20">
        <v>3.13</v>
      </c>
      <c r="L983" s="20">
        <v>3.18</v>
      </c>
      <c r="M983" s="20">
        <v>3.3</v>
      </c>
    </row>
    <row r="984" spans="1:13" ht="24" x14ac:dyDescent="0.3">
      <c r="A984" s="19">
        <v>44782</v>
      </c>
      <c r="B984" s="20">
        <v>2.14</v>
      </c>
      <c r="C984" s="20">
        <v>2.17</v>
      </c>
      <c r="D984" s="20">
        <v>2.33</v>
      </c>
      <c r="E984" s="20">
        <v>2.37</v>
      </c>
      <c r="F984" s="20">
        <v>2.58</v>
      </c>
      <c r="G984" s="20">
        <v>2.63</v>
      </c>
      <c r="H984" s="20" t="s">
        <v>38</v>
      </c>
      <c r="I984" s="20" t="s">
        <v>38</v>
      </c>
      <c r="J984" s="20">
        <v>3.05</v>
      </c>
      <c r="K984" s="20">
        <v>3.14</v>
      </c>
      <c r="L984" s="20">
        <v>3.21</v>
      </c>
      <c r="M984" s="20">
        <v>3.34</v>
      </c>
    </row>
    <row r="985" spans="1:13" ht="24" x14ac:dyDescent="0.3">
      <c r="A985" s="19">
        <v>44783</v>
      </c>
      <c r="B985" s="20">
        <v>2.15</v>
      </c>
      <c r="C985" s="20">
        <v>2.1800000000000002</v>
      </c>
      <c r="D985" s="20">
        <v>2.33</v>
      </c>
      <c r="E985" s="20">
        <v>2.37</v>
      </c>
      <c r="F985" s="20">
        <v>2.56</v>
      </c>
      <c r="G985" s="20">
        <v>2.61</v>
      </c>
      <c r="H985" s="20" t="s">
        <v>38</v>
      </c>
      <c r="I985" s="20" t="s">
        <v>38</v>
      </c>
      <c r="J985" s="20">
        <v>3.01</v>
      </c>
      <c r="K985" s="20">
        <v>3.1</v>
      </c>
      <c r="L985" s="20">
        <v>3.14</v>
      </c>
      <c r="M985" s="20">
        <v>3.26</v>
      </c>
    </row>
    <row r="986" spans="1:13" ht="24" x14ac:dyDescent="0.3">
      <c r="A986" s="19">
        <v>44784</v>
      </c>
      <c r="B986" s="20">
        <v>2.17</v>
      </c>
      <c r="C986" s="20">
        <v>2.2000000000000002</v>
      </c>
      <c r="D986" s="20">
        <v>2.44</v>
      </c>
      <c r="E986" s="20">
        <v>2.48</v>
      </c>
      <c r="F986" s="20">
        <v>2.52</v>
      </c>
      <c r="G986" s="20">
        <v>2.57</v>
      </c>
      <c r="H986" s="20" t="s">
        <v>38</v>
      </c>
      <c r="I986" s="20" t="s">
        <v>38</v>
      </c>
      <c r="J986" s="20">
        <v>2.96</v>
      </c>
      <c r="K986" s="20">
        <v>3.05</v>
      </c>
      <c r="L986" s="20">
        <v>3.13</v>
      </c>
      <c r="M986" s="20">
        <v>3.25</v>
      </c>
    </row>
    <row r="987" spans="1:13" ht="24" x14ac:dyDescent="0.3">
      <c r="A987" s="19">
        <v>44785</v>
      </c>
      <c r="B987" s="20">
        <v>2.16</v>
      </c>
      <c r="C987" s="20">
        <v>2.19</v>
      </c>
      <c r="D987" s="20">
        <v>2.42</v>
      </c>
      <c r="E987" s="20">
        <v>2.46</v>
      </c>
      <c r="F987" s="20">
        <v>2.5299999999999998</v>
      </c>
      <c r="G987" s="20">
        <v>2.58</v>
      </c>
      <c r="H987" s="20" t="s">
        <v>38</v>
      </c>
      <c r="I987" s="20" t="s">
        <v>38</v>
      </c>
      <c r="J987" s="20">
        <v>3.01</v>
      </c>
      <c r="K987" s="20">
        <v>3.1</v>
      </c>
      <c r="L987" s="20">
        <v>3.14</v>
      </c>
      <c r="M987" s="20">
        <v>3.26</v>
      </c>
    </row>
    <row r="988" spans="1:13" ht="24" x14ac:dyDescent="0.3">
      <c r="A988" s="19">
        <v>44788</v>
      </c>
      <c r="B988" s="20">
        <v>2.1800000000000002</v>
      </c>
      <c r="C988" s="20">
        <v>2.21</v>
      </c>
      <c r="D988" s="20">
        <v>2.4300000000000002</v>
      </c>
      <c r="E988" s="20">
        <v>2.4700000000000002</v>
      </c>
      <c r="F988" s="20">
        <v>2.63</v>
      </c>
      <c r="G988" s="20">
        <v>2.68</v>
      </c>
      <c r="H988" s="20" t="s">
        <v>38</v>
      </c>
      <c r="I988" s="20" t="s">
        <v>38</v>
      </c>
      <c r="J988" s="20">
        <v>3.02</v>
      </c>
      <c r="K988" s="20">
        <v>3.11</v>
      </c>
      <c r="L988" s="20">
        <v>3.11</v>
      </c>
      <c r="M988" s="20">
        <v>3.23</v>
      </c>
    </row>
    <row r="989" spans="1:13" ht="24" x14ac:dyDescent="0.3">
      <c r="A989" s="19">
        <v>44789</v>
      </c>
      <c r="B989" s="20">
        <v>2.16</v>
      </c>
      <c r="C989" s="20">
        <v>2.19</v>
      </c>
      <c r="D989" s="20">
        <v>2.41</v>
      </c>
      <c r="E989" s="20">
        <v>2.4500000000000002</v>
      </c>
      <c r="F989" s="20">
        <v>2.61</v>
      </c>
      <c r="G989" s="20">
        <v>2.66</v>
      </c>
      <c r="H989" s="20" t="s">
        <v>38</v>
      </c>
      <c r="I989" s="20" t="s">
        <v>38</v>
      </c>
      <c r="J989" s="20">
        <v>3.01</v>
      </c>
      <c r="K989" s="20">
        <v>3.1</v>
      </c>
      <c r="L989" s="20">
        <v>3.14</v>
      </c>
      <c r="M989" s="20">
        <v>3.26</v>
      </c>
    </row>
    <row r="990" spans="1:13" ht="24" x14ac:dyDescent="0.3">
      <c r="A990" s="19">
        <v>44790</v>
      </c>
      <c r="B990" s="20">
        <v>2.11</v>
      </c>
      <c r="C990" s="20">
        <v>2.14</v>
      </c>
      <c r="D990" s="20">
        <v>2.4</v>
      </c>
      <c r="E990" s="20">
        <v>2.44</v>
      </c>
      <c r="F990" s="20">
        <v>2.59</v>
      </c>
      <c r="G990" s="20">
        <v>2.64</v>
      </c>
      <c r="H990" s="20" t="s">
        <v>38</v>
      </c>
      <c r="I990" s="20" t="s">
        <v>38</v>
      </c>
      <c r="J990" s="20">
        <v>3.03</v>
      </c>
      <c r="K990" s="20">
        <v>3.12</v>
      </c>
      <c r="L990" s="20">
        <v>3.15</v>
      </c>
      <c r="M990" s="20">
        <v>3.27</v>
      </c>
    </row>
    <row r="991" spans="1:13" ht="24" x14ac:dyDescent="0.3">
      <c r="A991" s="19">
        <v>44791</v>
      </c>
      <c r="B991" s="20">
        <v>2.16</v>
      </c>
      <c r="C991" s="20">
        <v>2.19</v>
      </c>
      <c r="D991" s="20">
        <v>2.4900000000000002</v>
      </c>
      <c r="E991" s="20">
        <v>2.5299999999999998</v>
      </c>
      <c r="F991" s="20">
        <v>2.61</v>
      </c>
      <c r="G991" s="20">
        <v>2.66</v>
      </c>
      <c r="H991" s="20" t="s">
        <v>38</v>
      </c>
      <c r="I991" s="20" t="s">
        <v>38</v>
      </c>
      <c r="J991" s="20">
        <v>3.01</v>
      </c>
      <c r="K991" s="20">
        <v>3.1</v>
      </c>
      <c r="L991" s="20">
        <v>3.12</v>
      </c>
      <c r="M991" s="20">
        <v>3.24</v>
      </c>
    </row>
    <row r="992" spans="1:13" ht="24" x14ac:dyDescent="0.3">
      <c r="A992" s="19">
        <v>44792</v>
      </c>
      <c r="B992" s="20">
        <v>2.16</v>
      </c>
      <c r="C992" s="20">
        <v>2.19</v>
      </c>
      <c r="D992" s="20">
        <v>2.52</v>
      </c>
      <c r="E992" s="20">
        <v>2.57</v>
      </c>
      <c r="F992" s="20">
        <v>2.64</v>
      </c>
      <c r="G992" s="20">
        <v>2.69</v>
      </c>
      <c r="H992" s="20" t="s">
        <v>38</v>
      </c>
      <c r="I992" s="20" t="s">
        <v>38</v>
      </c>
      <c r="J992" s="20">
        <v>3.04</v>
      </c>
      <c r="K992" s="20">
        <v>3.13</v>
      </c>
      <c r="L992" s="20">
        <v>3.14</v>
      </c>
      <c r="M992" s="20">
        <v>3.26</v>
      </c>
    </row>
    <row r="993" spans="1:13" ht="24" x14ac:dyDescent="0.3">
      <c r="A993" s="19">
        <v>44795</v>
      </c>
      <c r="B993" s="20">
        <v>2.1800000000000002</v>
      </c>
      <c r="C993" s="20">
        <v>2.21</v>
      </c>
      <c r="D993" s="20">
        <v>2.4900000000000002</v>
      </c>
      <c r="E993" s="20">
        <v>2.5299999999999998</v>
      </c>
      <c r="F993" s="20">
        <v>2.74</v>
      </c>
      <c r="G993" s="20">
        <v>2.8</v>
      </c>
      <c r="H993" s="20" t="s">
        <v>38</v>
      </c>
      <c r="I993" s="20" t="s">
        <v>38</v>
      </c>
      <c r="J993" s="20">
        <v>3.11</v>
      </c>
      <c r="K993" s="20">
        <v>3.2</v>
      </c>
      <c r="L993" s="20">
        <v>3.2</v>
      </c>
      <c r="M993" s="20">
        <v>3.32</v>
      </c>
    </row>
    <row r="994" spans="1:13" ht="24" x14ac:dyDescent="0.3">
      <c r="A994" s="19">
        <v>44796</v>
      </c>
      <c r="B994" s="20">
        <v>2.17</v>
      </c>
      <c r="C994" s="20">
        <v>2.2000000000000002</v>
      </c>
      <c r="D994" s="20">
        <v>2.4900000000000002</v>
      </c>
      <c r="E994" s="20">
        <v>2.5299999999999998</v>
      </c>
      <c r="F994" s="20">
        <v>2.71</v>
      </c>
      <c r="G994" s="20">
        <v>2.77</v>
      </c>
      <c r="H994" s="20" t="s">
        <v>38</v>
      </c>
      <c r="I994" s="20" t="s">
        <v>38</v>
      </c>
      <c r="J994" s="20">
        <v>3.1</v>
      </c>
      <c r="K994" s="20">
        <v>3.19</v>
      </c>
      <c r="L994" s="20">
        <v>3.17</v>
      </c>
      <c r="M994" s="20">
        <v>3.29</v>
      </c>
    </row>
    <row r="995" spans="1:13" ht="24" x14ac:dyDescent="0.3">
      <c r="A995" s="19">
        <v>44797</v>
      </c>
      <c r="B995" s="20">
        <v>2.17</v>
      </c>
      <c r="C995" s="20">
        <v>2.2000000000000002</v>
      </c>
      <c r="D995" s="20">
        <v>2.5</v>
      </c>
      <c r="E995" s="20">
        <v>2.54</v>
      </c>
      <c r="F995" s="20">
        <v>2.73</v>
      </c>
      <c r="G995" s="20">
        <v>2.79</v>
      </c>
      <c r="H995" s="20" t="s">
        <v>38</v>
      </c>
      <c r="I995" s="20" t="s">
        <v>38</v>
      </c>
      <c r="J995" s="20">
        <v>3.15</v>
      </c>
      <c r="K995" s="20">
        <v>3.25</v>
      </c>
      <c r="L995" s="20">
        <v>3.23</v>
      </c>
      <c r="M995" s="20">
        <v>3.35</v>
      </c>
    </row>
    <row r="996" spans="1:13" ht="24" x14ac:dyDescent="0.3">
      <c r="A996" s="19">
        <v>44798</v>
      </c>
      <c r="B996" s="20">
        <v>2.34</v>
      </c>
      <c r="C996" s="20">
        <v>2.38</v>
      </c>
      <c r="D996" s="20">
        <v>2.62</v>
      </c>
      <c r="E996" s="20">
        <v>2.67</v>
      </c>
      <c r="F996" s="20">
        <v>2.78</v>
      </c>
      <c r="G996" s="20">
        <v>2.84</v>
      </c>
      <c r="H996" s="20" t="s">
        <v>38</v>
      </c>
      <c r="I996" s="20" t="s">
        <v>38</v>
      </c>
      <c r="J996" s="20">
        <v>3.13</v>
      </c>
      <c r="K996" s="20">
        <v>3.22</v>
      </c>
      <c r="L996" s="20">
        <v>3.21</v>
      </c>
      <c r="M996" s="20">
        <v>3.33</v>
      </c>
    </row>
    <row r="997" spans="1:13" ht="24" x14ac:dyDescent="0.3">
      <c r="A997" s="19">
        <v>44799</v>
      </c>
      <c r="B997" s="20">
        <v>2.31</v>
      </c>
      <c r="C997" s="20">
        <v>2.35</v>
      </c>
      <c r="D997" s="20">
        <v>2.6</v>
      </c>
      <c r="E997" s="20">
        <v>2.65</v>
      </c>
      <c r="F997" s="20">
        <v>2.78</v>
      </c>
      <c r="G997" s="20">
        <v>2.84</v>
      </c>
      <c r="H997" s="20" t="s">
        <v>38</v>
      </c>
      <c r="I997" s="20" t="s">
        <v>38</v>
      </c>
      <c r="J997" s="20">
        <v>3.14</v>
      </c>
      <c r="K997" s="20">
        <v>3.23</v>
      </c>
      <c r="L997" s="20">
        <v>3.24</v>
      </c>
      <c r="M997" s="20">
        <v>3.36</v>
      </c>
    </row>
    <row r="998" spans="1:13" ht="24" x14ac:dyDescent="0.3">
      <c r="A998" s="19">
        <v>44802</v>
      </c>
      <c r="B998" s="20">
        <v>2.35</v>
      </c>
      <c r="C998" s="20">
        <v>2.39</v>
      </c>
      <c r="D998" s="20">
        <v>2.64</v>
      </c>
      <c r="E998" s="20">
        <v>2.69</v>
      </c>
      <c r="F998" s="20">
        <v>2.89</v>
      </c>
      <c r="G998" s="20">
        <v>2.95</v>
      </c>
      <c r="H998" s="20" t="s">
        <v>38</v>
      </c>
      <c r="I998" s="20" t="s">
        <v>38</v>
      </c>
      <c r="J998" s="20">
        <v>3.25</v>
      </c>
      <c r="K998" s="20">
        <v>3.35</v>
      </c>
      <c r="L998" s="20">
        <v>3.3</v>
      </c>
      <c r="M998" s="20">
        <v>3.43</v>
      </c>
    </row>
    <row r="999" spans="1:13" ht="24" x14ac:dyDescent="0.3">
      <c r="A999" s="19">
        <v>44803</v>
      </c>
      <c r="B999" s="20">
        <v>2.3199999999999998</v>
      </c>
      <c r="C999" s="20">
        <v>2.36</v>
      </c>
      <c r="D999" s="20">
        <v>2.61</v>
      </c>
      <c r="E999" s="20">
        <v>2.66</v>
      </c>
      <c r="F999" s="20">
        <v>2.88</v>
      </c>
      <c r="G999" s="20">
        <v>2.94</v>
      </c>
      <c r="H999" s="20" t="s">
        <v>38</v>
      </c>
      <c r="I999" s="20" t="s">
        <v>38</v>
      </c>
      <c r="J999" s="20">
        <v>3.25</v>
      </c>
      <c r="K999" s="20">
        <v>3.35</v>
      </c>
      <c r="L999" s="20">
        <v>3.34</v>
      </c>
      <c r="M999" s="20">
        <v>3.47</v>
      </c>
    </row>
    <row r="1000" spans="1:13" ht="24" x14ac:dyDescent="0.3">
      <c r="A1000" s="19">
        <v>44804</v>
      </c>
      <c r="B1000" s="20">
        <v>2.29</v>
      </c>
      <c r="C1000" s="20">
        <v>2.33</v>
      </c>
      <c r="D1000" s="20">
        <v>2.59</v>
      </c>
      <c r="E1000" s="20">
        <v>2.64</v>
      </c>
      <c r="F1000" s="20">
        <v>2.87</v>
      </c>
      <c r="G1000" s="20">
        <v>2.93</v>
      </c>
      <c r="H1000" s="20" t="s">
        <v>38</v>
      </c>
      <c r="I1000" s="20" t="s">
        <v>38</v>
      </c>
      <c r="J1000" s="20">
        <v>3.25</v>
      </c>
      <c r="K1000" s="20">
        <v>3.35</v>
      </c>
      <c r="L1000" s="20">
        <v>3.37</v>
      </c>
      <c r="M1000" s="20">
        <v>3.5</v>
      </c>
    </row>
    <row r="1001" spans="1:13" ht="24" x14ac:dyDescent="0.3">
      <c r="A1001" s="19">
        <v>44805</v>
      </c>
      <c r="B1001" s="20">
        <v>2.46</v>
      </c>
      <c r="C1001" s="20">
        <v>2.5</v>
      </c>
      <c r="D1001" s="20">
        <v>2.7</v>
      </c>
      <c r="E1001" s="20">
        <v>2.75</v>
      </c>
      <c r="F1001" s="20">
        <v>2.88</v>
      </c>
      <c r="G1001" s="20">
        <v>2.94</v>
      </c>
      <c r="H1001" s="20" t="s">
        <v>38</v>
      </c>
      <c r="I1001" s="20" t="s">
        <v>38</v>
      </c>
      <c r="J1001" s="20">
        <v>3.27</v>
      </c>
      <c r="K1001" s="20">
        <v>3.37</v>
      </c>
      <c r="L1001" s="20">
        <v>3.38</v>
      </c>
      <c r="M1001" s="20">
        <v>3.51</v>
      </c>
    </row>
    <row r="1002" spans="1:13" ht="24" x14ac:dyDescent="0.3">
      <c r="A1002" s="19">
        <v>44806</v>
      </c>
      <c r="B1002" s="20">
        <v>2.42</v>
      </c>
      <c r="C1002" s="20">
        <v>2.46</v>
      </c>
      <c r="D1002" s="20">
        <v>2.69</v>
      </c>
      <c r="E1002" s="20">
        <v>2.74</v>
      </c>
      <c r="F1002" s="20">
        <v>2.85</v>
      </c>
      <c r="G1002" s="20">
        <v>2.91</v>
      </c>
      <c r="H1002" s="20" t="s">
        <v>38</v>
      </c>
      <c r="I1002" s="20" t="s">
        <v>38</v>
      </c>
      <c r="J1002" s="20">
        <v>3.26</v>
      </c>
      <c r="K1002" s="20">
        <v>3.36</v>
      </c>
      <c r="L1002" s="20">
        <v>3.35</v>
      </c>
      <c r="M1002" s="20">
        <v>3.48</v>
      </c>
    </row>
    <row r="1003" spans="1:13" ht="24" x14ac:dyDescent="0.3">
      <c r="A1003" s="19">
        <v>44810</v>
      </c>
      <c r="B1003" s="20">
        <v>2.34</v>
      </c>
      <c r="C1003" s="20">
        <v>2.38</v>
      </c>
      <c r="D1003" s="20">
        <v>2.68</v>
      </c>
      <c r="E1003" s="20">
        <v>2.73</v>
      </c>
      <c r="F1003" s="20">
        <v>2.96</v>
      </c>
      <c r="G1003" s="20">
        <v>3.02</v>
      </c>
      <c r="H1003" s="20" t="s">
        <v>38</v>
      </c>
      <c r="I1003" s="20" t="s">
        <v>38</v>
      </c>
      <c r="J1003" s="20">
        <v>3.33</v>
      </c>
      <c r="K1003" s="20">
        <v>3.43</v>
      </c>
      <c r="L1003" s="20">
        <v>3.47</v>
      </c>
      <c r="M1003" s="20">
        <v>3.61</v>
      </c>
    </row>
    <row r="1004" spans="1:13" ht="24" x14ac:dyDescent="0.3">
      <c r="A1004" s="19">
        <v>44811</v>
      </c>
      <c r="B1004" s="20">
        <v>2.1800000000000002</v>
      </c>
      <c r="C1004" s="20">
        <v>2.21</v>
      </c>
      <c r="D1004" s="20">
        <v>2.63</v>
      </c>
      <c r="E1004" s="20">
        <v>2.68</v>
      </c>
      <c r="F1004" s="20">
        <v>2.98</v>
      </c>
      <c r="G1004" s="20">
        <v>3.04</v>
      </c>
      <c r="H1004" s="20" t="s">
        <v>38</v>
      </c>
      <c r="I1004" s="20" t="s">
        <v>38</v>
      </c>
      <c r="J1004" s="20">
        <v>3.34</v>
      </c>
      <c r="K1004" s="20">
        <v>3.44</v>
      </c>
      <c r="L1004" s="20">
        <v>3.46</v>
      </c>
      <c r="M1004" s="20">
        <v>3.6</v>
      </c>
    </row>
    <row r="1005" spans="1:13" ht="24" x14ac:dyDescent="0.3">
      <c r="A1005" s="19">
        <v>44812</v>
      </c>
      <c r="B1005" s="20">
        <v>2.5</v>
      </c>
      <c r="C1005" s="20">
        <v>2.54</v>
      </c>
      <c r="D1005" s="20">
        <v>2.76</v>
      </c>
      <c r="E1005" s="20">
        <v>2.81</v>
      </c>
      <c r="F1005" s="20">
        <v>2.97</v>
      </c>
      <c r="G1005" s="20">
        <v>3.03</v>
      </c>
      <c r="H1005" s="20" t="s">
        <v>38</v>
      </c>
      <c r="I1005" s="20" t="s">
        <v>38</v>
      </c>
      <c r="J1005" s="20">
        <v>3.37</v>
      </c>
      <c r="K1005" s="20">
        <v>3.48</v>
      </c>
      <c r="L1005" s="20">
        <v>3.46</v>
      </c>
      <c r="M1005" s="20">
        <v>3.6</v>
      </c>
    </row>
    <row r="1006" spans="1:13" ht="24" x14ac:dyDescent="0.3">
      <c r="A1006" s="19">
        <v>44813</v>
      </c>
      <c r="B1006" s="20">
        <v>2.5</v>
      </c>
      <c r="C1006" s="20">
        <v>2.54</v>
      </c>
      <c r="D1006" s="20">
        <v>2.77</v>
      </c>
      <c r="E1006" s="20">
        <v>2.82</v>
      </c>
      <c r="F1006" s="20">
        <v>2.98</v>
      </c>
      <c r="G1006" s="20">
        <v>3.04</v>
      </c>
      <c r="H1006" s="20" t="s">
        <v>38</v>
      </c>
      <c r="I1006" s="20" t="s">
        <v>38</v>
      </c>
      <c r="J1006" s="20">
        <v>3.44</v>
      </c>
      <c r="K1006" s="20">
        <v>3.55</v>
      </c>
      <c r="L1006" s="20">
        <v>3.52</v>
      </c>
      <c r="M1006" s="20">
        <v>3.67</v>
      </c>
    </row>
    <row r="1007" spans="1:13" ht="24" x14ac:dyDescent="0.3">
      <c r="A1007" s="19">
        <v>44816</v>
      </c>
      <c r="B1007" s="20">
        <v>2.54</v>
      </c>
      <c r="C1007" s="20">
        <v>2.58</v>
      </c>
      <c r="D1007" s="20">
        <v>2.79</v>
      </c>
      <c r="E1007" s="20">
        <v>2.84</v>
      </c>
      <c r="F1007" s="20">
        <v>3.09</v>
      </c>
      <c r="G1007" s="20">
        <v>3.16</v>
      </c>
      <c r="H1007" s="20" t="s">
        <v>38</v>
      </c>
      <c r="I1007" s="20" t="s">
        <v>38</v>
      </c>
      <c r="J1007" s="20">
        <v>3.48</v>
      </c>
      <c r="K1007" s="20">
        <v>3.59</v>
      </c>
      <c r="L1007" s="20">
        <v>3.55</v>
      </c>
      <c r="M1007" s="20">
        <v>3.7</v>
      </c>
    </row>
    <row r="1008" spans="1:13" ht="24" x14ac:dyDescent="0.3">
      <c r="A1008" s="19">
        <v>44817</v>
      </c>
      <c r="B1008" s="20">
        <v>2.4500000000000002</v>
      </c>
      <c r="C1008" s="20">
        <v>2.4900000000000002</v>
      </c>
      <c r="D1008" s="20">
        <v>2.79</v>
      </c>
      <c r="E1008" s="20">
        <v>2.84</v>
      </c>
      <c r="F1008" s="20">
        <v>3.19</v>
      </c>
      <c r="G1008" s="20">
        <v>3.26</v>
      </c>
      <c r="H1008" s="20" t="s">
        <v>38</v>
      </c>
      <c r="I1008" s="20" t="s">
        <v>38</v>
      </c>
      <c r="J1008" s="20">
        <v>3.67</v>
      </c>
      <c r="K1008" s="20">
        <v>3.79</v>
      </c>
      <c r="L1008" s="20">
        <v>3.76</v>
      </c>
      <c r="M1008" s="20">
        <v>3.92</v>
      </c>
    </row>
    <row r="1009" spans="1:13" ht="24" x14ac:dyDescent="0.3">
      <c r="A1009" s="19">
        <v>44818</v>
      </c>
      <c r="B1009" s="20">
        <v>2.4300000000000002</v>
      </c>
      <c r="C1009" s="20">
        <v>2.4700000000000002</v>
      </c>
      <c r="D1009" s="20">
        <v>2.78</v>
      </c>
      <c r="E1009" s="20">
        <v>2.83</v>
      </c>
      <c r="F1009" s="20">
        <v>3.14</v>
      </c>
      <c r="G1009" s="20">
        <v>3.21</v>
      </c>
      <c r="H1009" s="20" t="s">
        <v>38</v>
      </c>
      <c r="I1009" s="20" t="s">
        <v>38</v>
      </c>
      <c r="J1009" s="20">
        <v>3.68</v>
      </c>
      <c r="K1009" s="20">
        <v>3.8</v>
      </c>
      <c r="L1009" s="20">
        <v>3.79</v>
      </c>
      <c r="M1009" s="20">
        <v>3.95</v>
      </c>
    </row>
    <row r="1010" spans="1:13" ht="24" x14ac:dyDescent="0.3">
      <c r="A1010" s="19">
        <v>44819</v>
      </c>
      <c r="B1010" s="20">
        <v>2.68</v>
      </c>
      <c r="C1010" s="20">
        <v>2.72</v>
      </c>
      <c r="D1010" s="20">
        <v>2.92</v>
      </c>
      <c r="E1010" s="20">
        <v>2.97</v>
      </c>
      <c r="F1010" s="20">
        <v>3.12</v>
      </c>
      <c r="G1010" s="20">
        <v>3.19</v>
      </c>
      <c r="H1010" s="20" t="s">
        <v>38</v>
      </c>
      <c r="I1010" s="20" t="s">
        <v>38</v>
      </c>
      <c r="J1010" s="20">
        <v>3.69</v>
      </c>
      <c r="K1010" s="20">
        <v>3.81</v>
      </c>
      <c r="L1010" s="20">
        <v>3.83</v>
      </c>
      <c r="M1010" s="20">
        <v>4</v>
      </c>
    </row>
    <row r="1011" spans="1:13" ht="24" x14ac:dyDescent="0.3">
      <c r="A1011" s="19">
        <v>44820</v>
      </c>
      <c r="B1011" s="20">
        <v>2.6</v>
      </c>
      <c r="C1011" s="20">
        <v>2.64</v>
      </c>
      <c r="D1011" s="20">
        <v>2.89</v>
      </c>
      <c r="E1011" s="20">
        <v>2.94</v>
      </c>
      <c r="F1011" s="20">
        <v>3.1</v>
      </c>
      <c r="G1011" s="20">
        <v>3.17</v>
      </c>
      <c r="H1011" s="20" t="s">
        <v>38</v>
      </c>
      <c r="I1011" s="20" t="s">
        <v>38</v>
      </c>
      <c r="J1011" s="20">
        <v>3.68</v>
      </c>
      <c r="K1011" s="20">
        <v>3.8</v>
      </c>
      <c r="L1011" s="20">
        <v>3.8</v>
      </c>
      <c r="M1011" s="20">
        <v>3.96</v>
      </c>
    </row>
    <row r="1012" spans="1:13" ht="24" x14ac:dyDescent="0.3">
      <c r="A1012" s="19">
        <v>44823</v>
      </c>
      <c r="B1012" s="20">
        <v>2.5299999999999998</v>
      </c>
      <c r="C1012" s="20">
        <v>2.57</v>
      </c>
      <c r="D1012" s="20">
        <v>2.87</v>
      </c>
      <c r="E1012" s="20">
        <v>2.92</v>
      </c>
      <c r="F1012" s="20">
        <v>3.29</v>
      </c>
      <c r="G1012" s="20">
        <v>3.36</v>
      </c>
      <c r="H1012" s="20" t="s">
        <v>38</v>
      </c>
      <c r="I1012" s="20" t="s">
        <v>38</v>
      </c>
      <c r="J1012" s="20">
        <v>3.78</v>
      </c>
      <c r="K1012" s="20">
        <v>3.91</v>
      </c>
      <c r="L1012" s="20">
        <v>3.88</v>
      </c>
      <c r="M1012" s="20">
        <v>4.05</v>
      </c>
    </row>
    <row r="1013" spans="1:13" ht="24" x14ac:dyDescent="0.3">
      <c r="A1013" s="19">
        <v>44824</v>
      </c>
      <c r="B1013" s="20">
        <v>2.4700000000000002</v>
      </c>
      <c r="C1013" s="20">
        <v>2.5099999999999998</v>
      </c>
      <c r="D1013" s="20">
        <v>2.88</v>
      </c>
      <c r="E1013" s="20">
        <v>2.93</v>
      </c>
      <c r="F1013" s="20">
        <v>3.26</v>
      </c>
      <c r="G1013" s="20">
        <v>3.33</v>
      </c>
      <c r="H1013" s="20" t="s">
        <v>38</v>
      </c>
      <c r="I1013" s="20" t="s">
        <v>38</v>
      </c>
      <c r="J1013" s="20">
        <v>3.77</v>
      </c>
      <c r="K1013" s="20">
        <v>3.9</v>
      </c>
      <c r="L1013" s="20">
        <v>3.87</v>
      </c>
      <c r="M1013" s="20">
        <v>4.04</v>
      </c>
    </row>
    <row r="1014" spans="1:13" ht="24" x14ac:dyDescent="0.3">
      <c r="A1014" s="19">
        <v>44825</v>
      </c>
      <c r="B1014" s="20">
        <v>2.46</v>
      </c>
      <c r="C1014" s="20">
        <v>2.5</v>
      </c>
      <c r="D1014" s="20">
        <v>2.89</v>
      </c>
      <c r="E1014" s="20">
        <v>2.94</v>
      </c>
      <c r="F1014" s="20">
        <v>3.21</v>
      </c>
      <c r="G1014" s="20">
        <v>3.28</v>
      </c>
      <c r="H1014" s="20" t="s">
        <v>38</v>
      </c>
      <c r="I1014" s="20" t="s">
        <v>38</v>
      </c>
      <c r="J1014" s="20">
        <v>3.77</v>
      </c>
      <c r="K1014" s="20">
        <v>3.9</v>
      </c>
      <c r="L1014" s="20">
        <v>3.9</v>
      </c>
      <c r="M1014" s="20">
        <v>4.07</v>
      </c>
    </row>
    <row r="1015" spans="1:13" ht="24" x14ac:dyDescent="0.3">
      <c r="A1015" s="19">
        <v>44826</v>
      </c>
      <c r="B1015" s="20">
        <v>2.65</v>
      </c>
      <c r="C1015" s="20">
        <v>2.69</v>
      </c>
      <c r="D1015" s="20">
        <v>2.98</v>
      </c>
      <c r="E1015" s="20">
        <v>3.04</v>
      </c>
      <c r="F1015" s="20">
        <v>3.19</v>
      </c>
      <c r="G1015" s="20">
        <v>3.26</v>
      </c>
      <c r="H1015" s="20" t="s">
        <v>38</v>
      </c>
      <c r="I1015" s="20" t="s">
        <v>38</v>
      </c>
      <c r="J1015" s="20">
        <v>3.78</v>
      </c>
      <c r="K1015" s="20">
        <v>3.91</v>
      </c>
      <c r="L1015" s="20">
        <v>3.9</v>
      </c>
      <c r="M1015" s="20">
        <v>4.07</v>
      </c>
    </row>
    <row r="1016" spans="1:13" ht="24" x14ac:dyDescent="0.3">
      <c r="A1016" s="19">
        <v>44827</v>
      </c>
      <c r="B1016" s="20">
        <v>2.59</v>
      </c>
      <c r="C1016" s="20">
        <v>2.63</v>
      </c>
      <c r="D1016" s="20">
        <v>2.95</v>
      </c>
      <c r="E1016" s="20">
        <v>3</v>
      </c>
      <c r="F1016" s="20">
        <v>3.12</v>
      </c>
      <c r="G1016" s="20">
        <v>3.19</v>
      </c>
      <c r="H1016" s="20" t="s">
        <v>38</v>
      </c>
      <c r="I1016" s="20" t="s">
        <v>38</v>
      </c>
      <c r="J1016" s="20">
        <v>3.76</v>
      </c>
      <c r="K1016" s="20">
        <v>3.88</v>
      </c>
      <c r="L1016" s="20">
        <v>3.97</v>
      </c>
      <c r="M1016" s="20">
        <v>4.1399999999999997</v>
      </c>
    </row>
    <row r="1017" spans="1:13" ht="24" x14ac:dyDescent="0.3">
      <c r="A1017" s="19">
        <v>44830</v>
      </c>
      <c r="B1017" s="20">
        <v>2.64</v>
      </c>
      <c r="C1017" s="20">
        <v>2.68</v>
      </c>
      <c r="D1017" s="20">
        <v>2.99</v>
      </c>
      <c r="E1017" s="20">
        <v>3.05</v>
      </c>
      <c r="F1017" s="20">
        <v>3.3</v>
      </c>
      <c r="G1017" s="20">
        <v>3.37</v>
      </c>
      <c r="H1017" s="20" t="s">
        <v>38</v>
      </c>
      <c r="I1017" s="20" t="s">
        <v>38</v>
      </c>
      <c r="J1017" s="20">
        <v>3.87</v>
      </c>
      <c r="K1017" s="20">
        <v>4</v>
      </c>
      <c r="L1017" s="20">
        <v>3.98</v>
      </c>
      <c r="M1017" s="20">
        <v>4.1500000000000004</v>
      </c>
    </row>
    <row r="1018" spans="1:13" ht="24" x14ac:dyDescent="0.3">
      <c r="A1018" s="19">
        <v>44831</v>
      </c>
      <c r="B1018" s="20">
        <v>2.6</v>
      </c>
      <c r="C1018" s="20">
        <v>2.64</v>
      </c>
      <c r="D1018" s="20">
        <v>2.99</v>
      </c>
      <c r="E1018" s="20">
        <v>3.05</v>
      </c>
      <c r="F1018" s="20">
        <v>3.26</v>
      </c>
      <c r="G1018" s="20">
        <v>3.33</v>
      </c>
      <c r="H1018" s="20" t="s">
        <v>38</v>
      </c>
      <c r="I1018" s="20" t="s">
        <v>38</v>
      </c>
      <c r="J1018" s="20">
        <v>3.83</v>
      </c>
      <c r="K1018" s="20">
        <v>3.96</v>
      </c>
      <c r="L1018" s="20">
        <v>3.97</v>
      </c>
      <c r="M1018" s="20">
        <v>4.1399999999999997</v>
      </c>
    </row>
    <row r="1019" spans="1:13" ht="24" x14ac:dyDescent="0.3">
      <c r="A1019" s="19">
        <v>44832</v>
      </c>
      <c r="B1019" s="20">
        <v>2.5</v>
      </c>
      <c r="C1019" s="20">
        <v>2.54</v>
      </c>
      <c r="D1019" s="20">
        <v>2.96</v>
      </c>
      <c r="E1019" s="20">
        <v>3.01</v>
      </c>
      <c r="F1019" s="20">
        <v>3.29</v>
      </c>
      <c r="G1019" s="20">
        <v>3.36</v>
      </c>
      <c r="H1019" s="20" t="s">
        <v>38</v>
      </c>
      <c r="I1019" s="20" t="s">
        <v>38</v>
      </c>
      <c r="J1019" s="20">
        <v>3.78</v>
      </c>
      <c r="K1019" s="20">
        <v>3.91</v>
      </c>
      <c r="L1019" s="20">
        <v>3.81</v>
      </c>
      <c r="M1019" s="20">
        <v>3.97</v>
      </c>
    </row>
    <row r="1020" spans="1:13" ht="24" x14ac:dyDescent="0.3">
      <c r="A1020" s="19">
        <v>44833</v>
      </c>
      <c r="B1020" s="20">
        <v>2.68</v>
      </c>
      <c r="C1020" s="20">
        <v>2.72</v>
      </c>
      <c r="D1020" s="20">
        <v>3.08</v>
      </c>
      <c r="E1020" s="20">
        <v>3.14</v>
      </c>
      <c r="F1020" s="20">
        <v>3.26</v>
      </c>
      <c r="G1020" s="20">
        <v>3.33</v>
      </c>
      <c r="H1020" s="20" t="s">
        <v>38</v>
      </c>
      <c r="I1020" s="20" t="s">
        <v>38</v>
      </c>
      <c r="J1020" s="20">
        <v>3.78</v>
      </c>
      <c r="K1020" s="20">
        <v>3.91</v>
      </c>
      <c r="L1020" s="20">
        <v>3.8</v>
      </c>
      <c r="M1020" s="20">
        <v>3.96</v>
      </c>
    </row>
    <row r="1021" spans="1:13" ht="24" x14ac:dyDescent="0.3">
      <c r="A1021" s="19">
        <v>44834</v>
      </c>
      <c r="B1021" s="20">
        <v>2.7</v>
      </c>
      <c r="C1021" s="20">
        <v>2.74</v>
      </c>
      <c r="D1021" s="20">
        <v>3.07</v>
      </c>
      <c r="E1021" s="20">
        <v>3.13</v>
      </c>
      <c r="F1021" s="20">
        <v>3.22</v>
      </c>
      <c r="G1021" s="20">
        <v>3.29</v>
      </c>
      <c r="H1021" s="20" t="s">
        <v>38</v>
      </c>
      <c r="I1021" s="20" t="s">
        <v>38</v>
      </c>
      <c r="J1021" s="20">
        <v>3.82</v>
      </c>
      <c r="K1021" s="20">
        <v>3.95</v>
      </c>
      <c r="L1021" s="20">
        <v>3.87</v>
      </c>
      <c r="M1021" s="20">
        <v>4.03</v>
      </c>
    </row>
    <row r="1022" spans="1:13" ht="24" x14ac:dyDescent="0.3">
      <c r="A1022" s="19">
        <v>44837</v>
      </c>
      <c r="B1022" s="20">
        <v>2.75</v>
      </c>
      <c r="C1022" s="20">
        <v>2.79</v>
      </c>
      <c r="D1022" s="20">
        <v>3.1</v>
      </c>
      <c r="E1022" s="20">
        <v>3.16</v>
      </c>
      <c r="F1022" s="20">
        <v>3.34</v>
      </c>
      <c r="G1022" s="20">
        <v>3.42</v>
      </c>
      <c r="H1022" s="20" t="s">
        <v>38</v>
      </c>
      <c r="I1022" s="20" t="s">
        <v>38</v>
      </c>
      <c r="J1022" s="20">
        <v>3.86</v>
      </c>
      <c r="K1022" s="20">
        <v>3.99</v>
      </c>
      <c r="L1022" s="20">
        <v>3.84</v>
      </c>
      <c r="M1022" s="20">
        <v>4</v>
      </c>
    </row>
    <row r="1023" spans="1:13" ht="24" x14ac:dyDescent="0.3">
      <c r="A1023" s="19">
        <v>44838</v>
      </c>
      <c r="B1023" s="20">
        <v>2.77</v>
      </c>
      <c r="C1023" s="20">
        <v>2.81</v>
      </c>
      <c r="D1023" s="20">
        <v>3.07</v>
      </c>
      <c r="E1023" s="20">
        <v>3.13</v>
      </c>
      <c r="F1023" s="20">
        <v>3.32</v>
      </c>
      <c r="G1023" s="20">
        <v>3.39</v>
      </c>
      <c r="H1023" s="20" t="s">
        <v>38</v>
      </c>
      <c r="I1023" s="20" t="s">
        <v>38</v>
      </c>
      <c r="J1023" s="20">
        <v>3.87</v>
      </c>
      <c r="K1023" s="20">
        <v>4</v>
      </c>
      <c r="L1023" s="20">
        <v>3.98</v>
      </c>
      <c r="M1023" s="20">
        <v>4.16</v>
      </c>
    </row>
    <row r="1024" spans="1:13" ht="24" x14ac:dyDescent="0.3">
      <c r="A1024" s="19">
        <v>44839</v>
      </c>
      <c r="B1024" s="20">
        <v>2.74</v>
      </c>
      <c r="C1024" s="20">
        <v>2.78</v>
      </c>
      <c r="D1024" s="20">
        <v>3.05</v>
      </c>
      <c r="E1024" s="20">
        <v>3.11</v>
      </c>
      <c r="F1024" s="20">
        <v>3.33</v>
      </c>
      <c r="G1024" s="20">
        <v>3.4</v>
      </c>
      <c r="H1024" s="20" t="s">
        <v>38</v>
      </c>
      <c r="I1024" s="20" t="s">
        <v>38</v>
      </c>
      <c r="J1024" s="20">
        <v>3.88</v>
      </c>
      <c r="K1024" s="20">
        <v>4.01</v>
      </c>
      <c r="L1024" s="20">
        <v>3.96</v>
      </c>
      <c r="M1024" s="20">
        <v>4.1399999999999997</v>
      </c>
    </row>
    <row r="1025" spans="1:13" ht="24" x14ac:dyDescent="0.3">
      <c r="A1025" s="19">
        <v>44840</v>
      </c>
      <c r="B1025" s="20">
        <v>2.94</v>
      </c>
      <c r="C1025" s="20">
        <v>2.99</v>
      </c>
      <c r="D1025" s="20">
        <v>3.23</v>
      </c>
      <c r="E1025" s="20">
        <v>3.29</v>
      </c>
      <c r="F1025" s="20">
        <v>3.32</v>
      </c>
      <c r="G1025" s="20">
        <v>3.39</v>
      </c>
      <c r="H1025" s="20" t="s">
        <v>38</v>
      </c>
      <c r="I1025" s="20" t="s">
        <v>38</v>
      </c>
      <c r="J1025" s="20">
        <v>3.91</v>
      </c>
      <c r="K1025" s="20">
        <v>4.04</v>
      </c>
      <c r="L1025" s="20">
        <v>4.01</v>
      </c>
      <c r="M1025" s="20">
        <v>4.1900000000000004</v>
      </c>
    </row>
    <row r="1026" spans="1:13" ht="24" x14ac:dyDescent="0.3">
      <c r="A1026" s="19">
        <v>44841</v>
      </c>
      <c r="B1026" s="20">
        <v>2.92</v>
      </c>
      <c r="C1026" s="20">
        <v>2.97</v>
      </c>
      <c r="D1026" s="20">
        <v>3.23</v>
      </c>
      <c r="E1026" s="20">
        <v>3.29</v>
      </c>
      <c r="F1026" s="20">
        <v>3.31</v>
      </c>
      <c r="G1026" s="20">
        <v>3.38</v>
      </c>
      <c r="H1026" s="20" t="s">
        <v>38</v>
      </c>
      <c r="I1026" s="20" t="s">
        <v>38</v>
      </c>
      <c r="J1026" s="20">
        <v>3.96</v>
      </c>
      <c r="K1026" s="20">
        <v>4.09</v>
      </c>
      <c r="L1026" s="20">
        <v>4.05</v>
      </c>
      <c r="M1026" s="20">
        <v>4.2300000000000004</v>
      </c>
    </row>
    <row r="1027" spans="1:13" ht="24" x14ac:dyDescent="0.3">
      <c r="A1027" s="19">
        <v>44845</v>
      </c>
      <c r="B1027" s="20">
        <v>2.92</v>
      </c>
      <c r="C1027" s="20">
        <v>2.97</v>
      </c>
      <c r="D1027" s="20">
        <v>3.27</v>
      </c>
      <c r="E1027" s="20">
        <v>3.33</v>
      </c>
      <c r="F1027" s="20">
        <v>3.53</v>
      </c>
      <c r="G1027" s="20">
        <v>3.61</v>
      </c>
      <c r="H1027" s="20" t="s">
        <v>38</v>
      </c>
      <c r="I1027" s="20" t="s">
        <v>38</v>
      </c>
      <c r="J1027" s="20">
        <v>4.05</v>
      </c>
      <c r="K1027" s="20">
        <v>4.1900000000000004</v>
      </c>
      <c r="L1027" s="20">
        <v>4.09</v>
      </c>
      <c r="M1027" s="20">
        <v>4.28</v>
      </c>
    </row>
    <row r="1028" spans="1:13" ht="24" x14ac:dyDescent="0.3">
      <c r="A1028" s="19">
        <v>44846</v>
      </c>
      <c r="B1028" s="20">
        <v>2.91</v>
      </c>
      <c r="C1028" s="20">
        <v>2.96</v>
      </c>
      <c r="D1028" s="20">
        <v>3.28</v>
      </c>
      <c r="E1028" s="20">
        <v>3.34</v>
      </c>
      <c r="F1028" s="20">
        <v>3.56</v>
      </c>
      <c r="G1028" s="20">
        <v>3.64</v>
      </c>
      <c r="H1028" s="20" t="s">
        <v>38</v>
      </c>
      <c r="I1028" s="20" t="s">
        <v>38</v>
      </c>
      <c r="J1028" s="20">
        <v>4.03</v>
      </c>
      <c r="K1028" s="20">
        <v>4.17</v>
      </c>
      <c r="L1028" s="20">
        <v>4.0999999999999996</v>
      </c>
      <c r="M1028" s="20">
        <v>4.29</v>
      </c>
    </row>
    <row r="1029" spans="1:13" ht="24" x14ac:dyDescent="0.3">
      <c r="A1029" s="19">
        <v>44847</v>
      </c>
      <c r="B1029" s="20">
        <v>3.23</v>
      </c>
      <c r="C1029" s="20">
        <v>3.28</v>
      </c>
      <c r="D1029" s="20">
        <v>3.48</v>
      </c>
      <c r="E1029" s="20">
        <v>3.55</v>
      </c>
      <c r="F1029" s="20">
        <v>3.64</v>
      </c>
      <c r="G1029" s="20">
        <v>3.72</v>
      </c>
      <c r="H1029" s="20" t="s">
        <v>38</v>
      </c>
      <c r="I1029" s="20" t="s">
        <v>38</v>
      </c>
      <c r="J1029" s="20">
        <v>4.16</v>
      </c>
      <c r="K1029" s="20">
        <v>4.3099999999999996</v>
      </c>
      <c r="L1029" s="20">
        <v>4.26</v>
      </c>
      <c r="M1029" s="20">
        <v>4.46</v>
      </c>
    </row>
    <row r="1030" spans="1:13" ht="24" x14ac:dyDescent="0.3">
      <c r="A1030" s="19">
        <v>44848</v>
      </c>
      <c r="B1030" s="20">
        <v>3.18</v>
      </c>
      <c r="C1030" s="20">
        <v>3.23</v>
      </c>
      <c r="D1030" s="20">
        <v>3.48</v>
      </c>
      <c r="E1030" s="20">
        <v>3.55</v>
      </c>
      <c r="F1030" s="20">
        <v>3.65</v>
      </c>
      <c r="G1030" s="20">
        <v>3.73</v>
      </c>
      <c r="H1030" s="20" t="s">
        <v>38</v>
      </c>
      <c r="I1030" s="20" t="s">
        <v>38</v>
      </c>
      <c r="J1030" s="20">
        <v>4.17</v>
      </c>
      <c r="K1030" s="20">
        <v>4.32</v>
      </c>
      <c r="L1030" s="20">
        <v>4.29</v>
      </c>
      <c r="M1030" s="20">
        <v>4.49</v>
      </c>
    </row>
    <row r="1031" spans="1:13" ht="24" x14ac:dyDescent="0.3">
      <c r="A1031" s="19">
        <v>44851</v>
      </c>
      <c r="B1031" s="20">
        <v>3.16</v>
      </c>
      <c r="C1031" s="20">
        <v>3.21</v>
      </c>
      <c r="D1031" s="20">
        <v>3.49</v>
      </c>
      <c r="E1031" s="20">
        <v>3.56</v>
      </c>
      <c r="F1031" s="20">
        <v>3.82</v>
      </c>
      <c r="G1031" s="20">
        <v>3.91</v>
      </c>
      <c r="H1031" s="20" t="s">
        <v>38</v>
      </c>
      <c r="I1031" s="20" t="s">
        <v>38</v>
      </c>
      <c r="J1031" s="20">
        <v>4.25</v>
      </c>
      <c r="K1031" s="20">
        <v>4.4000000000000004</v>
      </c>
      <c r="L1031" s="20">
        <v>4.29</v>
      </c>
      <c r="M1031" s="20">
        <v>4.49</v>
      </c>
    </row>
    <row r="1032" spans="1:13" ht="24" x14ac:dyDescent="0.3">
      <c r="A1032" s="19">
        <v>44852</v>
      </c>
      <c r="B1032" s="20">
        <v>3.08</v>
      </c>
      <c r="C1032" s="20">
        <v>3.13</v>
      </c>
      <c r="D1032" s="20">
        <v>3.5</v>
      </c>
      <c r="E1032" s="20">
        <v>3.57</v>
      </c>
      <c r="F1032" s="20">
        <v>3.89</v>
      </c>
      <c r="G1032" s="20">
        <v>3.98</v>
      </c>
      <c r="H1032" s="20" t="s">
        <v>38</v>
      </c>
      <c r="I1032" s="20" t="s">
        <v>38</v>
      </c>
      <c r="J1032" s="20">
        <v>4.25</v>
      </c>
      <c r="K1032" s="20">
        <v>4.4000000000000004</v>
      </c>
      <c r="L1032" s="20">
        <v>4.3</v>
      </c>
      <c r="M1032" s="20">
        <v>4.5</v>
      </c>
    </row>
    <row r="1033" spans="1:13" ht="24" x14ac:dyDescent="0.3">
      <c r="A1033" s="19">
        <v>44853</v>
      </c>
      <c r="B1033" s="20">
        <v>3.13</v>
      </c>
      <c r="C1033" s="20">
        <v>3.18</v>
      </c>
      <c r="D1033" s="20">
        <v>3.52</v>
      </c>
      <c r="E1033" s="20">
        <v>3.59</v>
      </c>
      <c r="F1033" s="20">
        <v>3.91</v>
      </c>
      <c r="G1033" s="20">
        <v>4</v>
      </c>
      <c r="H1033" s="20">
        <v>4.1500000000000004</v>
      </c>
      <c r="I1033" s="20">
        <v>4.2699999999999996</v>
      </c>
      <c r="J1033" s="20">
        <v>4.3099999999999996</v>
      </c>
      <c r="K1033" s="20">
        <v>4.47</v>
      </c>
      <c r="L1033" s="20">
        <v>4.3899999999999997</v>
      </c>
      <c r="M1033" s="20">
        <v>4.5999999999999996</v>
      </c>
    </row>
    <row r="1034" spans="1:13" ht="24" x14ac:dyDescent="0.3">
      <c r="A1034" s="19">
        <v>44854</v>
      </c>
      <c r="B1034" s="20">
        <v>3.44</v>
      </c>
      <c r="C1034" s="20">
        <v>3.5</v>
      </c>
      <c r="D1034" s="20">
        <v>3.7</v>
      </c>
      <c r="E1034" s="20">
        <v>3.77</v>
      </c>
      <c r="F1034" s="20">
        <v>3.91</v>
      </c>
      <c r="G1034" s="20">
        <v>4</v>
      </c>
      <c r="H1034" s="20">
        <v>4.1500000000000004</v>
      </c>
      <c r="I1034" s="20">
        <v>4.2699999999999996</v>
      </c>
      <c r="J1034" s="20">
        <v>4.34</v>
      </c>
      <c r="K1034" s="20">
        <v>4.5</v>
      </c>
      <c r="L1034" s="20">
        <v>4.4400000000000004</v>
      </c>
      <c r="M1034" s="20">
        <v>4.6500000000000004</v>
      </c>
    </row>
    <row r="1035" spans="1:13" ht="24" x14ac:dyDescent="0.3">
      <c r="A1035" s="19">
        <v>44855</v>
      </c>
      <c r="B1035" s="20">
        <v>3.42</v>
      </c>
      <c r="C1035" s="20">
        <v>3.48</v>
      </c>
      <c r="D1035" s="20">
        <v>3.64</v>
      </c>
      <c r="E1035" s="20">
        <v>3.71</v>
      </c>
      <c r="F1035" s="20">
        <v>3.9</v>
      </c>
      <c r="G1035" s="20">
        <v>3.99</v>
      </c>
      <c r="H1035" s="20">
        <v>4.13</v>
      </c>
      <c r="I1035" s="20">
        <v>4.25</v>
      </c>
      <c r="J1035" s="20">
        <v>4.29</v>
      </c>
      <c r="K1035" s="20">
        <v>4.4400000000000004</v>
      </c>
      <c r="L1035" s="20">
        <v>4.38</v>
      </c>
      <c r="M1035" s="20">
        <v>4.59</v>
      </c>
    </row>
    <row r="1036" spans="1:13" ht="24" x14ac:dyDescent="0.3">
      <c r="A1036" s="19">
        <v>44858</v>
      </c>
      <c r="B1036" s="20">
        <v>3.42</v>
      </c>
      <c r="C1036" s="20">
        <v>3.48</v>
      </c>
      <c r="D1036" s="20">
        <v>3.65</v>
      </c>
      <c r="E1036" s="20">
        <v>3.72</v>
      </c>
      <c r="F1036" s="20">
        <v>4</v>
      </c>
      <c r="G1036" s="20">
        <v>4.0999999999999996</v>
      </c>
      <c r="H1036" s="20">
        <v>4.1399999999999997</v>
      </c>
      <c r="I1036" s="20">
        <v>4.26</v>
      </c>
      <c r="J1036" s="20">
        <v>4.38</v>
      </c>
      <c r="K1036" s="20">
        <v>4.54</v>
      </c>
      <c r="L1036" s="20">
        <v>4.4000000000000004</v>
      </c>
      <c r="M1036" s="20">
        <v>4.6100000000000003</v>
      </c>
    </row>
    <row r="1037" spans="1:13" ht="24" x14ac:dyDescent="0.3">
      <c r="A1037" s="19">
        <v>44859</v>
      </c>
      <c r="B1037" s="20">
        <v>3.4</v>
      </c>
      <c r="C1037" s="20">
        <v>3.46</v>
      </c>
      <c r="D1037" s="20">
        <v>3.62</v>
      </c>
      <c r="E1037" s="20">
        <v>3.69</v>
      </c>
      <c r="F1037" s="20">
        <v>3.97</v>
      </c>
      <c r="G1037" s="20">
        <v>4.07</v>
      </c>
      <c r="H1037" s="20">
        <v>4.12</v>
      </c>
      <c r="I1037" s="20">
        <v>4.2300000000000004</v>
      </c>
      <c r="J1037" s="20">
        <v>4.3600000000000003</v>
      </c>
      <c r="K1037" s="20">
        <v>4.5199999999999996</v>
      </c>
      <c r="L1037" s="20">
        <v>4.4000000000000004</v>
      </c>
      <c r="M1037" s="20">
        <v>4.6100000000000003</v>
      </c>
    </row>
    <row r="1038" spans="1:13" ht="24" x14ac:dyDescent="0.3">
      <c r="A1038" s="19">
        <v>44860</v>
      </c>
      <c r="B1038" s="20">
        <v>3.36</v>
      </c>
      <c r="C1038" s="20">
        <v>3.41</v>
      </c>
      <c r="D1038" s="20">
        <v>3.66</v>
      </c>
      <c r="E1038" s="20">
        <v>3.73</v>
      </c>
      <c r="F1038" s="20">
        <v>3.94</v>
      </c>
      <c r="G1038" s="20">
        <v>4.03</v>
      </c>
      <c r="H1038" s="20">
        <v>4.18</v>
      </c>
      <c r="I1038" s="20">
        <v>4.3</v>
      </c>
      <c r="J1038" s="20">
        <v>4.32</v>
      </c>
      <c r="K1038" s="20">
        <v>4.4800000000000004</v>
      </c>
      <c r="L1038" s="20">
        <v>4.34</v>
      </c>
      <c r="M1038" s="20">
        <v>4.54</v>
      </c>
    </row>
    <row r="1039" spans="1:13" ht="24" x14ac:dyDescent="0.3">
      <c r="A1039" s="19">
        <v>44861</v>
      </c>
      <c r="B1039" s="20">
        <v>3.61</v>
      </c>
      <c r="C1039" s="20">
        <v>3.67</v>
      </c>
      <c r="D1039" s="20">
        <v>3.81</v>
      </c>
      <c r="E1039" s="20">
        <v>3.89</v>
      </c>
      <c r="F1039" s="20">
        <v>3.95</v>
      </c>
      <c r="G1039" s="20">
        <v>4.04</v>
      </c>
      <c r="H1039" s="20">
        <v>4.17</v>
      </c>
      <c r="I1039" s="20">
        <v>4.29</v>
      </c>
      <c r="J1039" s="20">
        <v>4.3</v>
      </c>
      <c r="K1039" s="20">
        <v>4.46</v>
      </c>
      <c r="L1039" s="20">
        <v>4.3099999999999996</v>
      </c>
      <c r="M1039" s="20">
        <v>4.51</v>
      </c>
    </row>
    <row r="1040" spans="1:13" ht="24" x14ac:dyDescent="0.3">
      <c r="A1040" s="19">
        <v>44862</v>
      </c>
      <c r="B1040" s="20">
        <v>3.6</v>
      </c>
      <c r="C1040" s="20">
        <v>3.66</v>
      </c>
      <c r="D1040" s="20">
        <v>3.81</v>
      </c>
      <c r="E1040" s="20">
        <v>3.89</v>
      </c>
      <c r="F1040" s="20">
        <v>3.99</v>
      </c>
      <c r="G1040" s="20">
        <v>4.08</v>
      </c>
      <c r="H1040" s="20">
        <v>4.1900000000000004</v>
      </c>
      <c r="I1040" s="20">
        <v>4.3099999999999996</v>
      </c>
      <c r="J1040" s="20">
        <v>4.37</v>
      </c>
      <c r="K1040" s="20">
        <v>4.53</v>
      </c>
      <c r="L1040" s="20">
        <v>4.3600000000000003</v>
      </c>
      <c r="M1040" s="20">
        <v>4.5599999999999996</v>
      </c>
    </row>
    <row r="1041" spans="1:13" ht="24" x14ac:dyDescent="0.3">
      <c r="A1041" s="19">
        <v>44865</v>
      </c>
      <c r="B1041" s="20">
        <v>3.57</v>
      </c>
      <c r="C1041" s="20">
        <v>3.63</v>
      </c>
      <c r="D1041" s="20">
        <v>3.82</v>
      </c>
      <c r="E1041" s="20">
        <v>3.9</v>
      </c>
      <c r="F1041" s="20">
        <v>4.0599999999999996</v>
      </c>
      <c r="G1041" s="20">
        <v>4.16</v>
      </c>
      <c r="H1041" s="20">
        <v>4.21</v>
      </c>
      <c r="I1041" s="20">
        <v>4.33</v>
      </c>
      <c r="J1041" s="20">
        <v>4.45</v>
      </c>
      <c r="K1041" s="20">
        <v>4.62</v>
      </c>
      <c r="L1041" s="20">
        <v>4.46</v>
      </c>
      <c r="M1041" s="20">
        <v>4.67</v>
      </c>
    </row>
    <row r="1042" spans="1:13" ht="24" x14ac:dyDescent="0.3">
      <c r="A1042" s="19">
        <v>44866</v>
      </c>
      <c r="B1042" s="20">
        <v>3.56</v>
      </c>
      <c r="C1042" s="20">
        <v>3.62</v>
      </c>
      <c r="D1042" s="20">
        <v>3.81</v>
      </c>
      <c r="E1042" s="20">
        <v>3.89</v>
      </c>
      <c r="F1042" s="20">
        <v>4.0599999999999996</v>
      </c>
      <c r="G1042" s="20">
        <v>4.16</v>
      </c>
      <c r="H1042" s="20">
        <v>4.2300000000000004</v>
      </c>
      <c r="I1042" s="20">
        <v>4.3499999999999996</v>
      </c>
      <c r="J1042" s="20">
        <v>4.46</v>
      </c>
      <c r="K1042" s="20">
        <v>4.63</v>
      </c>
      <c r="L1042" s="20">
        <v>4.5199999999999996</v>
      </c>
      <c r="M1042" s="20">
        <v>4.75</v>
      </c>
    </row>
    <row r="1043" spans="1:13" ht="24" x14ac:dyDescent="0.3">
      <c r="A1043" s="19">
        <v>44867</v>
      </c>
      <c r="B1043" s="20">
        <v>3.53</v>
      </c>
      <c r="C1043" s="20">
        <v>3.59</v>
      </c>
      <c r="D1043" s="20">
        <v>3.82</v>
      </c>
      <c r="E1043" s="20">
        <v>3.9</v>
      </c>
      <c r="F1043" s="20">
        <v>4.04</v>
      </c>
      <c r="G1043" s="20">
        <v>4.1399999999999997</v>
      </c>
      <c r="H1043" s="20">
        <v>4.28</v>
      </c>
      <c r="I1043" s="20">
        <v>4.4000000000000004</v>
      </c>
      <c r="J1043" s="20">
        <v>4.45</v>
      </c>
      <c r="K1043" s="20">
        <v>4.62</v>
      </c>
      <c r="L1043" s="20">
        <v>4.53</v>
      </c>
      <c r="M1043" s="20">
        <v>4.76</v>
      </c>
    </row>
    <row r="1044" spans="1:13" ht="24" x14ac:dyDescent="0.3">
      <c r="A1044" s="19">
        <v>44868</v>
      </c>
      <c r="B1044" s="20">
        <v>3.63</v>
      </c>
      <c r="C1044" s="20">
        <v>3.69</v>
      </c>
      <c r="D1044" s="20">
        <v>3.87</v>
      </c>
      <c r="E1044" s="20">
        <v>3.95</v>
      </c>
      <c r="F1044" s="20">
        <v>4.0599999999999996</v>
      </c>
      <c r="G1044" s="20">
        <v>4.16</v>
      </c>
      <c r="H1044" s="20">
        <v>4.2699999999999996</v>
      </c>
      <c r="I1044" s="20">
        <v>4.3899999999999997</v>
      </c>
      <c r="J1044" s="20">
        <v>4.4400000000000004</v>
      </c>
      <c r="K1044" s="20">
        <v>4.5999999999999996</v>
      </c>
      <c r="L1044" s="20">
        <v>4.5599999999999996</v>
      </c>
      <c r="M1044" s="20">
        <v>4.79</v>
      </c>
    </row>
    <row r="1045" spans="1:13" ht="24" x14ac:dyDescent="0.3">
      <c r="A1045" s="19">
        <v>44869</v>
      </c>
      <c r="B1045" s="20">
        <v>3.6</v>
      </c>
      <c r="C1045" s="20">
        <v>3.66</v>
      </c>
      <c r="D1045" s="20">
        <v>3.83</v>
      </c>
      <c r="E1045" s="20">
        <v>3.91</v>
      </c>
      <c r="F1045" s="20">
        <v>4.0199999999999996</v>
      </c>
      <c r="G1045" s="20">
        <v>4.12</v>
      </c>
      <c r="H1045" s="20">
        <v>4.26</v>
      </c>
      <c r="I1045" s="20">
        <v>4.38</v>
      </c>
      <c r="J1045" s="20">
        <v>4.43</v>
      </c>
      <c r="K1045" s="20">
        <v>4.59</v>
      </c>
      <c r="L1045" s="20">
        <v>4.54</v>
      </c>
      <c r="M1045" s="20">
        <v>4.7699999999999996</v>
      </c>
    </row>
    <row r="1046" spans="1:13" ht="24" x14ac:dyDescent="0.3">
      <c r="A1046" s="19">
        <v>44872</v>
      </c>
      <c r="B1046" s="20">
        <v>3.64</v>
      </c>
      <c r="C1046" s="20">
        <v>3.7</v>
      </c>
      <c r="D1046" s="20">
        <v>3.83</v>
      </c>
      <c r="E1046" s="20">
        <v>3.91</v>
      </c>
      <c r="F1046" s="20">
        <v>4.12</v>
      </c>
      <c r="G1046" s="20">
        <v>4.22</v>
      </c>
      <c r="H1046" s="20">
        <v>4.2699999999999996</v>
      </c>
      <c r="I1046" s="20">
        <v>4.3899999999999997</v>
      </c>
      <c r="J1046" s="20">
        <v>4.5</v>
      </c>
      <c r="K1046" s="20">
        <v>4.67</v>
      </c>
      <c r="L1046" s="20">
        <v>4.57</v>
      </c>
      <c r="M1046" s="20">
        <v>4.8</v>
      </c>
    </row>
    <row r="1047" spans="1:13" ht="24" x14ac:dyDescent="0.3">
      <c r="A1047" s="19">
        <v>44873</v>
      </c>
      <c r="B1047" s="20">
        <v>3.51</v>
      </c>
      <c r="C1047" s="20">
        <v>3.57</v>
      </c>
      <c r="D1047" s="20">
        <v>3.82</v>
      </c>
      <c r="E1047" s="20">
        <v>3.9</v>
      </c>
      <c r="F1047" s="20">
        <v>4.0999999999999996</v>
      </c>
      <c r="G1047" s="20">
        <v>4.2</v>
      </c>
      <c r="H1047" s="20">
        <v>4.2699999999999996</v>
      </c>
      <c r="I1047" s="20">
        <v>4.3899999999999997</v>
      </c>
      <c r="J1047" s="20">
        <v>4.4800000000000004</v>
      </c>
      <c r="K1047" s="20">
        <v>4.6500000000000004</v>
      </c>
      <c r="L1047" s="20">
        <v>4.55</v>
      </c>
      <c r="M1047" s="20">
        <v>4.78</v>
      </c>
    </row>
    <row r="1048" spans="1:13" ht="24" x14ac:dyDescent="0.3">
      <c r="A1048" s="19">
        <v>44874</v>
      </c>
      <c r="B1048" s="20">
        <v>3.48</v>
      </c>
      <c r="C1048" s="20">
        <v>3.54</v>
      </c>
      <c r="D1048" s="20">
        <v>3.83</v>
      </c>
      <c r="E1048" s="20">
        <v>3.91</v>
      </c>
      <c r="F1048" s="20">
        <v>4.1100000000000003</v>
      </c>
      <c r="G1048" s="20">
        <v>4.21</v>
      </c>
      <c r="H1048" s="20">
        <v>4.3</v>
      </c>
      <c r="I1048" s="20">
        <v>4.42</v>
      </c>
      <c r="J1048" s="20">
        <v>4.47</v>
      </c>
      <c r="K1048" s="20">
        <v>4.6399999999999997</v>
      </c>
      <c r="L1048" s="20">
        <v>4.53</v>
      </c>
      <c r="M1048" s="20">
        <v>4.75</v>
      </c>
    </row>
    <row r="1049" spans="1:13" ht="24" x14ac:dyDescent="0.3">
      <c r="A1049" s="19">
        <v>44875</v>
      </c>
      <c r="B1049" s="20">
        <v>3.58</v>
      </c>
      <c r="C1049" s="20">
        <v>3.64</v>
      </c>
      <c r="D1049" s="20">
        <v>3.84</v>
      </c>
      <c r="E1049" s="20">
        <v>3.92</v>
      </c>
      <c r="F1049" s="20">
        <v>4.09</v>
      </c>
      <c r="G1049" s="20">
        <v>4.1900000000000004</v>
      </c>
      <c r="H1049" s="20">
        <v>4.26</v>
      </c>
      <c r="I1049" s="20">
        <v>4.38</v>
      </c>
      <c r="J1049" s="20">
        <v>4.4000000000000004</v>
      </c>
      <c r="K1049" s="20">
        <v>4.5599999999999996</v>
      </c>
      <c r="L1049" s="20">
        <v>4.38</v>
      </c>
      <c r="M1049" s="20">
        <v>4.59</v>
      </c>
    </row>
    <row r="1050" spans="1:13" ht="24" x14ac:dyDescent="0.3">
      <c r="A1050" s="19">
        <v>44879</v>
      </c>
      <c r="B1050" s="20">
        <v>3.58</v>
      </c>
      <c r="C1050" s="20">
        <v>3.64</v>
      </c>
      <c r="D1050" s="20">
        <v>3.84</v>
      </c>
      <c r="E1050" s="20">
        <v>3.92</v>
      </c>
      <c r="F1050" s="20">
        <v>4.16</v>
      </c>
      <c r="G1050" s="20">
        <v>4.26</v>
      </c>
      <c r="H1050" s="20">
        <v>4.26</v>
      </c>
      <c r="I1050" s="20">
        <v>4.38</v>
      </c>
      <c r="J1050" s="20">
        <v>4.43</v>
      </c>
      <c r="K1050" s="20">
        <v>4.59</v>
      </c>
      <c r="L1050" s="20">
        <v>4.42</v>
      </c>
      <c r="M1050" s="20">
        <v>4.63</v>
      </c>
    </row>
    <row r="1051" spans="1:13" ht="24" x14ac:dyDescent="0.3">
      <c r="A1051" s="19">
        <v>44880</v>
      </c>
      <c r="B1051" s="20">
        <v>3.62</v>
      </c>
      <c r="C1051" s="20">
        <v>3.68</v>
      </c>
      <c r="D1051" s="20">
        <v>3.88</v>
      </c>
      <c r="E1051" s="20">
        <v>3.96</v>
      </c>
      <c r="F1051" s="20">
        <v>4.1399999999999997</v>
      </c>
      <c r="G1051" s="20">
        <v>4.24</v>
      </c>
      <c r="H1051" s="20">
        <v>4.28</v>
      </c>
      <c r="I1051" s="20">
        <v>4.4000000000000004</v>
      </c>
      <c r="J1051" s="20">
        <v>4.41</v>
      </c>
      <c r="K1051" s="20">
        <v>4.57</v>
      </c>
      <c r="L1051" s="20">
        <v>4.4000000000000004</v>
      </c>
      <c r="M1051" s="20">
        <v>4.6100000000000003</v>
      </c>
    </row>
    <row r="1052" spans="1:13" ht="24" x14ac:dyDescent="0.3">
      <c r="A1052" s="19">
        <v>44881</v>
      </c>
      <c r="B1052" s="20">
        <v>3.64</v>
      </c>
      <c r="C1052" s="20">
        <v>3.7</v>
      </c>
      <c r="D1052" s="20">
        <v>3.93</v>
      </c>
      <c r="E1052" s="20">
        <v>4.01</v>
      </c>
      <c r="F1052" s="20">
        <v>4.1399999999999997</v>
      </c>
      <c r="G1052" s="20">
        <v>4.24</v>
      </c>
      <c r="H1052" s="20">
        <v>4.32</v>
      </c>
      <c r="I1052" s="20">
        <v>4.4400000000000004</v>
      </c>
      <c r="J1052" s="20">
        <v>4.42</v>
      </c>
      <c r="K1052" s="20">
        <v>4.58</v>
      </c>
      <c r="L1052" s="20">
        <v>4.41</v>
      </c>
      <c r="M1052" s="20">
        <v>4.62</v>
      </c>
    </row>
    <row r="1053" spans="1:13" ht="24" x14ac:dyDescent="0.3">
      <c r="A1053" s="19">
        <v>44882</v>
      </c>
      <c r="B1053" s="20">
        <v>3.8</v>
      </c>
      <c r="C1053" s="20">
        <v>3.86</v>
      </c>
      <c r="D1053" s="20">
        <v>4.03</v>
      </c>
      <c r="E1053" s="20">
        <v>4.1100000000000003</v>
      </c>
      <c r="F1053" s="20">
        <v>4.13</v>
      </c>
      <c r="G1053" s="20">
        <v>4.2300000000000004</v>
      </c>
      <c r="H1053" s="20">
        <v>4.33</v>
      </c>
      <c r="I1053" s="20">
        <v>4.45</v>
      </c>
      <c r="J1053" s="20">
        <v>4.4400000000000004</v>
      </c>
      <c r="K1053" s="20">
        <v>4.5999999999999996</v>
      </c>
      <c r="L1053" s="20">
        <v>4.47</v>
      </c>
      <c r="M1053" s="20">
        <v>4.6900000000000004</v>
      </c>
    </row>
    <row r="1054" spans="1:13" ht="24" x14ac:dyDescent="0.3">
      <c r="A1054" s="19">
        <v>44883</v>
      </c>
      <c r="B1054" s="20">
        <v>3.79</v>
      </c>
      <c r="C1054" s="20">
        <v>3.85</v>
      </c>
      <c r="D1054" s="20">
        <v>4.05</v>
      </c>
      <c r="E1054" s="20">
        <v>4.13</v>
      </c>
      <c r="F1054" s="20">
        <v>4.1500000000000004</v>
      </c>
      <c r="G1054" s="20">
        <v>4.25</v>
      </c>
      <c r="H1054" s="20">
        <v>4.3499999999999996</v>
      </c>
      <c r="I1054" s="20">
        <v>4.47</v>
      </c>
      <c r="J1054" s="20">
        <v>4.4800000000000004</v>
      </c>
      <c r="K1054" s="20">
        <v>4.6500000000000004</v>
      </c>
      <c r="L1054" s="20">
        <v>4.53</v>
      </c>
      <c r="M1054" s="20">
        <v>4.75</v>
      </c>
    </row>
    <row r="1055" spans="1:13" ht="24" x14ac:dyDescent="0.3">
      <c r="A1055" s="19">
        <v>44886</v>
      </c>
      <c r="B1055" s="20">
        <v>3.82</v>
      </c>
      <c r="C1055" s="20">
        <v>3.88</v>
      </c>
      <c r="D1055" s="20">
        <v>4.04</v>
      </c>
      <c r="E1055" s="20">
        <v>4.12</v>
      </c>
      <c r="F1055" s="20">
        <v>4.2300000000000004</v>
      </c>
      <c r="G1055" s="20">
        <v>4.33</v>
      </c>
      <c r="H1055" s="20">
        <v>4.3499999999999996</v>
      </c>
      <c r="I1055" s="20">
        <v>4.47</v>
      </c>
      <c r="J1055" s="20">
        <v>4.53</v>
      </c>
      <c r="K1055" s="20">
        <v>4.7</v>
      </c>
      <c r="L1055" s="20">
        <v>4.54</v>
      </c>
      <c r="M1055" s="20">
        <v>4.76</v>
      </c>
    </row>
    <row r="1056" spans="1:13" ht="24" x14ac:dyDescent="0.3">
      <c r="A1056" s="19">
        <v>44887</v>
      </c>
      <c r="B1056" s="20">
        <v>3.81</v>
      </c>
      <c r="C1056" s="20">
        <v>3.87</v>
      </c>
      <c r="D1056" s="20">
        <v>4.0599999999999996</v>
      </c>
      <c r="E1056" s="20">
        <v>4.1399999999999997</v>
      </c>
      <c r="F1056" s="20">
        <v>4.21</v>
      </c>
      <c r="G1056" s="20">
        <v>4.3099999999999996</v>
      </c>
      <c r="H1056" s="20">
        <v>4.3600000000000003</v>
      </c>
      <c r="I1056" s="20">
        <v>4.4800000000000004</v>
      </c>
      <c r="J1056" s="20">
        <v>4.55</v>
      </c>
      <c r="K1056" s="20">
        <v>4.72</v>
      </c>
      <c r="L1056" s="20">
        <v>4.57</v>
      </c>
      <c r="M1056" s="20">
        <v>4.79</v>
      </c>
    </row>
    <row r="1057" spans="1:13" ht="24" x14ac:dyDescent="0.3">
      <c r="A1057" s="19">
        <v>44888</v>
      </c>
      <c r="B1057" s="20">
        <v>3.97</v>
      </c>
      <c r="C1057" s="20">
        <v>4.04</v>
      </c>
      <c r="D1057" s="20">
        <v>4.1100000000000003</v>
      </c>
      <c r="E1057" s="20">
        <v>4.1900000000000004</v>
      </c>
      <c r="F1057" s="20">
        <v>4.21</v>
      </c>
      <c r="G1057" s="20">
        <v>4.3099999999999996</v>
      </c>
      <c r="H1057" s="20">
        <v>4.3899999999999997</v>
      </c>
      <c r="I1057" s="20">
        <v>4.5199999999999996</v>
      </c>
      <c r="J1057" s="20">
        <v>4.55</v>
      </c>
      <c r="K1057" s="20">
        <v>4.72</v>
      </c>
      <c r="L1057" s="20">
        <v>4.54</v>
      </c>
      <c r="M1057" s="20">
        <v>4.76</v>
      </c>
    </row>
    <row r="1058" spans="1:13" ht="24" x14ac:dyDescent="0.3">
      <c r="A1058" s="19">
        <v>44890</v>
      </c>
      <c r="B1058" s="20">
        <v>4.01</v>
      </c>
      <c r="C1058" s="20">
        <v>4.08</v>
      </c>
      <c r="D1058" s="20">
        <v>4.1500000000000004</v>
      </c>
      <c r="E1058" s="20">
        <v>4.2300000000000004</v>
      </c>
      <c r="F1058" s="20">
        <v>4.22</v>
      </c>
      <c r="G1058" s="20">
        <v>4.32</v>
      </c>
      <c r="H1058" s="20">
        <v>4.41</v>
      </c>
      <c r="I1058" s="20">
        <v>4.54</v>
      </c>
      <c r="J1058" s="20">
        <v>4.54</v>
      </c>
      <c r="K1058" s="20">
        <v>4.71</v>
      </c>
      <c r="L1058" s="20">
        <v>4.55</v>
      </c>
      <c r="M1058" s="20">
        <v>4.7699999999999996</v>
      </c>
    </row>
    <row r="1059" spans="1:13" ht="24" x14ac:dyDescent="0.3">
      <c r="A1059" s="19">
        <v>44893</v>
      </c>
      <c r="B1059" s="20">
        <v>3.96</v>
      </c>
      <c r="C1059" s="20">
        <v>4.03</v>
      </c>
      <c r="D1059" s="20">
        <v>4.09</v>
      </c>
      <c r="E1059" s="20">
        <v>4.17</v>
      </c>
      <c r="F1059" s="20">
        <v>4.3</v>
      </c>
      <c r="G1059" s="20">
        <v>4.41</v>
      </c>
      <c r="H1059" s="20">
        <v>4.4000000000000004</v>
      </c>
      <c r="I1059" s="20">
        <v>4.53</v>
      </c>
      <c r="J1059" s="20">
        <v>4.57</v>
      </c>
      <c r="K1059" s="20">
        <v>4.74</v>
      </c>
      <c r="L1059" s="20">
        <v>4.55</v>
      </c>
      <c r="M1059" s="20">
        <v>4.7699999999999996</v>
      </c>
    </row>
    <row r="1060" spans="1:13" ht="24" x14ac:dyDescent="0.3">
      <c r="A1060" s="19">
        <v>44894</v>
      </c>
      <c r="B1060" s="20">
        <v>3.92</v>
      </c>
      <c r="C1060" s="20">
        <v>3.99</v>
      </c>
      <c r="D1060" s="20">
        <v>4.07</v>
      </c>
      <c r="E1060" s="20">
        <v>4.1500000000000004</v>
      </c>
      <c r="F1060" s="20">
        <v>4.2699999999999996</v>
      </c>
      <c r="G1060" s="20">
        <v>4.38</v>
      </c>
      <c r="H1060" s="20">
        <v>4.38</v>
      </c>
      <c r="I1060" s="20">
        <v>4.51</v>
      </c>
      <c r="J1060" s="20">
        <v>4.5599999999999996</v>
      </c>
      <c r="K1060" s="20">
        <v>4.7300000000000004</v>
      </c>
      <c r="L1060" s="20">
        <v>4.5599999999999996</v>
      </c>
      <c r="M1060" s="20">
        <v>4.79</v>
      </c>
    </row>
    <row r="1061" spans="1:13" ht="24" x14ac:dyDescent="0.3">
      <c r="A1061" s="19">
        <v>44895</v>
      </c>
      <c r="B1061" s="20">
        <v>3.91</v>
      </c>
      <c r="C1061" s="20">
        <v>3.98</v>
      </c>
      <c r="D1061" s="20">
        <v>4.05</v>
      </c>
      <c r="E1061" s="20">
        <v>4.13</v>
      </c>
      <c r="F1061" s="20">
        <v>4.2699999999999996</v>
      </c>
      <c r="G1061" s="20">
        <v>4.38</v>
      </c>
      <c r="H1061" s="20">
        <v>4.42</v>
      </c>
      <c r="I1061" s="20">
        <v>4.55</v>
      </c>
      <c r="J1061" s="20">
        <v>4.54</v>
      </c>
      <c r="K1061" s="20">
        <v>4.71</v>
      </c>
      <c r="L1061" s="20">
        <v>4.5199999999999996</v>
      </c>
      <c r="M1061" s="20">
        <v>4.75</v>
      </c>
    </row>
    <row r="1062" spans="1:13" ht="24" x14ac:dyDescent="0.3">
      <c r="A1062" s="19">
        <v>44896</v>
      </c>
      <c r="B1062" s="20">
        <v>3.87</v>
      </c>
      <c r="C1062" s="20">
        <v>3.94</v>
      </c>
      <c r="D1062" s="20">
        <v>4.0599999999999996</v>
      </c>
      <c r="E1062" s="20">
        <v>4.1399999999999997</v>
      </c>
      <c r="F1062" s="20">
        <v>4.22</v>
      </c>
      <c r="G1062" s="20">
        <v>4.32</v>
      </c>
      <c r="H1062" s="20">
        <v>4.38</v>
      </c>
      <c r="I1062" s="20">
        <v>4.51</v>
      </c>
      <c r="J1062" s="20">
        <v>4.49</v>
      </c>
      <c r="K1062" s="20">
        <v>4.66</v>
      </c>
      <c r="L1062" s="20">
        <v>4.4400000000000004</v>
      </c>
      <c r="M1062" s="20">
        <v>4.66</v>
      </c>
    </row>
    <row r="1063" spans="1:13" ht="24" x14ac:dyDescent="0.3">
      <c r="A1063" s="19">
        <v>44897</v>
      </c>
      <c r="B1063" s="20">
        <v>3.75</v>
      </c>
      <c r="C1063" s="20">
        <v>3.81</v>
      </c>
      <c r="D1063" s="20">
        <v>4.0599999999999996</v>
      </c>
      <c r="E1063" s="20">
        <v>4.1399999999999997</v>
      </c>
      <c r="F1063" s="20">
        <v>4.22</v>
      </c>
      <c r="G1063" s="20">
        <v>4.32</v>
      </c>
      <c r="H1063" s="20">
        <v>4.38</v>
      </c>
      <c r="I1063" s="20">
        <v>4.51</v>
      </c>
      <c r="J1063" s="20">
        <v>4.5</v>
      </c>
      <c r="K1063" s="20">
        <v>4.67</v>
      </c>
      <c r="L1063" s="20">
        <v>4.47</v>
      </c>
      <c r="M1063" s="20">
        <v>4.6900000000000004</v>
      </c>
    </row>
    <row r="1064" spans="1:13" ht="24" x14ac:dyDescent="0.3">
      <c r="A1064" s="19">
        <v>44900</v>
      </c>
      <c r="B1064" s="20">
        <v>3.75</v>
      </c>
      <c r="C1064" s="20">
        <v>3.81</v>
      </c>
      <c r="D1064" s="20">
        <v>4.04</v>
      </c>
      <c r="E1064" s="20">
        <v>4.12</v>
      </c>
      <c r="F1064" s="20">
        <v>4.2699999999999996</v>
      </c>
      <c r="G1064" s="20">
        <v>4.38</v>
      </c>
      <c r="H1064" s="20">
        <v>4.41</v>
      </c>
      <c r="I1064" s="20">
        <v>4.54</v>
      </c>
      <c r="J1064" s="20">
        <v>4.58</v>
      </c>
      <c r="K1064" s="20">
        <v>4.75</v>
      </c>
      <c r="L1064" s="20">
        <v>4.54</v>
      </c>
      <c r="M1064" s="20">
        <v>4.7699999999999996</v>
      </c>
    </row>
    <row r="1065" spans="1:13" ht="24" x14ac:dyDescent="0.3">
      <c r="A1065" s="19">
        <v>44901</v>
      </c>
      <c r="B1065" s="20">
        <v>3.68</v>
      </c>
      <c r="C1065" s="20">
        <v>3.74</v>
      </c>
      <c r="D1065" s="20">
        <v>3.98</v>
      </c>
      <c r="E1065" s="20">
        <v>4.0599999999999996</v>
      </c>
      <c r="F1065" s="20">
        <v>4.2699999999999996</v>
      </c>
      <c r="G1065" s="20">
        <v>4.38</v>
      </c>
      <c r="H1065" s="20">
        <v>4.3899999999999997</v>
      </c>
      <c r="I1065" s="20">
        <v>4.5199999999999996</v>
      </c>
      <c r="J1065" s="20">
        <v>4.58</v>
      </c>
      <c r="K1065" s="20">
        <v>4.75</v>
      </c>
      <c r="L1065" s="20">
        <v>4.51</v>
      </c>
      <c r="M1065" s="20">
        <v>4.7300000000000004</v>
      </c>
    </row>
    <row r="1066" spans="1:13" ht="24" x14ac:dyDescent="0.3">
      <c r="A1066" s="19">
        <v>44902</v>
      </c>
      <c r="B1066" s="20">
        <v>3.6</v>
      </c>
      <c r="C1066" s="20">
        <v>3.66</v>
      </c>
      <c r="D1066" s="20">
        <v>3.88</v>
      </c>
      <c r="E1066" s="20">
        <v>3.96</v>
      </c>
      <c r="F1066" s="20">
        <v>4.2</v>
      </c>
      <c r="G1066" s="20">
        <v>4.3</v>
      </c>
      <c r="H1066" s="20">
        <v>4.4000000000000004</v>
      </c>
      <c r="I1066" s="20">
        <v>4.53</v>
      </c>
      <c r="J1066" s="20">
        <v>4.5599999999999996</v>
      </c>
      <c r="K1066" s="20">
        <v>4.7300000000000004</v>
      </c>
      <c r="L1066" s="20">
        <v>4.46</v>
      </c>
      <c r="M1066" s="20">
        <v>4.68</v>
      </c>
    </row>
    <row r="1067" spans="1:13" ht="24" x14ac:dyDescent="0.3">
      <c r="A1067" s="19">
        <v>44903</v>
      </c>
      <c r="B1067" s="20">
        <v>3.61</v>
      </c>
      <c r="C1067" s="20">
        <v>3.67</v>
      </c>
      <c r="D1067" s="20">
        <v>3.94</v>
      </c>
      <c r="E1067" s="20">
        <v>4.0199999999999996</v>
      </c>
      <c r="F1067" s="20">
        <v>4.17</v>
      </c>
      <c r="G1067" s="20">
        <v>4.2699999999999996</v>
      </c>
      <c r="H1067" s="20">
        <v>4.3899999999999997</v>
      </c>
      <c r="I1067" s="20">
        <v>4.5199999999999996</v>
      </c>
      <c r="J1067" s="20">
        <v>4.55</v>
      </c>
      <c r="K1067" s="20">
        <v>4.72</v>
      </c>
      <c r="L1067" s="20">
        <v>4.49</v>
      </c>
      <c r="M1067" s="20">
        <v>4.71</v>
      </c>
    </row>
    <row r="1068" spans="1:13" ht="24" x14ac:dyDescent="0.3">
      <c r="A1068" s="19">
        <v>44904</v>
      </c>
      <c r="B1068" s="20">
        <v>3.66</v>
      </c>
      <c r="C1068" s="20">
        <v>3.72</v>
      </c>
      <c r="D1068" s="20">
        <v>3.95</v>
      </c>
      <c r="E1068" s="20">
        <v>4.03</v>
      </c>
      <c r="F1068" s="20">
        <v>4.1900000000000004</v>
      </c>
      <c r="G1068" s="20">
        <v>4.29</v>
      </c>
      <c r="H1068" s="20">
        <v>4.4000000000000004</v>
      </c>
      <c r="I1068" s="20">
        <v>4.53</v>
      </c>
      <c r="J1068" s="20">
        <v>4.5599999999999996</v>
      </c>
      <c r="K1068" s="20">
        <v>4.7300000000000004</v>
      </c>
      <c r="L1068" s="20">
        <v>4.5</v>
      </c>
      <c r="M1068" s="20">
        <v>4.72</v>
      </c>
    </row>
    <row r="1069" spans="1:13" ht="24" x14ac:dyDescent="0.3">
      <c r="A1069" s="19">
        <v>44907</v>
      </c>
      <c r="B1069" s="20">
        <v>3.68</v>
      </c>
      <c r="C1069" s="20">
        <v>3.74</v>
      </c>
      <c r="D1069" s="20">
        <v>3.97</v>
      </c>
      <c r="E1069" s="20">
        <v>4.05</v>
      </c>
      <c r="F1069" s="20">
        <v>4.29</v>
      </c>
      <c r="G1069" s="20">
        <v>4.4000000000000004</v>
      </c>
      <c r="H1069" s="20">
        <v>4.4400000000000004</v>
      </c>
      <c r="I1069" s="20">
        <v>4.57</v>
      </c>
      <c r="J1069" s="20">
        <v>4.62</v>
      </c>
      <c r="K1069" s="20">
        <v>4.8</v>
      </c>
      <c r="L1069" s="20">
        <v>4.54</v>
      </c>
      <c r="M1069" s="20">
        <v>4.76</v>
      </c>
    </row>
    <row r="1070" spans="1:13" ht="24" x14ac:dyDescent="0.3">
      <c r="A1070" s="19">
        <v>44908</v>
      </c>
      <c r="B1070" s="20">
        <v>3.71</v>
      </c>
      <c r="C1070" s="20">
        <v>3.77</v>
      </c>
      <c r="D1070" s="20">
        <v>3.95</v>
      </c>
      <c r="E1070" s="20">
        <v>4.03</v>
      </c>
      <c r="F1070" s="20">
        <v>4.26</v>
      </c>
      <c r="G1070" s="20">
        <v>4.37</v>
      </c>
      <c r="H1070" s="20">
        <v>4.42</v>
      </c>
      <c r="I1070" s="20">
        <v>4.55</v>
      </c>
      <c r="J1070" s="20">
        <v>4.54</v>
      </c>
      <c r="K1070" s="20">
        <v>4.71</v>
      </c>
      <c r="L1070" s="20">
        <v>4.4400000000000004</v>
      </c>
      <c r="M1070" s="20">
        <v>4.6500000000000004</v>
      </c>
    </row>
    <row r="1071" spans="1:13" ht="24" x14ac:dyDescent="0.3">
      <c r="A1071" s="19">
        <v>44909</v>
      </c>
      <c r="B1071" s="20">
        <v>3.73</v>
      </c>
      <c r="C1071" s="20">
        <v>3.79</v>
      </c>
      <c r="D1071" s="20">
        <v>3.93</v>
      </c>
      <c r="E1071" s="20">
        <v>4.01</v>
      </c>
      <c r="F1071" s="20">
        <v>4.2300000000000004</v>
      </c>
      <c r="G1071" s="20">
        <v>4.34</v>
      </c>
      <c r="H1071" s="20">
        <v>4.45</v>
      </c>
      <c r="I1071" s="20">
        <v>4.58</v>
      </c>
      <c r="J1071" s="20">
        <v>4.5199999999999996</v>
      </c>
      <c r="K1071" s="20">
        <v>4.6900000000000004</v>
      </c>
      <c r="L1071" s="20">
        <v>4.4400000000000004</v>
      </c>
      <c r="M1071" s="20">
        <v>4.6500000000000004</v>
      </c>
    </row>
    <row r="1072" spans="1:13" ht="24" x14ac:dyDescent="0.3">
      <c r="A1072" s="19">
        <v>44910</v>
      </c>
      <c r="B1072" s="20">
        <v>3.79</v>
      </c>
      <c r="C1072" s="20">
        <v>3.85</v>
      </c>
      <c r="D1072" s="20">
        <v>4.0599999999999996</v>
      </c>
      <c r="E1072" s="20">
        <v>4.1399999999999997</v>
      </c>
      <c r="F1072" s="20">
        <v>4.22</v>
      </c>
      <c r="G1072" s="20">
        <v>4.32</v>
      </c>
      <c r="H1072" s="20">
        <v>4.42</v>
      </c>
      <c r="I1072" s="20">
        <v>4.55</v>
      </c>
      <c r="J1072" s="20">
        <v>4.54</v>
      </c>
      <c r="K1072" s="20">
        <v>4.71</v>
      </c>
      <c r="L1072" s="20">
        <v>4.4400000000000004</v>
      </c>
      <c r="M1072" s="20">
        <v>4.6500000000000004</v>
      </c>
    </row>
    <row r="1073" spans="1:13" ht="24" x14ac:dyDescent="0.3">
      <c r="A1073" s="19">
        <v>44911</v>
      </c>
      <c r="B1073" s="20">
        <v>3.78</v>
      </c>
      <c r="C1073" s="20">
        <v>3.84</v>
      </c>
      <c r="D1073" s="20">
        <v>4.03</v>
      </c>
      <c r="E1073" s="20">
        <v>4.1100000000000003</v>
      </c>
      <c r="F1073" s="20">
        <v>4.2</v>
      </c>
      <c r="G1073" s="20">
        <v>4.3</v>
      </c>
      <c r="H1073" s="20">
        <v>4.4000000000000004</v>
      </c>
      <c r="I1073" s="20">
        <v>4.53</v>
      </c>
      <c r="J1073" s="20">
        <v>4.5199999999999996</v>
      </c>
      <c r="K1073" s="20">
        <v>4.6900000000000004</v>
      </c>
      <c r="L1073" s="20">
        <v>4.41</v>
      </c>
      <c r="M1073" s="20">
        <v>4.62</v>
      </c>
    </row>
    <row r="1074" spans="1:13" ht="24" x14ac:dyDescent="0.3">
      <c r="A1074" s="19">
        <v>44914</v>
      </c>
      <c r="B1074" s="20">
        <v>3.77</v>
      </c>
      <c r="C1074" s="20">
        <v>3.83</v>
      </c>
      <c r="D1074" s="20">
        <v>4.03</v>
      </c>
      <c r="E1074" s="20">
        <v>4.1100000000000003</v>
      </c>
      <c r="F1074" s="20">
        <v>4.28</v>
      </c>
      <c r="G1074" s="20">
        <v>4.3899999999999997</v>
      </c>
      <c r="H1074" s="20">
        <v>4.41</v>
      </c>
      <c r="I1074" s="20">
        <v>4.54</v>
      </c>
      <c r="J1074" s="20">
        <v>4.55</v>
      </c>
      <c r="K1074" s="20">
        <v>4.72</v>
      </c>
      <c r="L1074" s="20">
        <v>4.4400000000000004</v>
      </c>
      <c r="M1074" s="20">
        <v>4.6500000000000004</v>
      </c>
    </row>
    <row r="1075" spans="1:13" ht="24" x14ac:dyDescent="0.3">
      <c r="A1075" s="19">
        <v>44915</v>
      </c>
      <c r="B1075" s="20">
        <v>3.69</v>
      </c>
      <c r="C1075" s="20">
        <v>3.75</v>
      </c>
      <c r="D1075" s="20">
        <v>4.0199999999999996</v>
      </c>
      <c r="E1075" s="20">
        <v>4.0999999999999996</v>
      </c>
      <c r="F1075" s="20">
        <v>4.25</v>
      </c>
      <c r="G1075" s="20">
        <v>4.3600000000000003</v>
      </c>
      <c r="H1075" s="20">
        <v>4.4000000000000004</v>
      </c>
      <c r="I1075" s="20">
        <v>4.53</v>
      </c>
      <c r="J1075" s="20">
        <v>4.55</v>
      </c>
      <c r="K1075" s="20">
        <v>4.72</v>
      </c>
      <c r="L1075" s="20">
        <v>4.4400000000000004</v>
      </c>
      <c r="M1075" s="20">
        <v>4.6500000000000004</v>
      </c>
    </row>
    <row r="1076" spans="1:13" ht="24" x14ac:dyDescent="0.3">
      <c r="A1076" s="19">
        <v>44916</v>
      </c>
      <c r="B1076" s="20">
        <v>3.66</v>
      </c>
      <c r="C1076" s="20">
        <v>3.72</v>
      </c>
      <c r="D1076" s="20">
        <v>4.01</v>
      </c>
      <c r="E1076" s="20">
        <v>4.09</v>
      </c>
      <c r="F1076" s="20">
        <v>4.22</v>
      </c>
      <c r="G1076" s="20">
        <v>4.32</v>
      </c>
      <c r="H1076" s="20">
        <v>4.4400000000000004</v>
      </c>
      <c r="I1076" s="20">
        <v>4.57</v>
      </c>
      <c r="J1076" s="20">
        <v>4.51</v>
      </c>
      <c r="K1076" s="20">
        <v>4.68</v>
      </c>
      <c r="L1076" s="20">
        <v>4.41</v>
      </c>
      <c r="M1076" s="20">
        <v>4.62</v>
      </c>
    </row>
    <row r="1077" spans="1:13" ht="24" x14ac:dyDescent="0.3">
      <c r="A1077" s="19">
        <v>44917</v>
      </c>
      <c r="B1077" s="20">
        <v>3.65</v>
      </c>
      <c r="C1077" s="20">
        <v>3.71</v>
      </c>
      <c r="D1077" s="20">
        <v>4.0199999999999996</v>
      </c>
      <c r="E1077" s="20">
        <v>4.0999999999999996</v>
      </c>
      <c r="F1077" s="20">
        <v>4.24</v>
      </c>
      <c r="G1077" s="20">
        <v>4.34</v>
      </c>
      <c r="H1077" s="20">
        <v>4.43</v>
      </c>
      <c r="I1077" s="20">
        <v>4.5599999999999996</v>
      </c>
      <c r="J1077" s="20">
        <v>4.51</v>
      </c>
      <c r="K1077" s="20">
        <v>4.68</v>
      </c>
      <c r="L1077" s="20">
        <v>4.45</v>
      </c>
      <c r="M1077" s="20">
        <v>4.66</v>
      </c>
    </row>
    <row r="1078" spans="1:13" ht="24" x14ac:dyDescent="0.3">
      <c r="A1078" s="19">
        <v>44918</v>
      </c>
      <c r="B1078" s="20">
        <v>3.65</v>
      </c>
      <c r="C1078" s="20">
        <v>3.71</v>
      </c>
      <c r="D1078" s="20">
        <v>4.01</v>
      </c>
      <c r="E1078" s="20">
        <v>4.09</v>
      </c>
      <c r="F1078" s="20">
        <v>4.2300000000000004</v>
      </c>
      <c r="G1078" s="20">
        <v>4.33</v>
      </c>
      <c r="H1078" s="20">
        <v>4.45</v>
      </c>
      <c r="I1078" s="20">
        <v>4.58</v>
      </c>
      <c r="J1078" s="20">
        <v>4.5199999999999996</v>
      </c>
      <c r="K1078" s="20">
        <v>4.6900000000000004</v>
      </c>
      <c r="L1078" s="20">
        <v>4.46</v>
      </c>
      <c r="M1078" s="20">
        <v>4.67</v>
      </c>
    </row>
    <row r="1079" spans="1:13" ht="24" x14ac:dyDescent="0.3">
      <c r="A1079" s="19">
        <v>44922</v>
      </c>
      <c r="B1079" s="20">
        <v>3.62</v>
      </c>
      <c r="C1079" s="20">
        <v>3.68</v>
      </c>
      <c r="D1079" s="20">
        <v>4.09</v>
      </c>
      <c r="E1079" s="20">
        <v>4.17</v>
      </c>
      <c r="F1079" s="20">
        <v>4.3499999999999996</v>
      </c>
      <c r="G1079" s="20">
        <v>4.46</v>
      </c>
      <c r="H1079" s="20">
        <v>4.49</v>
      </c>
      <c r="I1079" s="20">
        <v>4.62</v>
      </c>
      <c r="J1079" s="20">
        <v>4.5999999999999996</v>
      </c>
      <c r="K1079" s="20">
        <v>4.7699999999999996</v>
      </c>
      <c r="L1079" s="20">
        <v>4.5199999999999996</v>
      </c>
      <c r="M1079" s="20">
        <v>4.75</v>
      </c>
    </row>
    <row r="1080" spans="1:13" ht="24" x14ac:dyDescent="0.3">
      <c r="A1080" s="19">
        <v>44923</v>
      </c>
      <c r="B1080" s="20">
        <v>3.57</v>
      </c>
      <c r="C1080" s="20">
        <v>3.63</v>
      </c>
      <c r="D1080" s="20">
        <v>4.08</v>
      </c>
      <c r="E1080" s="20">
        <v>4.16</v>
      </c>
      <c r="F1080" s="20">
        <v>4.3499999999999996</v>
      </c>
      <c r="G1080" s="20">
        <v>4.46</v>
      </c>
      <c r="H1080" s="20">
        <v>4.55</v>
      </c>
      <c r="I1080" s="20">
        <v>4.68</v>
      </c>
      <c r="J1080" s="20">
        <v>4.59</v>
      </c>
      <c r="K1080" s="20">
        <v>4.76</v>
      </c>
      <c r="L1080" s="20">
        <v>4.49</v>
      </c>
      <c r="M1080" s="20">
        <v>4.71</v>
      </c>
    </row>
    <row r="1081" spans="1:13" ht="24" x14ac:dyDescent="0.3">
      <c r="A1081" s="19">
        <v>44924</v>
      </c>
      <c r="B1081" s="20">
        <v>3.88</v>
      </c>
      <c r="C1081" s="20">
        <v>3.95</v>
      </c>
      <c r="D1081" s="20">
        <v>4.28</v>
      </c>
      <c r="E1081" s="20">
        <v>4.37</v>
      </c>
      <c r="F1081" s="20">
        <v>4.34</v>
      </c>
      <c r="G1081" s="20">
        <v>4.45</v>
      </c>
      <c r="H1081" s="20">
        <v>4.54</v>
      </c>
      <c r="I1081" s="20">
        <v>4.67</v>
      </c>
      <c r="J1081" s="20">
        <v>4.57</v>
      </c>
      <c r="K1081" s="20">
        <v>4.74</v>
      </c>
      <c r="L1081" s="20">
        <v>4.4800000000000004</v>
      </c>
      <c r="M1081" s="20">
        <v>4.7</v>
      </c>
    </row>
    <row r="1082" spans="1:13" ht="24" x14ac:dyDescent="0.3">
      <c r="A1082" s="19">
        <v>44925</v>
      </c>
      <c r="B1082" s="20">
        <v>3.95</v>
      </c>
      <c r="C1082" s="20">
        <v>4.0199999999999996</v>
      </c>
      <c r="D1082" s="20">
        <v>4.3</v>
      </c>
      <c r="E1082" s="20">
        <v>4.3899999999999997</v>
      </c>
      <c r="F1082" s="20">
        <v>4.3</v>
      </c>
      <c r="G1082" s="20">
        <v>4.4000000000000004</v>
      </c>
      <c r="H1082" s="20">
        <v>4.57</v>
      </c>
      <c r="I1082" s="20">
        <v>4.7</v>
      </c>
      <c r="J1082" s="20">
        <v>4.5999999999999996</v>
      </c>
      <c r="K1082" s="20">
        <v>4.7699999999999996</v>
      </c>
      <c r="L1082" s="20">
        <v>4.51</v>
      </c>
      <c r="M1082" s="20">
        <v>4.7300000000000004</v>
      </c>
    </row>
    <row r="1083" spans="1:13" ht="24" x14ac:dyDescent="0.3">
      <c r="A1083" s="19">
        <v>44929</v>
      </c>
      <c r="B1083" s="20">
        <v>3.96</v>
      </c>
      <c r="C1083" s="20">
        <v>4.03</v>
      </c>
      <c r="D1083" s="20">
        <v>4.29</v>
      </c>
      <c r="E1083" s="20">
        <v>4.38</v>
      </c>
      <c r="F1083" s="20">
        <v>4.4000000000000004</v>
      </c>
      <c r="G1083" s="20">
        <v>4.51</v>
      </c>
      <c r="H1083" s="20">
        <v>4.57</v>
      </c>
      <c r="I1083" s="20">
        <v>4.7</v>
      </c>
      <c r="J1083" s="20">
        <v>4.63</v>
      </c>
      <c r="K1083" s="20">
        <v>4.8099999999999996</v>
      </c>
      <c r="L1083" s="20">
        <v>4.5</v>
      </c>
      <c r="M1083" s="20">
        <v>4.72</v>
      </c>
    </row>
    <row r="1084" spans="1:13" ht="24" x14ac:dyDescent="0.3">
      <c r="A1084" s="19">
        <v>44930</v>
      </c>
      <c r="B1084" s="20">
        <v>4</v>
      </c>
      <c r="C1084" s="20">
        <v>4.07</v>
      </c>
      <c r="D1084" s="20">
        <v>4.28</v>
      </c>
      <c r="E1084" s="20">
        <v>4.37</v>
      </c>
      <c r="F1084" s="20">
        <v>4.41</v>
      </c>
      <c r="G1084" s="20">
        <v>4.5199999999999996</v>
      </c>
      <c r="H1084" s="20">
        <v>4.58</v>
      </c>
      <c r="I1084" s="20">
        <v>4.71</v>
      </c>
      <c r="J1084" s="20">
        <v>4.6399999999999997</v>
      </c>
      <c r="K1084" s="20">
        <v>4.82</v>
      </c>
      <c r="L1084" s="20">
        <v>4.49</v>
      </c>
      <c r="M1084" s="20">
        <v>4.71</v>
      </c>
    </row>
    <row r="1085" spans="1:13" ht="24" x14ac:dyDescent="0.3">
      <c r="A1085" s="19">
        <v>44931</v>
      </c>
      <c r="B1085" s="20">
        <v>4.12</v>
      </c>
      <c r="C1085" s="20">
        <v>4.1900000000000004</v>
      </c>
      <c r="D1085" s="20">
        <v>4.4400000000000004</v>
      </c>
      <c r="E1085" s="20">
        <v>4.53</v>
      </c>
      <c r="F1085" s="20">
        <v>4.51</v>
      </c>
      <c r="G1085" s="20">
        <v>4.62</v>
      </c>
      <c r="H1085" s="20">
        <v>4.62</v>
      </c>
      <c r="I1085" s="20">
        <v>4.76</v>
      </c>
      <c r="J1085" s="20">
        <v>4.68</v>
      </c>
      <c r="K1085" s="20">
        <v>4.8600000000000003</v>
      </c>
      <c r="L1085" s="20">
        <v>4.5599999999999996</v>
      </c>
      <c r="M1085" s="20">
        <v>4.79</v>
      </c>
    </row>
    <row r="1086" spans="1:13" ht="24" x14ac:dyDescent="0.3">
      <c r="A1086" s="19">
        <v>44932</v>
      </c>
      <c r="B1086" s="20">
        <v>4.1399999999999997</v>
      </c>
      <c r="C1086" s="20">
        <v>4.21</v>
      </c>
      <c r="D1086" s="20">
        <v>4.43</v>
      </c>
      <c r="E1086" s="20">
        <v>4.5199999999999996</v>
      </c>
      <c r="F1086" s="20">
        <v>4.51</v>
      </c>
      <c r="G1086" s="20">
        <v>4.62</v>
      </c>
      <c r="H1086" s="20">
        <v>4.6100000000000003</v>
      </c>
      <c r="I1086" s="20">
        <v>4.75</v>
      </c>
      <c r="J1086" s="20">
        <v>4.6500000000000004</v>
      </c>
      <c r="K1086" s="20">
        <v>4.83</v>
      </c>
      <c r="L1086" s="20">
        <v>4.5</v>
      </c>
      <c r="M1086" s="20">
        <v>4.72</v>
      </c>
    </row>
    <row r="1087" spans="1:13" ht="24" x14ac:dyDescent="0.3">
      <c r="A1087" s="19">
        <v>44935</v>
      </c>
      <c r="B1087" s="20">
        <v>4.17</v>
      </c>
      <c r="C1087" s="20">
        <v>4.24</v>
      </c>
      <c r="D1087" s="20">
        <v>4.4400000000000004</v>
      </c>
      <c r="E1087" s="20">
        <v>4.53</v>
      </c>
      <c r="F1087" s="20">
        <v>4.55</v>
      </c>
      <c r="G1087" s="20">
        <v>4.67</v>
      </c>
      <c r="H1087" s="20">
        <v>4.5999999999999996</v>
      </c>
      <c r="I1087" s="20">
        <v>4.74</v>
      </c>
      <c r="J1087" s="20">
        <v>4.6900000000000004</v>
      </c>
      <c r="K1087" s="20">
        <v>4.87</v>
      </c>
      <c r="L1087" s="20">
        <v>4.4800000000000004</v>
      </c>
      <c r="M1087" s="20">
        <v>4.7</v>
      </c>
    </row>
    <row r="1088" spans="1:13" ht="24" x14ac:dyDescent="0.3">
      <c r="A1088" s="19">
        <v>44936</v>
      </c>
      <c r="B1088" s="20">
        <v>4.2</v>
      </c>
      <c r="C1088" s="20">
        <v>4.2699999999999996</v>
      </c>
      <c r="D1088" s="20">
        <v>4.47</v>
      </c>
      <c r="E1088" s="20">
        <v>4.5599999999999996</v>
      </c>
      <c r="F1088" s="20">
        <v>4.57</v>
      </c>
      <c r="G1088" s="20">
        <v>4.6900000000000004</v>
      </c>
      <c r="H1088" s="20">
        <v>4.6399999999999997</v>
      </c>
      <c r="I1088" s="20">
        <v>4.78</v>
      </c>
      <c r="J1088" s="20">
        <v>4.71</v>
      </c>
      <c r="K1088" s="20">
        <v>4.8899999999999997</v>
      </c>
      <c r="L1088" s="20">
        <v>4.53</v>
      </c>
      <c r="M1088" s="20">
        <v>4.75</v>
      </c>
    </row>
    <row r="1089" spans="1:13" ht="24" x14ac:dyDescent="0.3">
      <c r="A1089" s="19">
        <v>44937</v>
      </c>
      <c r="B1089" s="20">
        <v>4.2</v>
      </c>
      <c r="C1089" s="20">
        <v>4.2699999999999996</v>
      </c>
      <c r="D1089" s="20">
        <v>4.4800000000000004</v>
      </c>
      <c r="E1089" s="20">
        <v>4.57</v>
      </c>
      <c r="F1089" s="20">
        <v>4.57</v>
      </c>
      <c r="G1089" s="20">
        <v>4.6900000000000004</v>
      </c>
      <c r="H1089" s="20">
        <v>4.6900000000000004</v>
      </c>
      <c r="I1089" s="20">
        <v>4.83</v>
      </c>
      <c r="J1089" s="20">
        <v>4.7</v>
      </c>
      <c r="K1089" s="20">
        <v>4.88</v>
      </c>
      <c r="L1089" s="20">
        <v>4.53</v>
      </c>
      <c r="M1089" s="20">
        <v>4.75</v>
      </c>
    </row>
    <row r="1090" spans="1:13" ht="24" x14ac:dyDescent="0.3">
      <c r="A1090" s="19">
        <v>44938</v>
      </c>
      <c r="B1090" s="20">
        <v>4.37</v>
      </c>
      <c r="C1090" s="20">
        <v>4.45</v>
      </c>
      <c r="D1090" s="20">
        <v>4.47</v>
      </c>
      <c r="E1090" s="20">
        <v>4.5599999999999996</v>
      </c>
      <c r="F1090" s="20">
        <v>4.5</v>
      </c>
      <c r="G1090" s="20">
        <v>4.6100000000000003</v>
      </c>
      <c r="H1090" s="20">
        <v>4.6100000000000003</v>
      </c>
      <c r="I1090" s="20">
        <v>4.75</v>
      </c>
      <c r="J1090" s="20">
        <v>4.62</v>
      </c>
      <c r="K1090" s="20">
        <v>4.8</v>
      </c>
      <c r="L1090" s="20">
        <v>4.46</v>
      </c>
      <c r="M1090" s="20">
        <v>4.67</v>
      </c>
    </row>
    <row r="1091" spans="1:13" ht="24" x14ac:dyDescent="0.3">
      <c r="A1091" s="19">
        <v>44939</v>
      </c>
      <c r="B1091" s="20">
        <v>4.38</v>
      </c>
      <c r="C1091" s="20">
        <v>4.46</v>
      </c>
      <c r="D1091" s="20">
        <v>4.46</v>
      </c>
      <c r="E1091" s="20">
        <v>4.55</v>
      </c>
      <c r="F1091" s="20">
        <v>4.51</v>
      </c>
      <c r="G1091" s="20">
        <v>4.62</v>
      </c>
      <c r="H1091" s="20">
        <v>4.5999999999999996</v>
      </c>
      <c r="I1091" s="20">
        <v>4.74</v>
      </c>
      <c r="J1091" s="20">
        <v>4.6399999999999997</v>
      </c>
      <c r="K1091" s="20">
        <v>4.8099999999999996</v>
      </c>
      <c r="L1091" s="20">
        <v>4.4800000000000004</v>
      </c>
      <c r="M1091" s="20">
        <v>4.6900000000000004</v>
      </c>
    </row>
    <row r="1092" spans="1:13" ht="24" x14ac:dyDescent="0.3">
      <c r="A1092" s="19">
        <v>44943</v>
      </c>
      <c r="B1092" s="20">
        <v>4.4000000000000004</v>
      </c>
      <c r="C1092" s="20">
        <v>4.4800000000000004</v>
      </c>
      <c r="D1092" s="20">
        <v>4.5</v>
      </c>
      <c r="E1092" s="20">
        <v>4.59</v>
      </c>
      <c r="F1092" s="20">
        <v>4.5599999999999996</v>
      </c>
      <c r="G1092" s="20">
        <v>4.68</v>
      </c>
      <c r="H1092" s="20">
        <v>4.6100000000000003</v>
      </c>
      <c r="I1092" s="20">
        <v>4.75</v>
      </c>
      <c r="J1092" s="20">
        <v>4.68</v>
      </c>
      <c r="K1092" s="20">
        <v>4.8600000000000003</v>
      </c>
      <c r="L1092" s="20">
        <v>4.47</v>
      </c>
      <c r="M1092" s="20">
        <v>4.68</v>
      </c>
    </row>
    <row r="1093" spans="1:13" ht="24" x14ac:dyDescent="0.3">
      <c r="A1093" s="19">
        <v>44944</v>
      </c>
      <c r="B1093" s="20">
        <v>4.3899999999999997</v>
      </c>
      <c r="C1093" s="20">
        <v>4.47</v>
      </c>
      <c r="D1093" s="20">
        <v>4.49</v>
      </c>
      <c r="E1093" s="20">
        <v>4.58</v>
      </c>
      <c r="F1093" s="20">
        <v>4.54</v>
      </c>
      <c r="G1093" s="20">
        <v>4.66</v>
      </c>
      <c r="H1093" s="20">
        <v>4.6100000000000003</v>
      </c>
      <c r="I1093" s="20">
        <v>4.75</v>
      </c>
      <c r="J1093" s="20">
        <v>4.6500000000000004</v>
      </c>
      <c r="K1093" s="20">
        <v>4.83</v>
      </c>
      <c r="L1093" s="20">
        <v>4.45</v>
      </c>
      <c r="M1093" s="20">
        <v>4.66</v>
      </c>
    </row>
    <row r="1094" spans="1:13" ht="24" x14ac:dyDescent="0.3">
      <c r="A1094" s="19">
        <v>44945</v>
      </c>
      <c r="B1094" s="20">
        <v>4.49</v>
      </c>
      <c r="C1094" s="20">
        <v>4.57</v>
      </c>
      <c r="D1094" s="20">
        <v>4.53</v>
      </c>
      <c r="E1094" s="20">
        <v>4.63</v>
      </c>
      <c r="F1094" s="20">
        <v>4.55</v>
      </c>
      <c r="G1094" s="20">
        <v>4.67</v>
      </c>
      <c r="H1094" s="20">
        <v>4.6100000000000003</v>
      </c>
      <c r="I1094" s="20">
        <v>4.75</v>
      </c>
      <c r="J1094" s="20">
        <v>4.6500000000000004</v>
      </c>
      <c r="K1094" s="20">
        <v>4.83</v>
      </c>
      <c r="L1094" s="20">
        <v>4.47</v>
      </c>
      <c r="M1094" s="20">
        <v>4.68</v>
      </c>
    </row>
    <row r="1095" spans="1:13" ht="24" x14ac:dyDescent="0.3">
      <c r="A1095" s="19">
        <v>44946</v>
      </c>
      <c r="B1095" s="20">
        <v>4.4800000000000004</v>
      </c>
      <c r="C1095" s="20">
        <v>4.5599999999999996</v>
      </c>
      <c r="D1095" s="20">
        <v>4.51</v>
      </c>
      <c r="E1095" s="20">
        <v>4.5999999999999996</v>
      </c>
      <c r="F1095" s="20">
        <v>4.57</v>
      </c>
      <c r="G1095" s="20">
        <v>4.6900000000000004</v>
      </c>
      <c r="H1095" s="20">
        <v>4.6100000000000003</v>
      </c>
      <c r="I1095" s="20">
        <v>4.75</v>
      </c>
      <c r="J1095" s="20">
        <v>4.66</v>
      </c>
      <c r="K1095" s="20">
        <v>4.84</v>
      </c>
      <c r="L1095" s="20">
        <v>4.49</v>
      </c>
      <c r="M1095" s="20">
        <v>4.7</v>
      </c>
    </row>
    <row r="1096" spans="1:13" ht="24" x14ac:dyDescent="0.3">
      <c r="A1096" s="19">
        <v>44949</v>
      </c>
      <c r="B1096" s="20">
        <v>4.49</v>
      </c>
      <c r="C1096" s="20">
        <v>4.57</v>
      </c>
      <c r="D1096" s="20">
        <v>4.5199999999999996</v>
      </c>
      <c r="E1096" s="20">
        <v>4.62</v>
      </c>
      <c r="F1096" s="20">
        <v>4.58</v>
      </c>
      <c r="G1096" s="20">
        <v>4.7</v>
      </c>
      <c r="H1096" s="20">
        <v>4.62</v>
      </c>
      <c r="I1096" s="20">
        <v>4.76</v>
      </c>
      <c r="J1096" s="20">
        <v>4.68</v>
      </c>
      <c r="K1096" s="20">
        <v>4.8600000000000003</v>
      </c>
      <c r="L1096" s="20">
        <v>4.51</v>
      </c>
      <c r="M1096" s="20">
        <v>4.72</v>
      </c>
    </row>
    <row r="1097" spans="1:13" ht="24" x14ac:dyDescent="0.3">
      <c r="A1097" s="19">
        <v>44950</v>
      </c>
      <c r="B1097" s="20">
        <v>4.49</v>
      </c>
      <c r="C1097" s="20">
        <v>4.57</v>
      </c>
      <c r="D1097" s="20">
        <v>4.54</v>
      </c>
      <c r="E1097" s="20">
        <v>4.6399999999999997</v>
      </c>
      <c r="F1097" s="20">
        <v>4.57</v>
      </c>
      <c r="G1097" s="20">
        <v>4.6900000000000004</v>
      </c>
      <c r="H1097" s="20">
        <v>4.62</v>
      </c>
      <c r="I1097" s="20">
        <v>4.76</v>
      </c>
      <c r="J1097" s="20">
        <v>4.7</v>
      </c>
      <c r="K1097" s="20">
        <v>4.88</v>
      </c>
      <c r="L1097" s="20">
        <v>4.47</v>
      </c>
      <c r="M1097" s="20">
        <v>4.6900000000000004</v>
      </c>
    </row>
    <row r="1098" spans="1:13" ht="24" x14ac:dyDescent="0.3">
      <c r="A1098" s="19">
        <v>44951</v>
      </c>
      <c r="B1098" s="20">
        <v>4.47</v>
      </c>
      <c r="C1098" s="20">
        <v>4.55</v>
      </c>
      <c r="D1098" s="20">
        <v>4.5199999999999996</v>
      </c>
      <c r="E1098" s="20">
        <v>4.6100000000000003</v>
      </c>
      <c r="F1098" s="20">
        <v>4.5599999999999996</v>
      </c>
      <c r="G1098" s="20">
        <v>4.68</v>
      </c>
      <c r="H1098" s="20">
        <v>4.62</v>
      </c>
      <c r="I1098" s="20">
        <v>4.76</v>
      </c>
      <c r="J1098" s="20">
        <v>4.6500000000000004</v>
      </c>
      <c r="K1098" s="20">
        <v>4.83</v>
      </c>
      <c r="L1098" s="20">
        <v>4.45</v>
      </c>
      <c r="M1098" s="20">
        <v>4.67</v>
      </c>
    </row>
    <row r="1099" spans="1:13" ht="24" x14ac:dyDescent="0.3">
      <c r="A1099" s="19">
        <v>44952</v>
      </c>
      <c r="B1099" s="20">
        <v>4.49</v>
      </c>
      <c r="C1099" s="20">
        <v>4.57</v>
      </c>
      <c r="D1099" s="20">
        <v>4.53</v>
      </c>
      <c r="E1099" s="20">
        <v>4.63</v>
      </c>
      <c r="F1099" s="20">
        <v>4.55</v>
      </c>
      <c r="G1099" s="20">
        <v>4.67</v>
      </c>
      <c r="H1099" s="20">
        <v>4.63</v>
      </c>
      <c r="I1099" s="20">
        <v>4.7699999999999996</v>
      </c>
      <c r="J1099" s="20">
        <v>4.66</v>
      </c>
      <c r="K1099" s="20">
        <v>4.84</v>
      </c>
      <c r="L1099" s="20">
        <v>4.46</v>
      </c>
      <c r="M1099" s="20">
        <v>4.68</v>
      </c>
    </row>
    <row r="1100" spans="1:13" ht="24" x14ac:dyDescent="0.3">
      <c r="A1100" s="19">
        <v>44953</v>
      </c>
      <c r="B1100" s="20">
        <v>4.4800000000000004</v>
      </c>
      <c r="C1100" s="20">
        <v>4.5599999999999996</v>
      </c>
      <c r="D1100" s="20">
        <v>4.51</v>
      </c>
      <c r="E1100" s="20">
        <v>4.5999999999999996</v>
      </c>
      <c r="F1100" s="20">
        <v>4.57</v>
      </c>
      <c r="G1100" s="20">
        <v>4.6900000000000004</v>
      </c>
      <c r="H1100" s="20">
        <v>4.62</v>
      </c>
      <c r="I1100" s="20">
        <v>4.76</v>
      </c>
      <c r="J1100" s="20">
        <v>4.67</v>
      </c>
      <c r="K1100" s="20">
        <v>4.8499999999999996</v>
      </c>
      <c r="L1100" s="20">
        <v>4.46</v>
      </c>
      <c r="M1100" s="20">
        <v>4.68</v>
      </c>
    </row>
    <row r="1101" spans="1:13" ht="24" x14ac:dyDescent="0.3">
      <c r="A1101" s="19">
        <v>44956</v>
      </c>
      <c r="B1101" s="20">
        <v>4.47</v>
      </c>
      <c r="C1101" s="20">
        <v>4.55</v>
      </c>
      <c r="D1101" s="20">
        <v>4.51</v>
      </c>
      <c r="E1101" s="20">
        <v>4.5999999999999996</v>
      </c>
      <c r="F1101" s="20">
        <v>4.59</v>
      </c>
      <c r="G1101" s="20">
        <v>4.71</v>
      </c>
      <c r="H1101" s="20">
        <v>4.62</v>
      </c>
      <c r="I1101" s="20">
        <v>4.76</v>
      </c>
      <c r="J1101" s="20">
        <v>4.68</v>
      </c>
      <c r="K1101" s="20">
        <v>4.8600000000000003</v>
      </c>
      <c r="L1101" s="20">
        <v>4.49</v>
      </c>
      <c r="M1101" s="20">
        <v>4.71</v>
      </c>
    </row>
    <row r="1102" spans="1:13" ht="24" x14ac:dyDescent="0.3">
      <c r="A1102" s="19">
        <v>44957</v>
      </c>
      <c r="B1102" s="20">
        <v>4.45</v>
      </c>
      <c r="C1102" s="20">
        <v>4.53</v>
      </c>
      <c r="D1102" s="20">
        <v>4.51</v>
      </c>
      <c r="E1102" s="20">
        <v>4.5999999999999996</v>
      </c>
      <c r="F1102" s="20">
        <v>4.58</v>
      </c>
      <c r="G1102" s="20">
        <v>4.7</v>
      </c>
      <c r="H1102" s="20">
        <v>4.5999999999999996</v>
      </c>
      <c r="I1102" s="20">
        <v>4.74</v>
      </c>
      <c r="J1102" s="20">
        <v>4.67</v>
      </c>
      <c r="K1102" s="20">
        <v>4.8499999999999996</v>
      </c>
      <c r="L1102" s="20">
        <v>4.47</v>
      </c>
      <c r="M1102" s="20">
        <v>4.6900000000000004</v>
      </c>
    </row>
    <row r="1103" spans="1:13" ht="24" x14ac:dyDescent="0.3">
      <c r="A1103" s="19">
        <v>44958</v>
      </c>
      <c r="B1103" s="20">
        <v>4.46</v>
      </c>
      <c r="C1103" s="20">
        <v>4.54</v>
      </c>
      <c r="D1103" s="20">
        <v>4.5</v>
      </c>
      <c r="E1103" s="20">
        <v>4.59</v>
      </c>
      <c r="F1103" s="20">
        <v>4.54</v>
      </c>
      <c r="G1103" s="20">
        <v>4.66</v>
      </c>
      <c r="H1103" s="20">
        <v>4.62</v>
      </c>
      <c r="I1103" s="20">
        <v>4.76</v>
      </c>
      <c r="J1103" s="20">
        <v>4.6500000000000004</v>
      </c>
      <c r="K1103" s="20">
        <v>4.83</v>
      </c>
      <c r="L1103" s="20">
        <v>4.45</v>
      </c>
      <c r="M1103" s="20">
        <v>4.67</v>
      </c>
    </row>
    <row r="1104" spans="1:13" ht="24" x14ac:dyDescent="0.3">
      <c r="A1104" s="19">
        <v>44959</v>
      </c>
      <c r="B1104" s="20">
        <v>4.49</v>
      </c>
      <c r="C1104" s="20">
        <v>4.57</v>
      </c>
      <c r="D1104" s="20">
        <v>4.5</v>
      </c>
      <c r="E1104" s="20">
        <v>4.59</v>
      </c>
      <c r="F1104" s="20">
        <v>4.53</v>
      </c>
      <c r="G1104" s="20">
        <v>4.6500000000000004</v>
      </c>
      <c r="H1104" s="20">
        <v>4.59</v>
      </c>
      <c r="I1104" s="20">
        <v>4.7300000000000004</v>
      </c>
      <c r="J1104" s="20">
        <v>4.62</v>
      </c>
      <c r="K1104" s="20">
        <v>4.8</v>
      </c>
      <c r="L1104" s="20">
        <v>4.43</v>
      </c>
      <c r="M1104" s="20">
        <v>4.6399999999999997</v>
      </c>
    </row>
    <row r="1105" spans="1:13" ht="24" x14ac:dyDescent="0.3">
      <c r="A1105" s="19">
        <v>44960</v>
      </c>
      <c r="B1105" s="20">
        <v>4.4800000000000004</v>
      </c>
      <c r="C1105" s="20">
        <v>4.5599999999999996</v>
      </c>
      <c r="D1105" s="20">
        <v>4.51</v>
      </c>
      <c r="E1105" s="20">
        <v>4.5999999999999996</v>
      </c>
      <c r="F1105" s="20">
        <v>4.57</v>
      </c>
      <c r="G1105" s="20">
        <v>4.6900000000000004</v>
      </c>
      <c r="H1105" s="20">
        <v>4.6399999999999997</v>
      </c>
      <c r="I1105" s="20">
        <v>4.78</v>
      </c>
      <c r="J1105" s="20">
        <v>4.68</v>
      </c>
      <c r="K1105" s="20">
        <v>4.8600000000000003</v>
      </c>
      <c r="L1105" s="20">
        <v>4.57</v>
      </c>
      <c r="M1105" s="20">
        <v>4.8</v>
      </c>
    </row>
    <row r="1106" spans="1:13" ht="24" x14ac:dyDescent="0.3">
      <c r="A1106" s="19">
        <v>44963</v>
      </c>
      <c r="B1106" s="20">
        <v>4.49</v>
      </c>
      <c r="C1106" s="20">
        <v>4.57</v>
      </c>
      <c r="D1106" s="20">
        <v>4.51</v>
      </c>
      <c r="E1106" s="20">
        <v>4.5999999999999996</v>
      </c>
      <c r="F1106" s="20">
        <v>4.59</v>
      </c>
      <c r="G1106" s="20">
        <v>4.71</v>
      </c>
      <c r="H1106" s="20">
        <v>4.6399999999999997</v>
      </c>
      <c r="I1106" s="20">
        <v>4.78</v>
      </c>
      <c r="J1106" s="20">
        <v>4.75</v>
      </c>
      <c r="K1106" s="20">
        <v>4.93</v>
      </c>
      <c r="L1106" s="20">
        <v>4.63</v>
      </c>
      <c r="M1106" s="20">
        <v>4.8600000000000003</v>
      </c>
    </row>
    <row r="1107" spans="1:13" ht="24" x14ac:dyDescent="0.3">
      <c r="A1107" s="19">
        <v>44964</v>
      </c>
      <c r="B1107" s="20">
        <v>4.49</v>
      </c>
      <c r="C1107" s="20">
        <v>4.57</v>
      </c>
      <c r="D1107" s="20">
        <v>4.5199999999999996</v>
      </c>
      <c r="E1107" s="20">
        <v>4.6100000000000003</v>
      </c>
      <c r="F1107" s="20">
        <v>4.59</v>
      </c>
      <c r="G1107" s="20">
        <v>4.71</v>
      </c>
      <c r="H1107" s="20">
        <v>4.6399999999999997</v>
      </c>
      <c r="I1107" s="20">
        <v>4.78</v>
      </c>
      <c r="J1107" s="20">
        <v>4.75</v>
      </c>
      <c r="K1107" s="20">
        <v>4.93</v>
      </c>
      <c r="L1107" s="20">
        <v>4.66</v>
      </c>
      <c r="M1107" s="20">
        <v>4.8899999999999997</v>
      </c>
    </row>
    <row r="1108" spans="1:13" ht="24" x14ac:dyDescent="0.3">
      <c r="A1108" s="19">
        <v>44965</v>
      </c>
      <c r="B1108" s="20">
        <v>4.51</v>
      </c>
      <c r="C1108" s="20">
        <v>4.59</v>
      </c>
      <c r="D1108" s="20">
        <v>4.53</v>
      </c>
      <c r="E1108" s="20">
        <v>4.62</v>
      </c>
      <c r="F1108" s="20">
        <v>4.59</v>
      </c>
      <c r="G1108" s="20">
        <v>4.71</v>
      </c>
      <c r="H1108" s="20">
        <v>4.7</v>
      </c>
      <c r="I1108" s="20">
        <v>4.84</v>
      </c>
      <c r="J1108" s="20">
        <v>4.74</v>
      </c>
      <c r="K1108" s="20">
        <v>4.92</v>
      </c>
      <c r="L1108" s="20">
        <v>4.6399999999999997</v>
      </c>
      <c r="M1108" s="20">
        <v>4.87</v>
      </c>
    </row>
    <row r="1109" spans="1:13" ht="24" x14ac:dyDescent="0.3">
      <c r="A1109" s="19">
        <v>44966</v>
      </c>
      <c r="B1109" s="20">
        <v>4.53</v>
      </c>
      <c r="C1109" s="20">
        <v>4.6100000000000003</v>
      </c>
      <c r="D1109" s="20">
        <v>4.6100000000000003</v>
      </c>
      <c r="E1109" s="20">
        <v>4.71</v>
      </c>
      <c r="F1109" s="20">
        <v>4.6399999999999997</v>
      </c>
      <c r="G1109" s="20">
        <v>4.76</v>
      </c>
      <c r="H1109" s="20">
        <v>4.71</v>
      </c>
      <c r="I1109" s="20">
        <v>4.8499999999999996</v>
      </c>
      <c r="J1109" s="20">
        <v>4.76</v>
      </c>
      <c r="K1109" s="20">
        <v>4.9400000000000004</v>
      </c>
      <c r="L1109" s="20">
        <v>4.66</v>
      </c>
      <c r="M1109" s="20">
        <v>4.8899999999999997</v>
      </c>
    </row>
    <row r="1110" spans="1:13" ht="24" x14ac:dyDescent="0.3">
      <c r="A1110" s="19">
        <v>44967</v>
      </c>
      <c r="B1110" s="20">
        <v>4.53</v>
      </c>
      <c r="C1110" s="20">
        <v>4.6100000000000003</v>
      </c>
      <c r="D1110" s="20">
        <v>4.6100000000000003</v>
      </c>
      <c r="E1110" s="20">
        <v>4.71</v>
      </c>
      <c r="F1110" s="20">
        <v>4.66</v>
      </c>
      <c r="G1110" s="20">
        <v>4.78</v>
      </c>
      <c r="H1110" s="20">
        <v>4.7300000000000004</v>
      </c>
      <c r="I1110" s="20">
        <v>4.87</v>
      </c>
      <c r="J1110" s="20">
        <v>4.75</v>
      </c>
      <c r="K1110" s="20">
        <v>4.93</v>
      </c>
      <c r="L1110" s="20">
        <v>4.66</v>
      </c>
      <c r="M1110" s="20">
        <v>4.8899999999999997</v>
      </c>
    </row>
    <row r="1111" spans="1:13" ht="24" x14ac:dyDescent="0.3">
      <c r="A1111" s="19">
        <v>44970</v>
      </c>
      <c r="B1111" s="20">
        <v>4.53</v>
      </c>
      <c r="C1111" s="20">
        <v>4.6100000000000003</v>
      </c>
      <c r="D1111" s="20">
        <v>4.62</v>
      </c>
      <c r="E1111" s="20">
        <v>4.72</v>
      </c>
      <c r="F1111" s="20">
        <v>4.68</v>
      </c>
      <c r="G1111" s="20">
        <v>4.8</v>
      </c>
      <c r="H1111" s="20">
        <v>4.7300000000000004</v>
      </c>
      <c r="I1111" s="20">
        <v>4.87</v>
      </c>
      <c r="J1111" s="20">
        <v>4.84</v>
      </c>
      <c r="K1111" s="20">
        <v>5.03</v>
      </c>
      <c r="L1111" s="20">
        <v>4.6900000000000004</v>
      </c>
      <c r="M1111" s="20">
        <v>4.92</v>
      </c>
    </row>
    <row r="1112" spans="1:13" ht="24" x14ac:dyDescent="0.3">
      <c r="A1112" s="19">
        <v>44971</v>
      </c>
      <c r="B1112" s="20">
        <v>4.5</v>
      </c>
      <c r="C1112" s="20">
        <v>4.58</v>
      </c>
      <c r="D1112" s="20">
        <v>4.62</v>
      </c>
      <c r="E1112" s="20">
        <v>4.72</v>
      </c>
      <c r="F1112" s="20">
        <v>4.67</v>
      </c>
      <c r="G1112" s="20">
        <v>4.79</v>
      </c>
      <c r="H1112" s="20">
        <v>4.74</v>
      </c>
      <c r="I1112" s="20">
        <v>4.88</v>
      </c>
      <c r="J1112" s="20">
        <v>4.83</v>
      </c>
      <c r="K1112" s="20">
        <v>5.0199999999999996</v>
      </c>
      <c r="L1112" s="20">
        <v>4.76</v>
      </c>
      <c r="M1112" s="20">
        <v>5</v>
      </c>
    </row>
    <row r="1113" spans="1:13" ht="24" x14ac:dyDescent="0.3">
      <c r="A1113" s="19">
        <v>44972</v>
      </c>
      <c r="B1113" s="20">
        <v>4.51</v>
      </c>
      <c r="C1113" s="20">
        <v>4.59</v>
      </c>
      <c r="D1113" s="20">
        <v>4.62</v>
      </c>
      <c r="E1113" s="20">
        <v>4.72</v>
      </c>
      <c r="F1113" s="20">
        <v>4.66</v>
      </c>
      <c r="G1113" s="20">
        <v>4.78</v>
      </c>
      <c r="H1113" s="20">
        <v>4.79</v>
      </c>
      <c r="I1113" s="20">
        <v>4.93</v>
      </c>
      <c r="J1113" s="20">
        <v>4.82</v>
      </c>
      <c r="K1113" s="20">
        <v>5.01</v>
      </c>
      <c r="L1113" s="20">
        <v>4.74</v>
      </c>
      <c r="M1113" s="20">
        <v>4.9800000000000004</v>
      </c>
    </row>
    <row r="1114" spans="1:13" ht="24" x14ac:dyDescent="0.3">
      <c r="A1114" s="19">
        <v>44973</v>
      </c>
      <c r="B1114" s="20">
        <v>4.53</v>
      </c>
      <c r="C1114" s="20">
        <v>4.6100000000000003</v>
      </c>
      <c r="D1114" s="20">
        <v>4.6500000000000004</v>
      </c>
      <c r="E1114" s="20">
        <v>4.75</v>
      </c>
      <c r="F1114" s="20">
        <v>4.7</v>
      </c>
      <c r="G1114" s="20">
        <v>4.82</v>
      </c>
      <c r="H1114" s="20">
        <v>4.79</v>
      </c>
      <c r="I1114" s="20">
        <v>4.93</v>
      </c>
      <c r="J1114" s="20">
        <v>4.83</v>
      </c>
      <c r="K1114" s="20">
        <v>5.0199999999999996</v>
      </c>
      <c r="L1114" s="20">
        <v>4.7699999999999996</v>
      </c>
      <c r="M1114" s="20">
        <v>5.01</v>
      </c>
    </row>
    <row r="1115" spans="1:13" ht="24" x14ac:dyDescent="0.3">
      <c r="A1115" s="19">
        <v>44974</v>
      </c>
      <c r="B1115" s="20">
        <v>4.51</v>
      </c>
      <c r="C1115" s="20">
        <v>4.59</v>
      </c>
      <c r="D1115" s="20">
        <v>4.6500000000000004</v>
      </c>
      <c r="E1115" s="20">
        <v>4.75</v>
      </c>
      <c r="F1115" s="20">
        <v>4.7</v>
      </c>
      <c r="G1115" s="20">
        <v>4.82</v>
      </c>
      <c r="H1115" s="20">
        <v>4.78</v>
      </c>
      <c r="I1115" s="20">
        <v>4.92</v>
      </c>
      <c r="J1115" s="20">
        <v>4.84</v>
      </c>
      <c r="K1115" s="20">
        <v>5.03</v>
      </c>
      <c r="L1115" s="20">
        <v>4.78</v>
      </c>
      <c r="M1115" s="20">
        <v>5.0199999999999996</v>
      </c>
    </row>
    <row r="1116" spans="1:13" ht="24" x14ac:dyDescent="0.3">
      <c r="A1116" s="19">
        <v>44978</v>
      </c>
      <c r="B1116" s="20">
        <v>4.5</v>
      </c>
      <c r="C1116" s="20">
        <v>4.58</v>
      </c>
      <c r="D1116" s="20">
        <v>4.66</v>
      </c>
      <c r="E1116" s="20">
        <v>4.76</v>
      </c>
      <c r="F1116" s="20">
        <v>4.72</v>
      </c>
      <c r="G1116" s="20">
        <v>4.84</v>
      </c>
      <c r="H1116" s="20">
        <v>4.8</v>
      </c>
      <c r="I1116" s="20">
        <v>4.9400000000000004</v>
      </c>
      <c r="J1116" s="20">
        <v>4.92</v>
      </c>
      <c r="K1116" s="20">
        <v>5.12</v>
      </c>
      <c r="L1116" s="20">
        <v>4.82</v>
      </c>
      <c r="M1116" s="20">
        <v>5.07</v>
      </c>
    </row>
    <row r="1117" spans="1:13" ht="24" x14ac:dyDescent="0.3">
      <c r="A1117" s="19">
        <v>44979</v>
      </c>
      <c r="B1117" s="20">
        <v>4.49</v>
      </c>
      <c r="C1117" s="20">
        <v>4.57</v>
      </c>
      <c r="D1117" s="20">
        <v>4.6399999999999997</v>
      </c>
      <c r="E1117" s="20">
        <v>4.74</v>
      </c>
      <c r="F1117" s="20">
        <v>4.71</v>
      </c>
      <c r="G1117" s="20">
        <v>4.83</v>
      </c>
      <c r="H1117" s="20">
        <v>4.84</v>
      </c>
      <c r="I1117" s="20">
        <v>4.99</v>
      </c>
      <c r="J1117" s="20">
        <v>4.93</v>
      </c>
      <c r="K1117" s="20">
        <v>5.13</v>
      </c>
      <c r="L1117" s="20">
        <v>4.82</v>
      </c>
      <c r="M1117" s="20">
        <v>5.07</v>
      </c>
    </row>
    <row r="1118" spans="1:13" ht="24" x14ac:dyDescent="0.3">
      <c r="A1118" s="19">
        <v>44980</v>
      </c>
      <c r="B1118" s="20">
        <v>4.53</v>
      </c>
      <c r="C1118" s="20">
        <v>4.6100000000000003</v>
      </c>
      <c r="D1118" s="20">
        <v>4.67</v>
      </c>
      <c r="E1118" s="20">
        <v>4.7699999999999996</v>
      </c>
      <c r="F1118" s="20">
        <v>4.71</v>
      </c>
      <c r="G1118" s="20">
        <v>4.83</v>
      </c>
      <c r="H1118" s="20">
        <v>4.84</v>
      </c>
      <c r="I1118" s="20">
        <v>4.99</v>
      </c>
      <c r="J1118" s="20">
        <v>4.9000000000000004</v>
      </c>
      <c r="K1118" s="20">
        <v>5.09</v>
      </c>
      <c r="L1118" s="20">
        <v>4.78</v>
      </c>
      <c r="M1118" s="20">
        <v>5.03</v>
      </c>
    </row>
    <row r="1119" spans="1:13" ht="24" x14ac:dyDescent="0.3">
      <c r="A1119" s="19">
        <v>44981</v>
      </c>
      <c r="B1119" s="20">
        <v>4.55</v>
      </c>
      <c r="C1119" s="20">
        <v>4.63</v>
      </c>
      <c r="D1119" s="20">
        <v>4.67</v>
      </c>
      <c r="E1119" s="20">
        <v>4.7699999999999996</v>
      </c>
      <c r="F1119" s="20">
        <v>4.72</v>
      </c>
      <c r="G1119" s="20">
        <v>4.84</v>
      </c>
      <c r="H1119" s="20">
        <v>4.8499999999999996</v>
      </c>
      <c r="I1119" s="20">
        <v>5</v>
      </c>
      <c r="J1119" s="20">
        <v>4.91</v>
      </c>
      <c r="K1119" s="20">
        <v>5.0999999999999996</v>
      </c>
      <c r="L1119" s="20">
        <v>4.8</v>
      </c>
      <c r="M1119" s="20">
        <v>5.05</v>
      </c>
    </row>
    <row r="1120" spans="1:13" ht="24" x14ac:dyDescent="0.3">
      <c r="A1120" s="19">
        <v>44984</v>
      </c>
      <c r="B1120" s="20">
        <v>4.54</v>
      </c>
      <c r="C1120" s="20">
        <v>4.62</v>
      </c>
      <c r="D1120" s="20">
        <v>4.66</v>
      </c>
      <c r="E1120" s="20">
        <v>4.76</v>
      </c>
      <c r="F1120" s="20">
        <v>4.74</v>
      </c>
      <c r="G1120" s="20">
        <v>4.88</v>
      </c>
      <c r="H1120" s="20">
        <v>4.8499999999999996</v>
      </c>
      <c r="I1120" s="20">
        <v>5</v>
      </c>
      <c r="J1120" s="20">
        <v>4.9400000000000004</v>
      </c>
      <c r="K1120" s="20">
        <v>5.15</v>
      </c>
      <c r="L1120" s="20">
        <v>4.79</v>
      </c>
      <c r="M1120" s="20">
        <v>5.04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FC907-F61A-FF48-8E81-4EA61D731C6F}">
  <dimension ref="A1:S627"/>
  <sheetViews>
    <sheetView workbookViewId="0">
      <selection activeCell="J29" sqref="J29"/>
    </sheetView>
  </sheetViews>
  <sheetFormatPr baseColWidth="10" defaultRowHeight="16" x14ac:dyDescent="0.2"/>
  <cols>
    <col min="1" max="1" width="10.83203125" style="7"/>
    <col min="2" max="2" width="9.6640625" hidden="1" customWidth="1"/>
    <col min="3" max="3" width="10.83203125" hidden="1" customWidth="1"/>
    <col min="4" max="5" width="0.1640625" hidden="1" customWidth="1"/>
    <col min="7" max="7" width="14.83203125" bestFit="1" customWidth="1"/>
    <col min="14" max="14" width="10.83203125" style="7"/>
    <col min="15" max="17" width="0.83203125" hidden="1" customWidth="1"/>
    <col min="18" max="18" width="0.1640625" hidden="1" customWidth="1"/>
  </cols>
  <sheetData>
    <row r="1" spans="1:19" ht="17" x14ac:dyDescent="0.2">
      <c r="A1" s="11" t="s">
        <v>26</v>
      </c>
      <c r="B1" s="10" t="s">
        <v>27</v>
      </c>
      <c r="C1" s="10" t="s">
        <v>28</v>
      </c>
      <c r="D1" s="10" t="s">
        <v>29</v>
      </c>
      <c r="E1" s="10" t="s">
        <v>32</v>
      </c>
      <c r="F1" s="10" t="s">
        <v>33</v>
      </c>
      <c r="N1" s="11" t="s">
        <v>26</v>
      </c>
      <c r="O1" s="10" t="s">
        <v>27</v>
      </c>
      <c r="P1" s="10" t="s">
        <v>28</v>
      </c>
      <c r="Q1" s="10" t="s">
        <v>29</v>
      </c>
      <c r="R1" s="10" t="s">
        <v>32</v>
      </c>
      <c r="S1" s="10" t="s">
        <v>33</v>
      </c>
    </row>
    <row r="2" spans="1:19" ht="17" x14ac:dyDescent="0.2">
      <c r="A2" s="11">
        <v>43347</v>
      </c>
      <c r="B2" s="8">
        <v>2896.96</v>
      </c>
      <c r="C2" s="8">
        <v>2900.18</v>
      </c>
      <c r="D2" s="8">
        <v>2885.13</v>
      </c>
      <c r="E2" s="8">
        <v>2896.72</v>
      </c>
      <c r="F2" s="8">
        <v>2896.72</v>
      </c>
      <c r="G2" s="9"/>
      <c r="N2" s="11">
        <v>44075</v>
      </c>
      <c r="S2" s="8">
        <v>3526.65</v>
      </c>
    </row>
    <row r="3" spans="1:19" ht="17" x14ac:dyDescent="0.2">
      <c r="A3" s="11">
        <v>43348</v>
      </c>
      <c r="B3" s="8">
        <v>2891.59</v>
      </c>
      <c r="C3" s="8">
        <v>2894.21</v>
      </c>
      <c r="D3" s="8">
        <v>2876.92</v>
      </c>
      <c r="E3" s="8">
        <v>2888.6</v>
      </c>
      <c r="F3" s="8">
        <v>2888.6</v>
      </c>
      <c r="G3" s="9"/>
      <c r="N3" s="11">
        <v>44076</v>
      </c>
      <c r="O3" s="8">
        <v>3507.44</v>
      </c>
      <c r="P3" s="8">
        <v>3528.03</v>
      </c>
      <c r="Q3" s="8">
        <v>3494.6</v>
      </c>
      <c r="R3" s="8">
        <v>3526.65</v>
      </c>
      <c r="S3" s="8">
        <v>3580.84</v>
      </c>
    </row>
    <row r="4" spans="1:19" ht="17" x14ac:dyDescent="0.2">
      <c r="A4" s="11">
        <v>43349</v>
      </c>
      <c r="B4" s="8">
        <v>2888.64</v>
      </c>
      <c r="C4" s="8">
        <v>2892.05</v>
      </c>
      <c r="D4" s="8">
        <v>2867.29</v>
      </c>
      <c r="E4" s="8">
        <v>2878.05</v>
      </c>
      <c r="F4" s="8">
        <v>2878.05</v>
      </c>
      <c r="G4" s="9"/>
      <c r="N4" s="11">
        <v>44077</v>
      </c>
      <c r="O4" s="8">
        <v>3543.76</v>
      </c>
      <c r="P4" s="8">
        <v>3588.11</v>
      </c>
      <c r="Q4" s="8">
        <v>3535.23</v>
      </c>
      <c r="R4" s="8">
        <v>3580.84</v>
      </c>
      <c r="S4" s="8">
        <v>3455.06</v>
      </c>
    </row>
    <row r="5" spans="1:19" ht="17" x14ac:dyDescent="0.2">
      <c r="A5" s="11">
        <v>43350</v>
      </c>
      <c r="B5" s="8">
        <v>2868.26</v>
      </c>
      <c r="C5" s="8">
        <v>2883.81</v>
      </c>
      <c r="D5" s="8">
        <v>2864.12</v>
      </c>
      <c r="E5" s="8">
        <v>2871.68</v>
      </c>
      <c r="F5" s="8">
        <v>2871.68</v>
      </c>
      <c r="G5" s="9"/>
      <c r="N5" s="11">
        <v>44078</v>
      </c>
      <c r="O5" s="8">
        <v>3564.74</v>
      </c>
      <c r="P5" s="8">
        <v>3564.85</v>
      </c>
      <c r="Q5" s="8">
        <v>3427.41</v>
      </c>
      <c r="R5" s="8">
        <v>3455.06</v>
      </c>
      <c r="S5" s="8">
        <v>3426.96</v>
      </c>
    </row>
    <row r="6" spans="1:19" ht="17" x14ac:dyDescent="0.2">
      <c r="A6" s="11">
        <v>43353</v>
      </c>
      <c r="B6" s="8">
        <v>2881.39</v>
      </c>
      <c r="C6" s="8">
        <v>2886.93</v>
      </c>
      <c r="D6" s="8">
        <v>2875.94</v>
      </c>
      <c r="E6" s="8">
        <v>2877.13</v>
      </c>
      <c r="F6" s="8">
        <v>2877.13</v>
      </c>
      <c r="G6" s="9"/>
      <c r="N6" s="11">
        <v>44082</v>
      </c>
      <c r="O6" s="8">
        <v>3453.6</v>
      </c>
      <c r="P6" s="8">
        <v>3479.15</v>
      </c>
      <c r="Q6" s="8">
        <v>3349.63</v>
      </c>
      <c r="R6" s="8">
        <v>3426.96</v>
      </c>
      <c r="S6" s="8">
        <v>3331.84</v>
      </c>
    </row>
    <row r="7" spans="1:19" ht="17" x14ac:dyDescent="0.2">
      <c r="A7" s="11">
        <v>43354</v>
      </c>
      <c r="B7" s="8">
        <v>2871.57</v>
      </c>
      <c r="C7" s="8">
        <v>2892.52</v>
      </c>
      <c r="D7" s="8">
        <v>2866.78</v>
      </c>
      <c r="E7" s="8">
        <v>2887.89</v>
      </c>
      <c r="F7" s="8">
        <v>2887.89</v>
      </c>
      <c r="G7" s="9"/>
      <c r="N7" s="11">
        <v>44083</v>
      </c>
      <c r="O7" s="8">
        <v>3371.88</v>
      </c>
      <c r="P7" s="8">
        <v>3379.97</v>
      </c>
      <c r="Q7" s="8">
        <v>3329.27</v>
      </c>
      <c r="R7" s="8">
        <v>3331.84</v>
      </c>
      <c r="S7" s="8">
        <v>3398.96</v>
      </c>
    </row>
    <row r="8" spans="1:19" ht="17" x14ac:dyDescent="0.2">
      <c r="A8" s="11">
        <v>43355</v>
      </c>
      <c r="B8" s="8">
        <v>2888.29</v>
      </c>
      <c r="C8" s="8">
        <v>2894.65</v>
      </c>
      <c r="D8" s="8">
        <v>2879.2</v>
      </c>
      <c r="E8" s="8">
        <v>2888.92</v>
      </c>
      <c r="F8" s="8">
        <v>2888.92</v>
      </c>
      <c r="G8" s="9"/>
      <c r="N8" s="11">
        <v>44084</v>
      </c>
      <c r="O8" s="8">
        <v>3369.82</v>
      </c>
      <c r="P8" s="8">
        <v>3424.77</v>
      </c>
      <c r="Q8" s="8">
        <v>3366.84</v>
      </c>
      <c r="R8" s="8">
        <v>3398.96</v>
      </c>
      <c r="S8" s="8">
        <v>3339.19</v>
      </c>
    </row>
    <row r="9" spans="1:19" ht="17" x14ac:dyDescent="0.2">
      <c r="A9" s="11">
        <v>43356</v>
      </c>
      <c r="B9" s="8">
        <v>2896.85</v>
      </c>
      <c r="C9" s="8">
        <v>2906.76</v>
      </c>
      <c r="D9" s="8">
        <v>2896.39</v>
      </c>
      <c r="E9" s="8">
        <v>2904.18</v>
      </c>
      <c r="F9" s="8">
        <v>2904.18</v>
      </c>
      <c r="G9" s="9"/>
      <c r="N9" s="11">
        <v>44085</v>
      </c>
      <c r="O9" s="8">
        <v>3412.56</v>
      </c>
      <c r="P9" s="8">
        <v>3425.55</v>
      </c>
      <c r="Q9" s="8">
        <v>3329.25</v>
      </c>
      <c r="R9" s="8">
        <v>3339.19</v>
      </c>
      <c r="S9" s="8">
        <v>3340.97</v>
      </c>
    </row>
    <row r="10" spans="1:19" ht="17" x14ac:dyDescent="0.2">
      <c r="A10" s="11">
        <v>43357</v>
      </c>
      <c r="B10" s="8">
        <v>2906.38</v>
      </c>
      <c r="C10" s="8">
        <v>2908.3</v>
      </c>
      <c r="D10" s="8">
        <v>2895.77</v>
      </c>
      <c r="E10" s="8">
        <v>2904.98</v>
      </c>
      <c r="F10" s="8">
        <v>2904.98</v>
      </c>
      <c r="G10" s="9"/>
      <c r="N10" s="11">
        <v>44088</v>
      </c>
      <c r="O10" s="8">
        <v>3352.7</v>
      </c>
      <c r="P10" s="8">
        <v>3368.95</v>
      </c>
      <c r="Q10" s="8">
        <v>3310.47</v>
      </c>
      <c r="R10" s="8">
        <v>3340.97</v>
      </c>
      <c r="S10" s="8">
        <v>3383.54</v>
      </c>
    </row>
    <row r="11" spans="1:19" ht="17" x14ac:dyDescent="0.2">
      <c r="A11" s="11">
        <v>43360</v>
      </c>
      <c r="B11" s="8">
        <v>2903.83</v>
      </c>
      <c r="C11" s="8">
        <v>2904.65</v>
      </c>
      <c r="D11" s="8">
        <v>2886.16</v>
      </c>
      <c r="E11" s="8">
        <v>2888.8</v>
      </c>
      <c r="F11" s="8">
        <v>2888.8</v>
      </c>
      <c r="G11" s="9"/>
      <c r="N11" s="11">
        <v>44089</v>
      </c>
      <c r="O11" s="8">
        <v>3363.56</v>
      </c>
      <c r="P11" s="8">
        <v>3402.93</v>
      </c>
      <c r="Q11" s="8">
        <v>3363.56</v>
      </c>
      <c r="R11" s="8">
        <v>3383.54</v>
      </c>
      <c r="S11" s="8">
        <v>3401.2</v>
      </c>
    </row>
    <row r="12" spans="1:19" ht="17" x14ac:dyDescent="0.2">
      <c r="A12" s="11">
        <v>43361</v>
      </c>
      <c r="B12" s="8">
        <v>2890.74</v>
      </c>
      <c r="C12" s="8">
        <v>2911.17</v>
      </c>
      <c r="D12" s="8">
        <v>2890.43</v>
      </c>
      <c r="E12" s="8">
        <v>2904.31</v>
      </c>
      <c r="F12" s="8">
        <v>2904.31</v>
      </c>
      <c r="G12" s="9"/>
      <c r="N12" s="11">
        <v>44090</v>
      </c>
      <c r="O12" s="8">
        <v>3407.73</v>
      </c>
      <c r="P12" s="8">
        <v>3419.48</v>
      </c>
      <c r="Q12" s="8">
        <v>3389.25</v>
      </c>
      <c r="R12" s="8">
        <v>3401.2</v>
      </c>
      <c r="S12" s="8">
        <v>3385.49</v>
      </c>
    </row>
    <row r="13" spans="1:19" ht="17" x14ac:dyDescent="0.2">
      <c r="A13" s="11">
        <v>43362</v>
      </c>
      <c r="B13" s="8">
        <v>2906.6</v>
      </c>
      <c r="C13" s="8">
        <v>2912.36</v>
      </c>
      <c r="D13" s="8">
        <v>2903.82</v>
      </c>
      <c r="E13" s="8">
        <v>2907.95</v>
      </c>
      <c r="F13" s="8">
        <v>2907.95</v>
      </c>
      <c r="G13" s="9"/>
      <c r="N13" s="11">
        <v>44091</v>
      </c>
      <c r="O13" s="8">
        <v>3411.23</v>
      </c>
      <c r="P13" s="8">
        <v>3428.92</v>
      </c>
      <c r="Q13" s="8">
        <v>3384.45</v>
      </c>
      <c r="R13" s="8">
        <v>3385.49</v>
      </c>
      <c r="S13" s="8">
        <v>3357.01</v>
      </c>
    </row>
    <row r="14" spans="1:19" ht="17" x14ac:dyDescent="0.2">
      <c r="A14" s="11">
        <v>43363</v>
      </c>
      <c r="B14" s="8">
        <v>2919.73</v>
      </c>
      <c r="C14" s="8">
        <v>2934.8</v>
      </c>
      <c r="D14" s="8">
        <v>2919.73</v>
      </c>
      <c r="E14" s="8">
        <v>2930.75</v>
      </c>
      <c r="F14" s="8">
        <v>2930.75</v>
      </c>
      <c r="G14" s="9"/>
      <c r="N14" s="11">
        <v>44092</v>
      </c>
      <c r="O14" s="8">
        <v>3346.86</v>
      </c>
      <c r="P14" s="8">
        <v>3375.17</v>
      </c>
      <c r="Q14" s="8">
        <v>3328.82</v>
      </c>
      <c r="R14" s="8">
        <v>3357.01</v>
      </c>
      <c r="S14" s="8">
        <v>3319.47</v>
      </c>
    </row>
    <row r="15" spans="1:19" ht="17" x14ac:dyDescent="0.2">
      <c r="A15" s="11">
        <v>43364</v>
      </c>
      <c r="B15" s="8">
        <v>2936.76</v>
      </c>
      <c r="C15" s="8">
        <v>2940.91</v>
      </c>
      <c r="D15" s="8">
        <v>2927.11</v>
      </c>
      <c r="E15" s="8">
        <v>2929.67</v>
      </c>
      <c r="F15" s="8">
        <v>2929.67</v>
      </c>
      <c r="G15" s="9"/>
      <c r="N15" s="11">
        <v>44095</v>
      </c>
      <c r="O15" s="8">
        <v>3357.38</v>
      </c>
      <c r="P15" s="8">
        <v>3362.27</v>
      </c>
      <c r="Q15" s="8">
        <v>3292.4</v>
      </c>
      <c r="R15" s="8">
        <v>3319.47</v>
      </c>
      <c r="S15" s="8">
        <v>3281.06</v>
      </c>
    </row>
    <row r="16" spans="1:19" ht="17" x14ac:dyDescent="0.2">
      <c r="A16" s="11">
        <v>43367</v>
      </c>
      <c r="B16" s="8">
        <v>2921.83</v>
      </c>
      <c r="C16" s="8">
        <v>2923.79</v>
      </c>
      <c r="D16" s="8">
        <v>2912.63</v>
      </c>
      <c r="E16" s="8">
        <v>2919.37</v>
      </c>
      <c r="F16" s="8">
        <v>2919.37</v>
      </c>
      <c r="G16" s="9"/>
      <c r="N16" s="11">
        <v>44096</v>
      </c>
      <c r="O16" s="8">
        <v>3285.57</v>
      </c>
      <c r="P16" s="8">
        <v>3285.57</v>
      </c>
      <c r="Q16" s="8">
        <v>3229.1</v>
      </c>
      <c r="R16" s="8">
        <v>3281.06</v>
      </c>
      <c r="S16" s="8">
        <v>3315.57</v>
      </c>
    </row>
    <row r="17" spans="1:19" ht="17" x14ac:dyDescent="0.2">
      <c r="A17" s="11">
        <v>43368</v>
      </c>
      <c r="B17" s="8">
        <v>2921.75</v>
      </c>
      <c r="C17" s="8">
        <v>2923.95</v>
      </c>
      <c r="D17" s="8">
        <v>2913.7</v>
      </c>
      <c r="E17" s="8">
        <v>2915.56</v>
      </c>
      <c r="F17" s="8">
        <v>2915.56</v>
      </c>
      <c r="G17" s="9"/>
      <c r="N17" s="11">
        <v>44097</v>
      </c>
      <c r="O17" s="8">
        <v>3295.75</v>
      </c>
      <c r="P17" s="8">
        <v>3320.31</v>
      </c>
      <c r="Q17" s="8">
        <v>3270.95</v>
      </c>
      <c r="R17" s="8">
        <v>3315.57</v>
      </c>
      <c r="S17" s="8">
        <v>3236.92</v>
      </c>
    </row>
    <row r="18" spans="1:19" ht="17" x14ac:dyDescent="0.2">
      <c r="A18" s="11">
        <v>43369</v>
      </c>
      <c r="B18" s="8">
        <v>2916.98</v>
      </c>
      <c r="C18" s="8">
        <v>2931.15</v>
      </c>
      <c r="D18" s="8">
        <v>2903.28</v>
      </c>
      <c r="E18" s="8">
        <v>2905.97</v>
      </c>
      <c r="F18" s="8">
        <v>2905.97</v>
      </c>
      <c r="G18" s="9"/>
      <c r="N18" s="11">
        <v>44098</v>
      </c>
      <c r="O18" s="8">
        <v>3320.11</v>
      </c>
      <c r="P18" s="8">
        <v>3323.35</v>
      </c>
      <c r="Q18" s="8">
        <v>3232.57</v>
      </c>
      <c r="R18" s="8">
        <v>3236.92</v>
      </c>
      <c r="S18" s="8">
        <v>3246.59</v>
      </c>
    </row>
    <row r="19" spans="1:19" ht="17" x14ac:dyDescent="0.2">
      <c r="A19" s="11">
        <v>43370</v>
      </c>
      <c r="B19" s="8">
        <v>2911.65</v>
      </c>
      <c r="C19" s="8">
        <v>2927.22</v>
      </c>
      <c r="D19" s="8">
        <v>2909.27</v>
      </c>
      <c r="E19" s="8">
        <v>2914</v>
      </c>
      <c r="F19" s="8">
        <v>2914</v>
      </c>
      <c r="G19" s="9"/>
      <c r="N19" s="11">
        <v>44099</v>
      </c>
      <c r="O19" s="8">
        <v>3226.14</v>
      </c>
      <c r="P19" s="8">
        <v>3278.7</v>
      </c>
      <c r="Q19" s="8">
        <v>3209.45</v>
      </c>
      <c r="R19" s="8">
        <v>3246.59</v>
      </c>
      <c r="S19" s="8">
        <v>3298.46</v>
      </c>
    </row>
    <row r="20" spans="1:19" ht="17" x14ac:dyDescent="0.2">
      <c r="A20" s="11">
        <v>43371</v>
      </c>
      <c r="B20" s="8">
        <v>2910.03</v>
      </c>
      <c r="C20" s="8">
        <v>2920.53</v>
      </c>
      <c r="D20" s="8">
        <v>2907.5</v>
      </c>
      <c r="E20" s="8">
        <v>2913.98</v>
      </c>
      <c r="F20" s="8">
        <v>2913.98</v>
      </c>
      <c r="G20" s="9"/>
      <c r="N20" s="11">
        <v>44102</v>
      </c>
      <c r="O20" s="8">
        <v>3236.66</v>
      </c>
      <c r="P20" s="8">
        <v>3306.88</v>
      </c>
      <c r="Q20" s="8">
        <v>3228.44</v>
      </c>
      <c r="R20" s="8">
        <v>3298.46</v>
      </c>
      <c r="S20" s="8">
        <v>3351.6</v>
      </c>
    </row>
    <row r="21" spans="1:19" ht="17" x14ac:dyDescent="0.2">
      <c r="A21" s="11">
        <v>43374</v>
      </c>
      <c r="B21" s="8">
        <v>2926.29</v>
      </c>
      <c r="C21" s="8">
        <v>2937.06</v>
      </c>
      <c r="D21" s="8">
        <v>2917.91</v>
      </c>
      <c r="E21" s="8">
        <v>2924.59</v>
      </c>
      <c r="F21" s="8">
        <v>2924.59</v>
      </c>
      <c r="G21" s="9"/>
      <c r="N21" s="11">
        <v>44103</v>
      </c>
      <c r="O21" s="8">
        <v>3333.9</v>
      </c>
      <c r="P21" s="8">
        <v>3360.74</v>
      </c>
      <c r="Q21" s="8">
        <v>3332.91</v>
      </c>
      <c r="R21" s="8">
        <v>3351.6</v>
      </c>
      <c r="S21" s="8">
        <v>3335.47</v>
      </c>
    </row>
    <row r="22" spans="1:19" ht="17" x14ac:dyDescent="0.2">
      <c r="A22" s="11">
        <v>43375</v>
      </c>
      <c r="B22" s="8">
        <v>2923.8</v>
      </c>
      <c r="C22" s="8">
        <v>2931.42</v>
      </c>
      <c r="D22" s="8">
        <v>2919.37</v>
      </c>
      <c r="E22" s="8">
        <v>2923.43</v>
      </c>
      <c r="F22" s="8">
        <v>2923.43</v>
      </c>
      <c r="G22" s="9"/>
      <c r="N22" s="11">
        <v>44104</v>
      </c>
      <c r="O22" s="8">
        <v>3350.92</v>
      </c>
      <c r="P22" s="8">
        <v>3357.92</v>
      </c>
      <c r="Q22" s="8">
        <v>3327.54</v>
      </c>
      <c r="R22" s="8">
        <v>3335.47</v>
      </c>
      <c r="S22" s="8">
        <v>3363</v>
      </c>
    </row>
    <row r="23" spans="1:19" ht="17" x14ac:dyDescent="0.2">
      <c r="A23" s="11">
        <v>43376</v>
      </c>
      <c r="B23" s="8">
        <v>2931.69</v>
      </c>
      <c r="C23" s="8">
        <v>2939.86</v>
      </c>
      <c r="D23" s="8">
        <v>2921.36</v>
      </c>
      <c r="E23" s="8">
        <v>2925.51</v>
      </c>
      <c r="F23" s="8">
        <v>2925.51</v>
      </c>
      <c r="G23" s="9"/>
      <c r="N23" s="11">
        <v>44105</v>
      </c>
      <c r="O23" s="8">
        <v>3341.21</v>
      </c>
      <c r="P23" s="8">
        <v>3393.56</v>
      </c>
      <c r="Q23" s="8">
        <v>3340.47</v>
      </c>
      <c r="R23" s="8">
        <v>3363</v>
      </c>
      <c r="S23" s="8">
        <v>3380.8</v>
      </c>
    </row>
    <row r="24" spans="1:19" ht="17" x14ac:dyDescent="0.2">
      <c r="A24" s="11">
        <v>43377</v>
      </c>
      <c r="B24" s="8">
        <v>2919.35</v>
      </c>
      <c r="C24" s="8">
        <v>2919.78</v>
      </c>
      <c r="D24" s="8">
        <v>2883.92</v>
      </c>
      <c r="E24" s="8">
        <v>2901.61</v>
      </c>
      <c r="F24" s="8">
        <v>2901.61</v>
      </c>
      <c r="G24" s="9"/>
      <c r="N24" s="11">
        <v>44106</v>
      </c>
      <c r="O24" s="8">
        <v>3385.87</v>
      </c>
      <c r="P24" s="8">
        <v>3397.18</v>
      </c>
      <c r="Q24" s="8">
        <v>3361.39</v>
      </c>
      <c r="R24" s="8">
        <v>3380.8</v>
      </c>
      <c r="S24" s="8">
        <v>3348.42</v>
      </c>
    </row>
    <row r="25" spans="1:19" ht="17" x14ac:dyDescent="0.2">
      <c r="A25" s="11">
        <v>43378</v>
      </c>
      <c r="B25" s="8">
        <v>2902.54</v>
      </c>
      <c r="C25" s="8">
        <v>2909.64</v>
      </c>
      <c r="D25" s="8">
        <v>2869.29</v>
      </c>
      <c r="E25" s="8">
        <v>2885.57</v>
      </c>
      <c r="F25" s="8">
        <v>2885.57</v>
      </c>
      <c r="G25" s="9"/>
      <c r="N25" s="11">
        <v>44109</v>
      </c>
      <c r="O25" s="8">
        <v>3338.94</v>
      </c>
      <c r="P25" s="8">
        <v>3369.1</v>
      </c>
      <c r="Q25" s="8">
        <v>3323.69</v>
      </c>
      <c r="R25" s="8">
        <v>3348.42</v>
      </c>
      <c r="S25" s="8">
        <v>3408.6</v>
      </c>
    </row>
    <row r="26" spans="1:19" ht="17" x14ac:dyDescent="0.2">
      <c r="A26" s="11">
        <v>43381</v>
      </c>
      <c r="B26" s="8">
        <v>2877.53</v>
      </c>
      <c r="C26" s="8">
        <v>2889.45</v>
      </c>
      <c r="D26" s="8">
        <v>2862.08</v>
      </c>
      <c r="E26" s="8">
        <v>2884.43</v>
      </c>
      <c r="F26" s="8">
        <v>2884.43</v>
      </c>
      <c r="G26" s="9"/>
      <c r="N26" s="11">
        <v>44110</v>
      </c>
      <c r="O26" s="8">
        <v>3367.27</v>
      </c>
      <c r="P26" s="8">
        <v>3409.57</v>
      </c>
      <c r="Q26" s="8">
        <v>3367.27</v>
      </c>
      <c r="R26" s="8">
        <v>3408.6</v>
      </c>
      <c r="S26" s="8">
        <v>3360.97</v>
      </c>
    </row>
    <row r="27" spans="1:19" ht="17" x14ac:dyDescent="0.2">
      <c r="A27" s="11">
        <v>43382</v>
      </c>
      <c r="B27" s="8">
        <v>2882.51</v>
      </c>
      <c r="C27" s="8">
        <v>2894.83</v>
      </c>
      <c r="D27" s="8">
        <v>2874.27</v>
      </c>
      <c r="E27" s="8">
        <v>2880.34</v>
      </c>
      <c r="F27" s="8">
        <v>2880.34</v>
      </c>
      <c r="G27" s="9"/>
      <c r="N27" s="11">
        <v>44111</v>
      </c>
      <c r="O27" s="8">
        <v>3408.74</v>
      </c>
      <c r="P27" s="8">
        <v>3431.56</v>
      </c>
      <c r="Q27" s="8">
        <v>3354.54</v>
      </c>
      <c r="R27" s="8">
        <v>3360.97</v>
      </c>
      <c r="S27" s="8">
        <v>3419.44</v>
      </c>
    </row>
    <row r="28" spans="1:19" ht="17" x14ac:dyDescent="0.2">
      <c r="A28" s="11">
        <v>43383</v>
      </c>
      <c r="B28" s="8">
        <v>2873.9</v>
      </c>
      <c r="C28" s="8">
        <v>2874.02</v>
      </c>
      <c r="D28" s="8">
        <v>2784.86</v>
      </c>
      <c r="E28" s="8">
        <v>2785.68</v>
      </c>
      <c r="F28" s="8">
        <v>2785.68</v>
      </c>
      <c r="G28" s="9"/>
      <c r="N28" s="11">
        <v>44112</v>
      </c>
      <c r="O28" s="8">
        <v>3384.56</v>
      </c>
      <c r="P28" s="8">
        <v>3426.26</v>
      </c>
      <c r="Q28" s="8">
        <v>3384.56</v>
      </c>
      <c r="R28" s="8">
        <v>3419.44</v>
      </c>
      <c r="S28" s="8">
        <v>3446.83</v>
      </c>
    </row>
    <row r="29" spans="1:19" ht="17" x14ac:dyDescent="0.2">
      <c r="A29" s="11">
        <v>43384</v>
      </c>
      <c r="B29" s="8">
        <v>2776.87</v>
      </c>
      <c r="C29" s="8">
        <v>2795.14</v>
      </c>
      <c r="D29" s="8">
        <v>2710.51</v>
      </c>
      <c r="E29" s="8">
        <v>2728.37</v>
      </c>
      <c r="F29" s="8">
        <v>2728.37</v>
      </c>
      <c r="G29" s="9"/>
      <c r="N29" s="11">
        <v>44113</v>
      </c>
      <c r="O29" s="8">
        <v>3434.28</v>
      </c>
      <c r="P29" s="8">
        <v>3447.28</v>
      </c>
      <c r="Q29" s="8">
        <v>3428.15</v>
      </c>
      <c r="R29" s="8">
        <v>3446.83</v>
      </c>
      <c r="S29" s="8">
        <v>3477.14</v>
      </c>
    </row>
    <row r="30" spans="1:19" ht="17" x14ac:dyDescent="0.2">
      <c r="A30" s="11">
        <v>43385</v>
      </c>
      <c r="B30" s="8">
        <v>2770.54</v>
      </c>
      <c r="C30" s="8">
        <v>2775.77</v>
      </c>
      <c r="D30" s="8">
        <v>2729.44</v>
      </c>
      <c r="E30" s="8">
        <v>2767.13</v>
      </c>
      <c r="F30" s="8">
        <v>2767.13</v>
      </c>
      <c r="G30" s="9"/>
      <c r="N30" s="11">
        <v>44116</v>
      </c>
      <c r="O30" s="8">
        <v>3459.67</v>
      </c>
      <c r="P30" s="8">
        <v>3482.34</v>
      </c>
      <c r="Q30" s="8">
        <v>3458.07</v>
      </c>
      <c r="R30" s="8">
        <v>3477.14</v>
      </c>
      <c r="S30" s="8">
        <v>3534.22</v>
      </c>
    </row>
    <row r="31" spans="1:19" ht="17" x14ac:dyDescent="0.2">
      <c r="A31" s="11">
        <v>43388</v>
      </c>
      <c r="B31" s="8">
        <v>2763.83</v>
      </c>
      <c r="C31" s="8">
        <v>2775.99</v>
      </c>
      <c r="D31" s="8">
        <v>2749.03</v>
      </c>
      <c r="E31" s="8">
        <v>2750.79</v>
      </c>
      <c r="F31" s="8">
        <v>2750.79</v>
      </c>
      <c r="G31" s="9"/>
      <c r="N31" s="11">
        <v>44117</v>
      </c>
      <c r="O31" s="8">
        <v>3500.02</v>
      </c>
      <c r="P31" s="8">
        <v>3549.85</v>
      </c>
      <c r="Q31" s="8">
        <v>3499.61</v>
      </c>
      <c r="R31" s="8">
        <v>3534.22</v>
      </c>
      <c r="S31" s="8">
        <v>3511.93</v>
      </c>
    </row>
    <row r="32" spans="1:19" ht="17" x14ac:dyDescent="0.2">
      <c r="A32" s="11">
        <v>43389</v>
      </c>
      <c r="B32" s="8">
        <v>2767.05</v>
      </c>
      <c r="C32" s="8">
        <v>2813.46</v>
      </c>
      <c r="D32" s="8">
        <v>2766.91</v>
      </c>
      <c r="E32" s="8">
        <v>2809.92</v>
      </c>
      <c r="F32" s="8">
        <v>2809.92</v>
      </c>
      <c r="G32" s="9"/>
      <c r="N32" s="11">
        <v>44118</v>
      </c>
      <c r="O32" s="8">
        <v>3534.01</v>
      </c>
      <c r="P32" s="8">
        <v>3534.01</v>
      </c>
      <c r="Q32" s="8">
        <v>3500.86</v>
      </c>
      <c r="R32" s="8">
        <v>3511.93</v>
      </c>
      <c r="S32" s="8">
        <v>3488.67</v>
      </c>
    </row>
    <row r="33" spans="1:19" ht="17" x14ac:dyDescent="0.2">
      <c r="A33" s="11">
        <v>43390</v>
      </c>
      <c r="B33" s="8">
        <v>2811.67</v>
      </c>
      <c r="C33" s="8">
        <v>2816.94</v>
      </c>
      <c r="D33" s="8">
        <v>2781.81</v>
      </c>
      <c r="E33" s="8">
        <v>2809.21</v>
      </c>
      <c r="F33" s="8">
        <v>2809.21</v>
      </c>
      <c r="G33" s="9"/>
      <c r="N33" s="11">
        <v>44119</v>
      </c>
      <c r="O33" s="8">
        <v>3515.47</v>
      </c>
      <c r="P33" s="8">
        <v>3527.94</v>
      </c>
      <c r="Q33" s="8">
        <v>3480.55</v>
      </c>
      <c r="R33" s="8">
        <v>3488.67</v>
      </c>
      <c r="S33" s="8">
        <v>3483.34</v>
      </c>
    </row>
    <row r="34" spans="1:19" ht="17" x14ac:dyDescent="0.2">
      <c r="A34" s="11">
        <v>43391</v>
      </c>
      <c r="B34" s="8">
        <v>2802</v>
      </c>
      <c r="C34" s="8">
        <v>2806.04</v>
      </c>
      <c r="D34" s="8">
        <v>2755.18</v>
      </c>
      <c r="E34" s="8">
        <v>2768.78</v>
      </c>
      <c r="F34" s="8">
        <v>2768.78</v>
      </c>
      <c r="G34" s="9"/>
      <c r="N34" s="11">
        <v>44120</v>
      </c>
      <c r="O34" s="8">
        <v>3453.72</v>
      </c>
      <c r="P34" s="8">
        <v>3489.08</v>
      </c>
      <c r="Q34" s="8">
        <v>3440.89</v>
      </c>
      <c r="R34" s="8">
        <v>3483.34</v>
      </c>
      <c r="S34" s="8">
        <v>3483.81</v>
      </c>
    </row>
    <row r="35" spans="1:19" ht="17" x14ac:dyDescent="0.2">
      <c r="A35" s="11">
        <v>43392</v>
      </c>
      <c r="B35" s="8">
        <v>2775.66</v>
      </c>
      <c r="C35" s="8">
        <v>2797.77</v>
      </c>
      <c r="D35" s="8">
        <v>2760.27</v>
      </c>
      <c r="E35" s="8">
        <v>2767.78</v>
      </c>
      <c r="F35" s="8">
        <v>2767.78</v>
      </c>
      <c r="G35" s="9"/>
      <c r="N35" s="11">
        <v>44123</v>
      </c>
      <c r="O35" s="8">
        <v>3493.5</v>
      </c>
      <c r="P35" s="8">
        <v>3515.76</v>
      </c>
      <c r="Q35" s="8">
        <v>3480.45</v>
      </c>
      <c r="R35" s="8">
        <v>3483.81</v>
      </c>
      <c r="S35" s="8">
        <v>3426.92</v>
      </c>
    </row>
    <row r="36" spans="1:19" ht="17" x14ac:dyDescent="0.2">
      <c r="A36" s="11">
        <v>43395</v>
      </c>
      <c r="B36" s="8">
        <v>2773.94</v>
      </c>
      <c r="C36" s="8">
        <v>2778.94</v>
      </c>
      <c r="D36" s="8">
        <v>2749.22</v>
      </c>
      <c r="E36" s="8">
        <v>2755.88</v>
      </c>
      <c r="F36" s="8">
        <v>2755.88</v>
      </c>
      <c r="G36" s="9"/>
      <c r="N36" s="11">
        <v>44124</v>
      </c>
      <c r="O36" s="8">
        <v>3493.66</v>
      </c>
      <c r="P36" s="8">
        <v>3502.42</v>
      </c>
      <c r="Q36" s="8">
        <v>3419.93</v>
      </c>
      <c r="R36" s="8">
        <v>3426.92</v>
      </c>
      <c r="S36" s="8">
        <v>3443.12</v>
      </c>
    </row>
    <row r="37" spans="1:19" ht="17" x14ac:dyDescent="0.2">
      <c r="A37" s="11">
        <v>43396</v>
      </c>
      <c r="B37" s="8">
        <v>2721.03</v>
      </c>
      <c r="C37" s="8">
        <v>2753.59</v>
      </c>
      <c r="D37" s="8">
        <v>2691.43</v>
      </c>
      <c r="E37" s="8">
        <v>2740.69</v>
      </c>
      <c r="F37" s="8">
        <v>2740.69</v>
      </c>
      <c r="G37" s="9"/>
      <c r="N37" s="11">
        <v>44125</v>
      </c>
      <c r="O37" s="8">
        <v>3439.38</v>
      </c>
      <c r="P37" s="8">
        <v>3476.93</v>
      </c>
      <c r="Q37" s="8">
        <v>3435.65</v>
      </c>
      <c r="R37" s="8">
        <v>3443.12</v>
      </c>
      <c r="S37" s="8">
        <v>3435.56</v>
      </c>
    </row>
    <row r="38" spans="1:19" ht="17" x14ac:dyDescent="0.2">
      <c r="A38" s="11">
        <v>43397</v>
      </c>
      <c r="B38" s="8">
        <v>2737.87</v>
      </c>
      <c r="C38" s="8">
        <v>2742.59</v>
      </c>
      <c r="D38" s="8">
        <v>2651.89</v>
      </c>
      <c r="E38" s="8">
        <v>2656.1</v>
      </c>
      <c r="F38" s="8">
        <v>2656.1</v>
      </c>
      <c r="G38" s="9"/>
      <c r="N38" s="11">
        <v>44126</v>
      </c>
      <c r="O38" s="8">
        <v>3439.91</v>
      </c>
      <c r="P38" s="8">
        <v>3464.86</v>
      </c>
      <c r="Q38" s="8">
        <v>3433.06</v>
      </c>
      <c r="R38" s="8">
        <v>3435.56</v>
      </c>
      <c r="S38" s="8">
        <v>3453.49</v>
      </c>
    </row>
    <row r="39" spans="1:19" ht="17" x14ac:dyDescent="0.2">
      <c r="A39" s="11">
        <v>43398</v>
      </c>
      <c r="B39" s="8">
        <v>2674.88</v>
      </c>
      <c r="C39" s="8">
        <v>2722.7</v>
      </c>
      <c r="D39" s="8">
        <v>2667.84</v>
      </c>
      <c r="E39" s="8">
        <v>2705.57</v>
      </c>
      <c r="F39" s="8">
        <v>2705.57</v>
      </c>
      <c r="G39" s="9"/>
      <c r="N39" s="11">
        <v>44127</v>
      </c>
      <c r="O39" s="8">
        <v>3438.5</v>
      </c>
      <c r="P39" s="8">
        <v>3460.53</v>
      </c>
      <c r="Q39" s="8">
        <v>3415.34</v>
      </c>
      <c r="R39" s="8">
        <v>3453.49</v>
      </c>
      <c r="S39" s="8">
        <v>3465.39</v>
      </c>
    </row>
    <row r="40" spans="1:19" ht="17" x14ac:dyDescent="0.2">
      <c r="A40" s="11">
        <v>43399</v>
      </c>
      <c r="B40" s="8">
        <v>2667.86</v>
      </c>
      <c r="C40" s="8">
        <v>2692.38</v>
      </c>
      <c r="D40" s="8">
        <v>2628.16</v>
      </c>
      <c r="E40" s="8">
        <v>2658.69</v>
      </c>
      <c r="F40" s="8">
        <v>2658.69</v>
      </c>
      <c r="G40" s="9"/>
      <c r="N40" s="11">
        <v>44130</v>
      </c>
      <c r="O40" s="8">
        <v>3464.9</v>
      </c>
      <c r="P40" s="8">
        <v>3466.46</v>
      </c>
      <c r="Q40" s="8">
        <v>3440.45</v>
      </c>
      <c r="R40" s="8">
        <v>3465.39</v>
      </c>
      <c r="S40" s="8">
        <v>3400.97</v>
      </c>
    </row>
    <row r="41" spans="1:19" ht="17" x14ac:dyDescent="0.2">
      <c r="A41" s="11">
        <v>43402</v>
      </c>
      <c r="B41" s="8">
        <v>2682.65</v>
      </c>
      <c r="C41" s="8">
        <v>2706.85</v>
      </c>
      <c r="D41" s="8">
        <v>2603.54</v>
      </c>
      <c r="E41" s="8">
        <v>2641.25</v>
      </c>
      <c r="F41" s="8">
        <v>2641.25</v>
      </c>
      <c r="G41" s="9"/>
      <c r="N41" s="11">
        <v>44131</v>
      </c>
      <c r="O41" s="8">
        <v>3441.42</v>
      </c>
      <c r="P41" s="8">
        <v>3441.42</v>
      </c>
      <c r="Q41" s="8">
        <v>3364.86</v>
      </c>
      <c r="R41" s="8">
        <v>3400.97</v>
      </c>
      <c r="S41" s="8">
        <v>3390.68</v>
      </c>
    </row>
    <row r="42" spans="1:19" ht="17" x14ac:dyDescent="0.2">
      <c r="A42" s="11">
        <v>43403</v>
      </c>
      <c r="B42" s="8">
        <v>2640.68</v>
      </c>
      <c r="C42" s="8">
        <v>2685.43</v>
      </c>
      <c r="D42" s="8">
        <v>2635.34</v>
      </c>
      <c r="E42" s="8">
        <v>2682.63</v>
      </c>
      <c r="F42" s="8">
        <v>2682.63</v>
      </c>
      <c r="G42" s="9"/>
      <c r="N42" s="11">
        <v>44132</v>
      </c>
      <c r="O42" s="8">
        <v>3403.15</v>
      </c>
      <c r="P42" s="8">
        <v>3409.51</v>
      </c>
      <c r="Q42" s="8">
        <v>3388.71</v>
      </c>
      <c r="R42" s="8">
        <v>3390.68</v>
      </c>
      <c r="S42" s="8">
        <v>3271.03</v>
      </c>
    </row>
    <row r="43" spans="1:19" ht="17" x14ac:dyDescent="0.2">
      <c r="A43" s="11">
        <v>43404</v>
      </c>
      <c r="B43" s="8">
        <v>2705.6</v>
      </c>
      <c r="C43" s="8">
        <v>2736.69</v>
      </c>
      <c r="D43" s="8">
        <v>2705.6</v>
      </c>
      <c r="E43" s="8">
        <v>2711.74</v>
      </c>
      <c r="F43" s="8">
        <v>2711.74</v>
      </c>
      <c r="G43" s="9"/>
      <c r="N43" s="11">
        <v>44133</v>
      </c>
      <c r="O43" s="8">
        <v>3342.48</v>
      </c>
      <c r="P43" s="8">
        <v>3342.48</v>
      </c>
      <c r="Q43" s="8">
        <v>3268.89</v>
      </c>
      <c r="R43" s="8">
        <v>3271.03</v>
      </c>
      <c r="S43" s="8">
        <v>3310.11</v>
      </c>
    </row>
    <row r="44" spans="1:19" ht="17" x14ac:dyDescent="0.2">
      <c r="A44" s="11">
        <v>43405</v>
      </c>
      <c r="B44" s="8">
        <v>2717.58</v>
      </c>
      <c r="C44" s="8">
        <v>2741.67</v>
      </c>
      <c r="D44" s="8">
        <v>2708.85</v>
      </c>
      <c r="E44" s="8">
        <v>2740.37</v>
      </c>
      <c r="F44" s="8">
        <v>2740.37</v>
      </c>
      <c r="G44" s="9"/>
      <c r="N44" s="11">
        <v>44134</v>
      </c>
      <c r="O44" s="8">
        <v>3277.17</v>
      </c>
      <c r="P44" s="8">
        <v>3341.05</v>
      </c>
      <c r="Q44" s="8">
        <v>3259.82</v>
      </c>
      <c r="R44" s="8">
        <v>3310.11</v>
      </c>
      <c r="S44" s="8">
        <v>3269.96</v>
      </c>
    </row>
    <row r="45" spans="1:19" ht="17" x14ac:dyDescent="0.2">
      <c r="A45" s="11">
        <v>43406</v>
      </c>
      <c r="B45" s="8">
        <v>2745.45</v>
      </c>
      <c r="C45" s="8">
        <v>2756.55</v>
      </c>
      <c r="D45" s="8">
        <v>2700.44</v>
      </c>
      <c r="E45" s="8">
        <v>2723.06</v>
      </c>
      <c r="F45" s="8">
        <v>2723.06</v>
      </c>
      <c r="G45" s="9"/>
      <c r="N45" s="11">
        <v>44137</v>
      </c>
      <c r="O45" s="8">
        <v>3293.59</v>
      </c>
      <c r="P45" s="8">
        <v>3304.93</v>
      </c>
      <c r="Q45" s="8">
        <v>3233.94</v>
      </c>
      <c r="R45" s="8">
        <v>3269.96</v>
      </c>
      <c r="S45" s="8">
        <v>3310.24</v>
      </c>
    </row>
    <row r="46" spans="1:19" ht="17" x14ac:dyDescent="0.2">
      <c r="A46" s="11">
        <v>43409</v>
      </c>
      <c r="B46" s="8">
        <v>2726.37</v>
      </c>
      <c r="C46" s="8">
        <v>2744.27</v>
      </c>
      <c r="D46" s="8">
        <v>2717.94</v>
      </c>
      <c r="E46" s="8">
        <v>2738.31</v>
      </c>
      <c r="F46" s="8">
        <v>2738.31</v>
      </c>
      <c r="G46" s="9"/>
      <c r="N46" s="11">
        <v>44138</v>
      </c>
      <c r="O46" s="8">
        <v>3296.2</v>
      </c>
      <c r="P46" s="8">
        <v>3330.14</v>
      </c>
      <c r="Q46" s="8">
        <v>3279.74</v>
      </c>
      <c r="R46" s="8">
        <v>3310.24</v>
      </c>
      <c r="S46" s="8">
        <v>3369.16</v>
      </c>
    </row>
    <row r="47" spans="1:19" ht="17" x14ac:dyDescent="0.2">
      <c r="A47" s="11">
        <v>43410</v>
      </c>
      <c r="B47" s="8">
        <v>2738.4</v>
      </c>
      <c r="C47" s="8">
        <v>2756.82</v>
      </c>
      <c r="D47" s="8">
        <v>2737.08</v>
      </c>
      <c r="E47" s="8">
        <v>2755.45</v>
      </c>
      <c r="F47" s="8">
        <v>2755.45</v>
      </c>
      <c r="G47" s="9"/>
      <c r="N47" s="11">
        <v>44139</v>
      </c>
      <c r="O47" s="8">
        <v>3336.25</v>
      </c>
      <c r="P47" s="8">
        <v>3389.49</v>
      </c>
      <c r="Q47" s="8">
        <v>3336.25</v>
      </c>
      <c r="R47" s="8">
        <v>3369.16</v>
      </c>
      <c r="S47" s="8">
        <v>3443.44</v>
      </c>
    </row>
    <row r="48" spans="1:19" ht="17" x14ac:dyDescent="0.2">
      <c r="A48" s="11">
        <v>43411</v>
      </c>
      <c r="B48" s="8">
        <v>2774.13</v>
      </c>
      <c r="C48" s="8">
        <v>2815.15</v>
      </c>
      <c r="D48" s="8">
        <v>2774.13</v>
      </c>
      <c r="E48" s="8">
        <v>2813.89</v>
      </c>
      <c r="F48" s="8">
        <v>2813.89</v>
      </c>
      <c r="G48" s="9"/>
      <c r="N48" s="11">
        <v>44140</v>
      </c>
      <c r="O48" s="8">
        <v>3406.46</v>
      </c>
      <c r="P48" s="8">
        <v>3486.25</v>
      </c>
      <c r="Q48" s="8">
        <v>3405.17</v>
      </c>
      <c r="R48" s="8">
        <v>3443.44</v>
      </c>
      <c r="S48" s="8">
        <v>3510.45</v>
      </c>
    </row>
    <row r="49" spans="1:19" ht="17" x14ac:dyDescent="0.2">
      <c r="A49" s="11">
        <v>43412</v>
      </c>
      <c r="B49" s="8">
        <v>2806.38</v>
      </c>
      <c r="C49" s="8">
        <v>2814.75</v>
      </c>
      <c r="D49" s="8">
        <v>2794.99</v>
      </c>
      <c r="E49" s="8">
        <v>2806.83</v>
      </c>
      <c r="F49" s="8">
        <v>2806.83</v>
      </c>
      <c r="G49" s="9"/>
      <c r="N49" s="11">
        <v>44141</v>
      </c>
      <c r="O49" s="8">
        <v>3485.74</v>
      </c>
      <c r="P49" s="8">
        <v>3529.05</v>
      </c>
      <c r="Q49" s="8">
        <v>3485.74</v>
      </c>
      <c r="R49" s="8">
        <v>3510.45</v>
      </c>
      <c r="S49" s="8">
        <v>3509.44</v>
      </c>
    </row>
    <row r="50" spans="1:19" ht="17" x14ac:dyDescent="0.2">
      <c r="A50" s="11">
        <v>43413</v>
      </c>
      <c r="B50" s="8">
        <v>2794.1</v>
      </c>
      <c r="C50" s="8">
        <v>2794.1</v>
      </c>
      <c r="D50" s="8">
        <v>2764.24</v>
      </c>
      <c r="E50" s="8">
        <v>2781.01</v>
      </c>
      <c r="F50" s="8">
        <v>2781.01</v>
      </c>
      <c r="G50" s="9"/>
      <c r="N50" s="11">
        <v>44144</v>
      </c>
      <c r="O50" s="8">
        <v>3508.34</v>
      </c>
      <c r="P50" s="8">
        <v>3521.58</v>
      </c>
      <c r="Q50" s="8">
        <v>3484.34</v>
      </c>
      <c r="R50" s="8">
        <v>3509.44</v>
      </c>
      <c r="S50" s="8">
        <v>3550.5</v>
      </c>
    </row>
    <row r="51" spans="1:19" ht="17" x14ac:dyDescent="0.2">
      <c r="A51" s="11">
        <v>43416</v>
      </c>
      <c r="B51" s="8">
        <v>2773.93</v>
      </c>
      <c r="C51" s="8">
        <v>2775.99</v>
      </c>
      <c r="D51" s="8">
        <v>2722</v>
      </c>
      <c r="E51" s="8">
        <v>2726.22</v>
      </c>
      <c r="F51" s="8">
        <v>2726.22</v>
      </c>
      <c r="G51" s="9"/>
      <c r="N51" s="11">
        <v>44145</v>
      </c>
      <c r="O51" s="8">
        <v>3583.04</v>
      </c>
      <c r="P51" s="8">
        <v>3645.99</v>
      </c>
      <c r="Q51" s="8">
        <v>3547.48</v>
      </c>
      <c r="R51" s="8">
        <v>3550.5</v>
      </c>
      <c r="S51" s="8">
        <v>3545.53</v>
      </c>
    </row>
    <row r="52" spans="1:19" ht="17" x14ac:dyDescent="0.2">
      <c r="A52" s="11">
        <v>43417</v>
      </c>
      <c r="B52" s="8">
        <v>2730.05</v>
      </c>
      <c r="C52" s="8">
        <v>2754.6</v>
      </c>
      <c r="D52" s="8">
        <v>2714.98</v>
      </c>
      <c r="E52" s="8">
        <v>2722.18</v>
      </c>
      <c r="F52" s="8">
        <v>2722.18</v>
      </c>
      <c r="G52" s="9"/>
      <c r="N52" s="11">
        <v>44146</v>
      </c>
      <c r="O52" s="8">
        <v>3543.26</v>
      </c>
      <c r="P52" s="8">
        <v>3557.22</v>
      </c>
      <c r="Q52" s="8">
        <v>3511.91</v>
      </c>
      <c r="R52" s="8">
        <v>3545.53</v>
      </c>
      <c r="S52" s="8">
        <v>3572.66</v>
      </c>
    </row>
    <row r="53" spans="1:19" ht="17" x14ac:dyDescent="0.2">
      <c r="A53" s="11">
        <v>43418</v>
      </c>
      <c r="B53" s="8">
        <v>2737.9</v>
      </c>
      <c r="C53" s="8">
        <v>2746.8</v>
      </c>
      <c r="D53" s="8">
        <v>2685.75</v>
      </c>
      <c r="E53" s="8">
        <v>2701.58</v>
      </c>
      <c r="F53" s="8">
        <v>2701.58</v>
      </c>
      <c r="G53" s="9"/>
      <c r="N53" s="11">
        <v>44147</v>
      </c>
      <c r="O53" s="8">
        <v>3563.22</v>
      </c>
      <c r="P53" s="8">
        <v>3581.16</v>
      </c>
      <c r="Q53" s="8">
        <v>3557</v>
      </c>
      <c r="R53" s="8">
        <v>3572.66</v>
      </c>
      <c r="S53" s="8">
        <v>3537.01</v>
      </c>
    </row>
    <row r="54" spans="1:19" ht="17" x14ac:dyDescent="0.2">
      <c r="A54" s="11">
        <v>43419</v>
      </c>
      <c r="B54" s="8">
        <v>2693.52</v>
      </c>
      <c r="C54" s="8">
        <v>2735.38</v>
      </c>
      <c r="D54" s="8">
        <v>2670.75</v>
      </c>
      <c r="E54" s="8">
        <v>2730.2</v>
      </c>
      <c r="F54" s="8">
        <v>2730.2</v>
      </c>
      <c r="G54" s="9"/>
      <c r="N54" s="11">
        <v>44148</v>
      </c>
      <c r="O54" s="8">
        <v>3562.67</v>
      </c>
      <c r="P54" s="8">
        <v>3569.02</v>
      </c>
      <c r="Q54" s="8">
        <v>3518.58</v>
      </c>
      <c r="R54" s="8">
        <v>3537.01</v>
      </c>
      <c r="S54" s="8">
        <v>3585.15</v>
      </c>
    </row>
    <row r="55" spans="1:19" ht="17" x14ac:dyDescent="0.2">
      <c r="A55" s="11">
        <v>43420</v>
      </c>
      <c r="B55" s="8">
        <v>2718.54</v>
      </c>
      <c r="C55" s="8">
        <v>2746.75</v>
      </c>
      <c r="D55" s="8">
        <v>2712.16</v>
      </c>
      <c r="E55" s="8">
        <v>2736.27</v>
      </c>
      <c r="F55" s="8">
        <v>2736.27</v>
      </c>
      <c r="G55" s="9"/>
      <c r="N55" s="11">
        <v>44151</v>
      </c>
      <c r="O55" s="8">
        <v>3552.57</v>
      </c>
      <c r="P55" s="8">
        <v>3593.66</v>
      </c>
      <c r="Q55" s="8">
        <v>3552.57</v>
      </c>
      <c r="R55" s="8">
        <v>3585.15</v>
      </c>
      <c r="S55" s="8">
        <v>3626.91</v>
      </c>
    </row>
    <row r="56" spans="1:19" ht="17" x14ac:dyDescent="0.2">
      <c r="A56" s="11">
        <v>43423</v>
      </c>
      <c r="B56" s="8">
        <v>2730.74</v>
      </c>
      <c r="C56" s="8">
        <v>2733.16</v>
      </c>
      <c r="D56" s="8">
        <v>2681.09</v>
      </c>
      <c r="E56" s="8">
        <v>2690.73</v>
      </c>
      <c r="F56" s="8">
        <v>2690.73</v>
      </c>
      <c r="G56" s="9"/>
      <c r="N56" s="11">
        <v>44152</v>
      </c>
      <c r="O56" s="8">
        <v>3600.16</v>
      </c>
      <c r="P56" s="8">
        <v>3628.51</v>
      </c>
      <c r="Q56" s="8">
        <v>3600.16</v>
      </c>
      <c r="R56" s="8">
        <v>3626.91</v>
      </c>
      <c r="S56" s="8">
        <v>3609.53</v>
      </c>
    </row>
    <row r="57" spans="1:19" ht="17" x14ac:dyDescent="0.2">
      <c r="A57" s="11">
        <v>43424</v>
      </c>
      <c r="B57" s="8">
        <v>2654.6</v>
      </c>
      <c r="C57" s="8">
        <v>2669.44</v>
      </c>
      <c r="D57" s="8">
        <v>2631.52</v>
      </c>
      <c r="E57" s="8">
        <v>2641.89</v>
      </c>
      <c r="F57" s="8">
        <v>2641.89</v>
      </c>
      <c r="G57" s="9"/>
      <c r="N57" s="11">
        <v>44153</v>
      </c>
      <c r="O57" s="8">
        <v>3610.31</v>
      </c>
      <c r="P57" s="8">
        <v>3623.11</v>
      </c>
      <c r="Q57" s="8">
        <v>3588.68</v>
      </c>
      <c r="R57" s="8">
        <v>3609.53</v>
      </c>
      <c r="S57" s="8">
        <v>3567.79</v>
      </c>
    </row>
    <row r="58" spans="1:19" ht="17" x14ac:dyDescent="0.2">
      <c r="A58" s="11">
        <v>43425</v>
      </c>
      <c r="B58" s="8">
        <v>2657.74</v>
      </c>
      <c r="C58" s="8">
        <v>2670.73</v>
      </c>
      <c r="D58" s="8">
        <v>2649.82</v>
      </c>
      <c r="E58" s="8">
        <v>2649.93</v>
      </c>
      <c r="F58" s="8">
        <v>2649.93</v>
      </c>
      <c r="G58" s="9"/>
      <c r="N58" s="11">
        <v>44154</v>
      </c>
      <c r="O58" s="8">
        <v>3612.09</v>
      </c>
      <c r="P58" s="8">
        <v>3619.09</v>
      </c>
      <c r="Q58" s="8">
        <v>3567.33</v>
      </c>
      <c r="R58" s="8">
        <v>3567.79</v>
      </c>
      <c r="S58" s="8">
        <v>3581.87</v>
      </c>
    </row>
    <row r="59" spans="1:19" ht="17" x14ac:dyDescent="0.2">
      <c r="A59" s="11">
        <v>43427</v>
      </c>
      <c r="B59" s="8">
        <v>2633.36</v>
      </c>
      <c r="C59" s="8">
        <v>2647.55</v>
      </c>
      <c r="D59" s="8">
        <v>2631.09</v>
      </c>
      <c r="E59" s="8">
        <v>2632.56</v>
      </c>
      <c r="F59" s="8">
        <v>2632.56</v>
      </c>
      <c r="G59" s="9"/>
      <c r="N59" s="11">
        <v>44155</v>
      </c>
      <c r="O59" s="8">
        <v>3559.41</v>
      </c>
      <c r="P59" s="8">
        <v>3585.22</v>
      </c>
      <c r="Q59" s="8">
        <v>3543.84</v>
      </c>
      <c r="R59" s="8">
        <v>3581.87</v>
      </c>
      <c r="S59" s="8">
        <v>3557.54</v>
      </c>
    </row>
    <row r="60" spans="1:19" ht="17" x14ac:dyDescent="0.2">
      <c r="A60" s="11">
        <v>43430</v>
      </c>
      <c r="B60" s="8">
        <v>2649.97</v>
      </c>
      <c r="C60" s="8">
        <v>2674.35</v>
      </c>
      <c r="D60" s="8">
        <v>2649.97</v>
      </c>
      <c r="E60" s="8">
        <v>2673.45</v>
      </c>
      <c r="F60" s="8">
        <v>2673.45</v>
      </c>
      <c r="G60" s="9"/>
      <c r="N60" s="11">
        <v>44158</v>
      </c>
      <c r="O60" s="8">
        <v>3579.31</v>
      </c>
      <c r="P60" s="8">
        <v>3581.23</v>
      </c>
      <c r="Q60" s="8">
        <v>3556.85</v>
      </c>
      <c r="R60" s="8">
        <v>3557.54</v>
      </c>
      <c r="S60" s="8">
        <v>3577.59</v>
      </c>
    </row>
    <row r="61" spans="1:19" ht="17" x14ac:dyDescent="0.2">
      <c r="A61" s="11">
        <v>43431</v>
      </c>
      <c r="B61" s="8">
        <v>2663.75</v>
      </c>
      <c r="C61" s="8">
        <v>2682.53</v>
      </c>
      <c r="D61" s="8">
        <v>2655.89</v>
      </c>
      <c r="E61" s="8">
        <v>2682.17</v>
      </c>
      <c r="F61" s="8">
        <v>2682.17</v>
      </c>
      <c r="G61" s="9"/>
      <c r="N61" s="11">
        <v>44159</v>
      </c>
      <c r="O61" s="8">
        <v>3566.82</v>
      </c>
      <c r="P61" s="8">
        <v>3589.81</v>
      </c>
      <c r="Q61" s="8">
        <v>3552.77</v>
      </c>
      <c r="R61" s="8">
        <v>3577.59</v>
      </c>
      <c r="S61" s="8">
        <v>3635.41</v>
      </c>
    </row>
    <row r="62" spans="1:19" ht="17" x14ac:dyDescent="0.2">
      <c r="A62" s="11">
        <v>43432</v>
      </c>
      <c r="B62" s="8">
        <v>2691.45</v>
      </c>
      <c r="C62" s="8">
        <v>2744</v>
      </c>
      <c r="D62" s="8">
        <v>2684.38</v>
      </c>
      <c r="E62" s="8">
        <v>2743.79</v>
      </c>
      <c r="F62" s="8">
        <v>2743.79</v>
      </c>
      <c r="G62" s="9"/>
      <c r="N62" s="11">
        <v>44160</v>
      </c>
      <c r="O62" s="8">
        <v>3594.52</v>
      </c>
      <c r="P62" s="8">
        <v>3642.31</v>
      </c>
      <c r="Q62" s="8">
        <v>3594.52</v>
      </c>
      <c r="R62" s="8">
        <v>3635.41</v>
      </c>
      <c r="S62" s="8">
        <v>3629.65</v>
      </c>
    </row>
    <row r="63" spans="1:19" ht="17" x14ac:dyDescent="0.2">
      <c r="A63" s="11">
        <v>43433</v>
      </c>
      <c r="B63" s="8">
        <v>2736.97</v>
      </c>
      <c r="C63" s="8">
        <v>2753.75</v>
      </c>
      <c r="D63" s="8">
        <v>2722.94</v>
      </c>
      <c r="E63" s="8">
        <v>2737.8</v>
      </c>
      <c r="F63" s="8">
        <v>2737.8</v>
      </c>
      <c r="G63" s="9"/>
      <c r="N63" s="11">
        <v>44162</v>
      </c>
      <c r="O63" s="8">
        <v>3635.5</v>
      </c>
      <c r="P63" s="8">
        <v>3635.5</v>
      </c>
      <c r="Q63" s="8">
        <v>3617.76</v>
      </c>
      <c r="R63" s="8">
        <v>3629.65</v>
      </c>
      <c r="S63" s="8">
        <v>3638.35</v>
      </c>
    </row>
    <row r="64" spans="1:19" ht="17" x14ac:dyDescent="0.2">
      <c r="A64" s="11">
        <v>43434</v>
      </c>
      <c r="B64" s="8">
        <v>2737.76</v>
      </c>
      <c r="C64" s="8">
        <v>2760.88</v>
      </c>
      <c r="D64" s="8">
        <v>2732.76</v>
      </c>
      <c r="E64" s="8">
        <v>2760.17</v>
      </c>
      <c r="F64" s="8">
        <v>2760.17</v>
      </c>
      <c r="G64" s="9"/>
      <c r="N64" s="11">
        <v>44165</v>
      </c>
      <c r="O64" s="8">
        <v>3638.55</v>
      </c>
      <c r="P64" s="8">
        <v>3644.31</v>
      </c>
      <c r="Q64" s="8">
        <v>3629.33</v>
      </c>
      <c r="R64" s="8">
        <v>3638.35</v>
      </c>
      <c r="S64" s="8">
        <v>3621.63</v>
      </c>
    </row>
    <row r="65" spans="1:19" ht="17" x14ac:dyDescent="0.2">
      <c r="A65" s="11">
        <v>43437</v>
      </c>
      <c r="B65" s="8">
        <v>2790.5</v>
      </c>
      <c r="C65" s="8">
        <v>2800.18</v>
      </c>
      <c r="D65" s="8">
        <v>2773.38</v>
      </c>
      <c r="E65" s="8">
        <v>2790.37</v>
      </c>
      <c r="F65" s="8">
        <v>2790.37</v>
      </c>
      <c r="G65" s="9"/>
      <c r="N65" s="11">
        <v>44166</v>
      </c>
      <c r="O65" s="8">
        <v>3634.18</v>
      </c>
      <c r="P65" s="8">
        <v>3634.18</v>
      </c>
      <c r="Q65" s="8">
        <v>3594.39</v>
      </c>
      <c r="R65" s="8">
        <v>3621.63</v>
      </c>
      <c r="S65" s="8">
        <v>3662.45</v>
      </c>
    </row>
    <row r="66" spans="1:19" ht="17" x14ac:dyDescent="0.2">
      <c r="A66" s="11">
        <v>43438</v>
      </c>
      <c r="B66" s="8">
        <v>2782.43</v>
      </c>
      <c r="C66" s="8">
        <v>2785.93</v>
      </c>
      <c r="D66" s="8">
        <v>2697.18</v>
      </c>
      <c r="E66" s="8">
        <v>2700.06</v>
      </c>
      <c r="F66" s="8">
        <v>2700.06</v>
      </c>
      <c r="G66" s="9"/>
      <c r="N66" s="11">
        <v>44167</v>
      </c>
      <c r="O66" s="8">
        <v>3645.87</v>
      </c>
      <c r="P66" s="8">
        <v>3678.45</v>
      </c>
      <c r="Q66" s="8">
        <v>3645.87</v>
      </c>
      <c r="R66" s="8">
        <v>3662.45</v>
      </c>
      <c r="S66" s="8">
        <v>3669.01</v>
      </c>
    </row>
    <row r="67" spans="1:19" ht="17" x14ac:dyDescent="0.2">
      <c r="A67" s="11">
        <v>43440</v>
      </c>
      <c r="B67" s="8">
        <v>2663.51</v>
      </c>
      <c r="C67" s="8">
        <v>2696.15</v>
      </c>
      <c r="D67" s="8">
        <v>2621.53</v>
      </c>
      <c r="E67" s="8">
        <v>2695.95</v>
      </c>
      <c r="F67" s="8">
        <v>2695.95</v>
      </c>
      <c r="G67" s="9"/>
      <c r="N67" s="11">
        <v>44168</v>
      </c>
      <c r="O67" s="8">
        <v>3653.78</v>
      </c>
      <c r="P67" s="8">
        <v>3670.96</v>
      </c>
      <c r="Q67" s="8">
        <v>3644.84</v>
      </c>
      <c r="R67" s="8">
        <v>3669.01</v>
      </c>
      <c r="S67" s="8">
        <v>3666.72</v>
      </c>
    </row>
    <row r="68" spans="1:19" ht="17" x14ac:dyDescent="0.2">
      <c r="A68" s="11">
        <v>43441</v>
      </c>
      <c r="B68" s="8">
        <v>2691.26</v>
      </c>
      <c r="C68" s="8">
        <v>2708.54</v>
      </c>
      <c r="D68" s="8">
        <v>2623.14</v>
      </c>
      <c r="E68" s="8">
        <v>2633.08</v>
      </c>
      <c r="F68" s="8">
        <v>2633.08</v>
      </c>
      <c r="G68" s="9"/>
      <c r="N68" s="11">
        <v>44169</v>
      </c>
      <c r="O68" s="8">
        <v>3668.28</v>
      </c>
      <c r="P68" s="8">
        <v>3682.73</v>
      </c>
      <c r="Q68" s="8">
        <v>3657.17</v>
      </c>
      <c r="R68" s="8">
        <v>3666.72</v>
      </c>
      <c r="S68" s="8">
        <v>3699.12</v>
      </c>
    </row>
    <row r="69" spans="1:19" ht="17" x14ac:dyDescent="0.2">
      <c r="A69" s="11">
        <v>43444</v>
      </c>
      <c r="B69" s="8">
        <v>2630.86</v>
      </c>
      <c r="C69" s="8">
        <v>2647.51</v>
      </c>
      <c r="D69" s="8">
        <v>2583.23</v>
      </c>
      <c r="E69" s="8">
        <v>2637.72</v>
      </c>
      <c r="F69" s="8">
        <v>2637.72</v>
      </c>
      <c r="G69" s="9"/>
      <c r="N69" s="11">
        <v>44172</v>
      </c>
      <c r="O69" s="8">
        <v>3670.94</v>
      </c>
      <c r="P69" s="8">
        <v>3699.2</v>
      </c>
      <c r="Q69" s="8">
        <v>3670.94</v>
      </c>
      <c r="R69" s="8">
        <v>3699.12</v>
      </c>
      <c r="S69" s="8">
        <v>3691.96</v>
      </c>
    </row>
    <row r="70" spans="1:19" ht="17" x14ac:dyDescent="0.2">
      <c r="A70" s="11">
        <v>43445</v>
      </c>
      <c r="B70" s="8">
        <v>2664.44</v>
      </c>
      <c r="C70" s="8">
        <v>2674.35</v>
      </c>
      <c r="D70" s="8">
        <v>2621.3000000000002</v>
      </c>
      <c r="E70" s="8">
        <v>2636.78</v>
      </c>
      <c r="F70" s="8">
        <v>2636.78</v>
      </c>
      <c r="G70" s="9"/>
      <c r="N70" s="11">
        <v>44173</v>
      </c>
      <c r="O70" s="8">
        <v>3694.73</v>
      </c>
      <c r="P70" s="8">
        <v>3697.41</v>
      </c>
      <c r="Q70" s="8">
        <v>3678.88</v>
      </c>
      <c r="R70" s="8">
        <v>3691.96</v>
      </c>
      <c r="S70" s="8">
        <v>3702.25</v>
      </c>
    </row>
    <row r="71" spans="1:19" ht="17" x14ac:dyDescent="0.2">
      <c r="A71" s="11">
        <v>43446</v>
      </c>
      <c r="B71" s="8">
        <v>2658.23</v>
      </c>
      <c r="C71" s="8">
        <v>2685.44</v>
      </c>
      <c r="D71" s="8">
        <v>2650.26</v>
      </c>
      <c r="E71" s="8">
        <v>2651.07</v>
      </c>
      <c r="F71" s="8">
        <v>2651.07</v>
      </c>
      <c r="G71" s="9"/>
      <c r="N71" s="11">
        <v>44174</v>
      </c>
      <c r="O71" s="8">
        <v>3683.05</v>
      </c>
      <c r="P71" s="8">
        <v>3708.45</v>
      </c>
      <c r="Q71" s="8">
        <v>3678.83</v>
      </c>
      <c r="R71" s="8">
        <v>3702.25</v>
      </c>
      <c r="S71" s="8">
        <v>3672.82</v>
      </c>
    </row>
    <row r="72" spans="1:19" ht="17" x14ac:dyDescent="0.2">
      <c r="A72" s="11">
        <v>43447</v>
      </c>
      <c r="B72" s="8">
        <v>2658.7</v>
      </c>
      <c r="C72" s="8">
        <v>2670.19</v>
      </c>
      <c r="D72" s="8">
        <v>2637.27</v>
      </c>
      <c r="E72" s="8">
        <v>2650.54</v>
      </c>
      <c r="F72" s="8">
        <v>2650.54</v>
      </c>
      <c r="G72" s="9"/>
      <c r="N72" s="11">
        <v>44175</v>
      </c>
      <c r="O72" s="8">
        <v>3705.98</v>
      </c>
      <c r="P72" s="8">
        <v>3712.39</v>
      </c>
      <c r="Q72" s="8">
        <v>3660.54</v>
      </c>
      <c r="R72" s="8">
        <v>3672.82</v>
      </c>
      <c r="S72" s="8">
        <v>3668.1</v>
      </c>
    </row>
    <row r="73" spans="1:19" ht="17" x14ac:dyDescent="0.2">
      <c r="A73" s="11">
        <v>43448</v>
      </c>
      <c r="B73" s="8">
        <v>2629.68</v>
      </c>
      <c r="C73" s="8">
        <v>2635.07</v>
      </c>
      <c r="D73" s="8">
        <v>2593.84</v>
      </c>
      <c r="E73" s="8">
        <v>2599.9499999999998</v>
      </c>
      <c r="F73" s="8">
        <v>2599.9499999999998</v>
      </c>
      <c r="G73" s="9"/>
      <c r="N73" s="11">
        <v>44176</v>
      </c>
      <c r="O73" s="8">
        <v>3659.13</v>
      </c>
      <c r="P73" s="8">
        <v>3678.49</v>
      </c>
      <c r="Q73" s="8">
        <v>3645.18</v>
      </c>
      <c r="R73" s="8">
        <v>3668.1</v>
      </c>
      <c r="S73" s="8">
        <v>3663.46</v>
      </c>
    </row>
    <row r="74" spans="1:19" ht="17" x14ac:dyDescent="0.2">
      <c r="A74" s="11">
        <v>43451</v>
      </c>
      <c r="B74" s="8">
        <v>2590.75</v>
      </c>
      <c r="C74" s="8">
        <v>2601.13</v>
      </c>
      <c r="D74" s="8">
        <v>2530.54</v>
      </c>
      <c r="E74" s="8">
        <v>2545.94</v>
      </c>
      <c r="F74" s="8">
        <v>2545.94</v>
      </c>
      <c r="G74" s="9"/>
      <c r="N74" s="11">
        <v>44179</v>
      </c>
      <c r="O74" s="8">
        <v>3656.08</v>
      </c>
      <c r="P74" s="8">
        <v>3665.91</v>
      </c>
      <c r="Q74" s="8">
        <v>3633.4</v>
      </c>
      <c r="R74" s="8">
        <v>3663.46</v>
      </c>
      <c r="S74" s="8">
        <v>3647.49</v>
      </c>
    </row>
    <row r="75" spans="1:19" ht="17" x14ac:dyDescent="0.2">
      <c r="A75" s="11">
        <v>43452</v>
      </c>
      <c r="B75" s="8">
        <v>2559.9</v>
      </c>
      <c r="C75" s="8">
        <v>2573.9899999999998</v>
      </c>
      <c r="D75" s="8">
        <v>2528.71</v>
      </c>
      <c r="E75" s="8">
        <v>2546.16</v>
      </c>
      <c r="F75" s="8">
        <v>2546.16</v>
      </c>
      <c r="G75" s="9"/>
      <c r="N75" s="11">
        <v>44180</v>
      </c>
      <c r="O75" s="8">
        <v>3675.27</v>
      </c>
      <c r="P75" s="8">
        <v>3697.61</v>
      </c>
      <c r="Q75" s="8">
        <v>3645.84</v>
      </c>
      <c r="R75" s="8">
        <v>3647.49</v>
      </c>
      <c r="S75" s="8">
        <v>3694.62</v>
      </c>
    </row>
    <row r="76" spans="1:19" ht="17" x14ac:dyDescent="0.2">
      <c r="A76" s="11">
        <v>43453</v>
      </c>
      <c r="B76" s="8">
        <v>2547.0500000000002</v>
      </c>
      <c r="C76" s="8">
        <v>2585.29</v>
      </c>
      <c r="D76" s="8">
        <v>2488.96</v>
      </c>
      <c r="E76" s="8">
        <v>2506.96</v>
      </c>
      <c r="F76" s="8">
        <v>2506.96</v>
      </c>
      <c r="G76" s="9"/>
      <c r="N76" s="11">
        <v>44181</v>
      </c>
      <c r="O76" s="8">
        <v>3666.41</v>
      </c>
      <c r="P76" s="8">
        <v>3695.29</v>
      </c>
      <c r="Q76" s="8">
        <v>3659.62</v>
      </c>
      <c r="R76" s="8">
        <v>3694.62</v>
      </c>
      <c r="S76" s="8">
        <v>3701.17</v>
      </c>
    </row>
    <row r="77" spans="1:19" ht="17" x14ac:dyDescent="0.2">
      <c r="A77" s="11">
        <v>43454</v>
      </c>
      <c r="B77" s="8">
        <v>2496.77</v>
      </c>
      <c r="C77" s="8">
        <v>2509.63</v>
      </c>
      <c r="D77" s="8">
        <v>2441.1799999999998</v>
      </c>
      <c r="E77" s="8">
        <v>2467.42</v>
      </c>
      <c r="F77" s="8">
        <v>2467.42</v>
      </c>
      <c r="G77" s="9"/>
      <c r="N77" s="11">
        <v>44182</v>
      </c>
      <c r="O77" s="8">
        <v>3696.25</v>
      </c>
      <c r="P77" s="8">
        <v>3711.27</v>
      </c>
      <c r="Q77" s="8">
        <v>3688.57</v>
      </c>
      <c r="R77" s="8">
        <v>3701.17</v>
      </c>
      <c r="S77" s="8">
        <v>3722.48</v>
      </c>
    </row>
    <row r="78" spans="1:19" ht="17" x14ac:dyDescent="0.2">
      <c r="A78" s="11">
        <v>43455</v>
      </c>
      <c r="B78" s="8">
        <v>2465.38</v>
      </c>
      <c r="C78" s="8">
        <v>2504.41</v>
      </c>
      <c r="D78" s="8">
        <v>2408.5500000000002</v>
      </c>
      <c r="E78" s="8">
        <v>2416.62</v>
      </c>
      <c r="F78" s="8">
        <v>2416.62</v>
      </c>
      <c r="G78" s="9"/>
      <c r="N78" s="11">
        <v>44183</v>
      </c>
      <c r="O78" s="8">
        <v>3713.65</v>
      </c>
      <c r="P78" s="8">
        <v>3725.12</v>
      </c>
      <c r="Q78" s="8">
        <v>3710.87</v>
      </c>
      <c r="R78" s="8">
        <v>3722.48</v>
      </c>
      <c r="S78" s="8">
        <v>3709.41</v>
      </c>
    </row>
    <row r="79" spans="1:19" ht="17" x14ac:dyDescent="0.2">
      <c r="A79" s="11">
        <v>43458</v>
      </c>
      <c r="B79" s="8">
        <v>2400.56</v>
      </c>
      <c r="C79" s="8">
        <v>2410.34</v>
      </c>
      <c r="D79" s="8">
        <v>2351.1</v>
      </c>
      <c r="E79" s="8">
        <v>2351.1</v>
      </c>
      <c r="F79" s="8">
        <v>2351.1</v>
      </c>
      <c r="G79" s="9"/>
      <c r="N79" s="11">
        <v>44186</v>
      </c>
      <c r="O79" s="8">
        <v>3722.39</v>
      </c>
      <c r="P79" s="8">
        <v>3726.7</v>
      </c>
      <c r="Q79" s="8">
        <v>3685.84</v>
      </c>
      <c r="R79" s="8">
        <v>3709.41</v>
      </c>
      <c r="S79" s="8">
        <v>3694.92</v>
      </c>
    </row>
    <row r="80" spans="1:19" ht="17" x14ac:dyDescent="0.2">
      <c r="A80" s="11">
        <v>43460</v>
      </c>
      <c r="B80" s="8">
        <v>2363.12</v>
      </c>
      <c r="C80" s="8">
        <v>2467.7600000000002</v>
      </c>
      <c r="D80" s="8">
        <v>2346.58</v>
      </c>
      <c r="E80" s="8">
        <v>2467.6999999999998</v>
      </c>
      <c r="F80" s="8">
        <v>2467.6999999999998</v>
      </c>
      <c r="G80" s="9"/>
      <c r="N80" s="11">
        <v>44187</v>
      </c>
      <c r="O80" s="8">
        <v>3684.28</v>
      </c>
      <c r="P80" s="8">
        <v>3702.9</v>
      </c>
      <c r="Q80" s="8">
        <v>3636.48</v>
      </c>
      <c r="R80" s="8">
        <v>3694.92</v>
      </c>
      <c r="S80" s="8">
        <v>3687.26</v>
      </c>
    </row>
    <row r="81" spans="1:19" ht="17" x14ac:dyDescent="0.2">
      <c r="A81" s="11">
        <v>43461</v>
      </c>
      <c r="B81" s="8">
        <v>2442.5</v>
      </c>
      <c r="C81" s="8">
        <v>2489.1</v>
      </c>
      <c r="D81" s="8">
        <v>2397.94</v>
      </c>
      <c r="E81" s="8">
        <v>2488.83</v>
      </c>
      <c r="F81" s="8">
        <v>2488.83</v>
      </c>
      <c r="G81" s="9"/>
      <c r="N81" s="11">
        <v>44188</v>
      </c>
      <c r="O81" s="8">
        <v>3698.08</v>
      </c>
      <c r="P81" s="8">
        <v>3698.26</v>
      </c>
      <c r="Q81" s="8">
        <v>3676.16</v>
      </c>
      <c r="R81" s="8">
        <v>3687.26</v>
      </c>
      <c r="S81" s="8">
        <v>3690.01</v>
      </c>
    </row>
    <row r="82" spans="1:19" ht="17" x14ac:dyDescent="0.2">
      <c r="A82" s="11">
        <v>43462</v>
      </c>
      <c r="B82" s="8">
        <v>2498.77</v>
      </c>
      <c r="C82" s="8">
        <v>2520.27</v>
      </c>
      <c r="D82" s="8">
        <v>2472.89</v>
      </c>
      <c r="E82" s="8">
        <v>2485.7399999999998</v>
      </c>
      <c r="F82" s="8">
        <v>2485.7399999999998</v>
      </c>
      <c r="G82" s="9"/>
      <c r="N82" s="11">
        <v>44189</v>
      </c>
      <c r="O82" s="8">
        <v>3693.42</v>
      </c>
      <c r="P82" s="8">
        <v>3711.24</v>
      </c>
      <c r="Q82" s="8">
        <v>3689.28</v>
      </c>
      <c r="R82" s="8">
        <v>3690.01</v>
      </c>
      <c r="S82" s="8">
        <v>3703.06</v>
      </c>
    </row>
    <row r="83" spans="1:19" ht="17" x14ac:dyDescent="0.2">
      <c r="A83" s="11">
        <v>43465</v>
      </c>
      <c r="B83" s="8">
        <v>2498.94</v>
      </c>
      <c r="C83" s="8">
        <v>2509.2399999999998</v>
      </c>
      <c r="D83" s="8">
        <v>2482.8200000000002</v>
      </c>
      <c r="E83" s="8">
        <v>2506.85</v>
      </c>
      <c r="F83" s="8">
        <v>2506.85</v>
      </c>
      <c r="G83" s="9"/>
      <c r="N83" s="11">
        <v>44193</v>
      </c>
      <c r="O83" s="8">
        <v>3694.03</v>
      </c>
      <c r="P83" s="8">
        <v>3703.82</v>
      </c>
      <c r="Q83" s="8">
        <v>3689.32</v>
      </c>
      <c r="R83" s="8">
        <v>3703.06</v>
      </c>
      <c r="S83" s="8">
        <v>3735.36</v>
      </c>
    </row>
    <row r="84" spans="1:19" ht="17" x14ac:dyDescent="0.2">
      <c r="A84" s="11">
        <v>43467</v>
      </c>
      <c r="B84" s="8">
        <v>2476.96</v>
      </c>
      <c r="C84" s="8">
        <v>2519.4899999999998</v>
      </c>
      <c r="D84" s="8">
        <v>2467.4699999999998</v>
      </c>
      <c r="E84" s="8">
        <v>2510.0300000000002</v>
      </c>
      <c r="F84" s="8">
        <v>2510.0300000000002</v>
      </c>
      <c r="G84" s="9"/>
      <c r="N84" s="11">
        <v>44194</v>
      </c>
      <c r="O84" s="8">
        <v>3723.03</v>
      </c>
      <c r="P84" s="8">
        <v>3740.51</v>
      </c>
      <c r="Q84" s="8">
        <v>3723.03</v>
      </c>
      <c r="R84" s="8">
        <v>3735.36</v>
      </c>
      <c r="S84" s="8">
        <v>3727.04</v>
      </c>
    </row>
    <row r="85" spans="1:19" ht="17" x14ac:dyDescent="0.2">
      <c r="A85" s="11">
        <v>43468</v>
      </c>
      <c r="B85" s="8">
        <v>2491.92</v>
      </c>
      <c r="C85" s="8">
        <v>2493.14</v>
      </c>
      <c r="D85" s="8">
        <v>2443.96</v>
      </c>
      <c r="E85" s="8">
        <v>2447.89</v>
      </c>
      <c r="F85" s="8">
        <v>2447.89</v>
      </c>
      <c r="G85" s="9"/>
      <c r="N85" s="11">
        <v>44195</v>
      </c>
      <c r="O85" s="8">
        <v>3750.01</v>
      </c>
      <c r="P85" s="8">
        <v>3756.12</v>
      </c>
      <c r="Q85" s="8">
        <v>3723.31</v>
      </c>
      <c r="R85" s="8">
        <v>3727.04</v>
      </c>
      <c r="S85" s="8">
        <v>3732.04</v>
      </c>
    </row>
    <row r="86" spans="1:19" ht="17" x14ac:dyDescent="0.2">
      <c r="A86" s="11">
        <v>43469</v>
      </c>
      <c r="B86" s="8">
        <v>2474.33</v>
      </c>
      <c r="C86" s="8">
        <v>2538.0700000000002</v>
      </c>
      <c r="D86" s="8">
        <v>2474.33</v>
      </c>
      <c r="E86" s="8">
        <v>2531.94</v>
      </c>
      <c r="F86" s="8">
        <v>2531.94</v>
      </c>
      <c r="G86" s="9"/>
      <c r="N86" s="11">
        <v>44196</v>
      </c>
      <c r="O86" s="8">
        <v>3736.19</v>
      </c>
      <c r="P86" s="8">
        <v>3744.63</v>
      </c>
      <c r="Q86" s="8">
        <v>3730.21</v>
      </c>
      <c r="R86" s="8">
        <v>3732.04</v>
      </c>
      <c r="S86" s="8">
        <v>3756.07</v>
      </c>
    </row>
    <row r="87" spans="1:19" ht="17" x14ac:dyDescent="0.2">
      <c r="A87" s="11">
        <v>43472</v>
      </c>
      <c r="B87" s="8">
        <v>2535.61</v>
      </c>
      <c r="C87" s="8">
        <v>2566.16</v>
      </c>
      <c r="D87" s="8">
        <v>2524.56</v>
      </c>
      <c r="E87" s="8">
        <v>2549.69</v>
      </c>
      <c r="F87" s="8">
        <v>2549.69</v>
      </c>
      <c r="G87" s="9"/>
      <c r="N87" s="11">
        <v>44200</v>
      </c>
      <c r="O87" s="8">
        <v>3733.27</v>
      </c>
      <c r="P87" s="8">
        <v>3760.2</v>
      </c>
      <c r="Q87" s="8">
        <v>3726.88</v>
      </c>
      <c r="R87" s="8">
        <v>3756.07</v>
      </c>
      <c r="S87" s="8">
        <v>3700.65</v>
      </c>
    </row>
    <row r="88" spans="1:19" ht="17" x14ac:dyDescent="0.2">
      <c r="A88" s="11">
        <v>43473</v>
      </c>
      <c r="B88" s="8">
        <v>2568.11</v>
      </c>
      <c r="C88" s="8">
        <v>2579.8200000000002</v>
      </c>
      <c r="D88" s="8">
        <v>2547.56</v>
      </c>
      <c r="E88" s="8">
        <v>2574.41</v>
      </c>
      <c r="F88" s="8">
        <v>2574.41</v>
      </c>
      <c r="G88" s="9"/>
      <c r="N88" s="11">
        <v>44201</v>
      </c>
      <c r="O88" s="8">
        <v>3764.61</v>
      </c>
      <c r="P88" s="8">
        <v>3769.99</v>
      </c>
      <c r="Q88" s="8">
        <v>3662.71</v>
      </c>
      <c r="R88" s="8">
        <v>3700.65</v>
      </c>
      <c r="S88" s="8">
        <v>3726.86</v>
      </c>
    </row>
    <row r="89" spans="1:19" ht="17" x14ac:dyDescent="0.2">
      <c r="A89" s="11">
        <v>43474</v>
      </c>
      <c r="B89" s="8">
        <v>2580</v>
      </c>
      <c r="C89" s="8">
        <v>2595.3200000000002</v>
      </c>
      <c r="D89" s="8">
        <v>2568.89</v>
      </c>
      <c r="E89" s="8">
        <v>2584.96</v>
      </c>
      <c r="F89" s="8">
        <v>2584.96</v>
      </c>
      <c r="G89" s="9"/>
      <c r="N89" s="11">
        <v>44202</v>
      </c>
      <c r="O89" s="8">
        <v>3698.02</v>
      </c>
      <c r="P89" s="8">
        <v>3737.83</v>
      </c>
      <c r="Q89" s="8">
        <v>3695.07</v>
      </c>
      <c r="R89" s="8">
        <v>3726.86</v>
      </c>
      <c r="S89" s="8">
        <v>3748.14</v>
      </c>
    </row>
    <row r="90" spans="1:19" ht="17" x14ac:dyDescent="0.2">
      <c r="A90" s="11">
        <v>43475</v>
      </c>
      <c r="B90" s="8">
        <v>2573.5100000000002</v>
      </c>
      <c r="C90" s="8">
        <v>2597.8200000000002</v>
      </c>
      <c r="D90" s="8">
        <v>2562.02</v>
      </c>
      <c r="E90" s="8">
        <v>2596.64</v>
      </c>
      <c r="F90" s="8">
        <v>2596.64</v>
      </c>
      <c r="G90" s="9"/>
      <c r="N90" s="11">
        <v>44203</v>
      </c>
      <c r="O90" s="8">
        <v>3712.2</v>
      </c>
      <c r="P90" s="8">
        <v>3783.04</v>
      </c>
      <c r="Q90" s="8">
        <v>3705.34</v>
      </c>
      <c r="R90" s="8">
        <v>3748.14</v>
      </c>
      <c r="S90" s="8">
        <v>3803.79</v>
      </c>
    </row>
    <row r="91" spans="1:19" ht="17" x14ac:dyDescent="0.2">
      <c r="A91" s="11">
        <v>43476</v>
      </c>
      <c r="B91" s="8">
        <v>2588.11</v>
      </c>
      <c r="C91" s="8">
        <v>2596.27</v>
      </c>
      <c r="D91" s="8">
        <v>2577.4</v>
      </c>
      <c r="E91" s="8">
        <v>2596.2600000000002</v>
      </c>
      <c r="F91" s="8">
        <v>2596.2600000000002</v>
      </c>
      <c r="G91" s="9"/>
      <c r="N91" s="11">
        <v>44204</v>
      </c>
      <c r="O91" s="8">
        <v>3764.71</v>
      </c>
      <c r="P91" s="8">
        <v>3811.55</v>
      </c>
      <c r="Q91" s="8">
        <v>3764.71</v>
      </c>
      <c r="R91" s="8">
        <v>3803.79</v>
      </c>
      <c r="S91" s="8">
        <v>3824.68</v>
      </c>
    </row>
    <row r="92" spans="1:19" ht="17" x14ac:dyDescent="0.2">
      <c r="A92" s="11">
        <v>43479</v>
      </c>
      <c r="B92" s="8">
        <v>2580.31</v>
      </c>
      <c r="C92" s="8">
        <v>2589.3200000000002</v>
      </c>
      <c r="D92" s="8">
        <v>2570.41</v>
      </c>
      <c r="E92" s="8">
        <v>2582.61</v>
      </c>
      <c r="F92" s="8">
        <v>2582.61</v>
      </c>
      <c r="G92" s="9"/>
      <c r="N92" s="11">
        <v>44207</v>
      </c>
      <c r="O92" s="8">
        <v>3815.05</v>
      </c>
      <c r="P92" s="8">
        <v>3826.69</v>
      </c>
      <c r="Q92" s="8">
        <v>3783.6</v>
      </c>
      <c r="R92" s="8">
        <v>3824.68</v>
      </c>
      <c r="S92" s="8">
        <v>3799.61</v>
      </c>
    </row>
    <row r="93" spans="1:19" ht="17" x14ac:dyDescent="0.2">
      <c r="A93" s="11">
        <v>43480</v>
      </c>
      <c r="B93" s="8">
        <v>2585.1</v>
      </c>
      <c r="C93" s="8">
        <v>2613.08</v>
      </c>
      <c r="D93" s="8">
        <v>2585.1</v>
      </c>
      <c r="E93" s="8">
        <v>2610.3000000000002</v>
      </c>
      <c r="F93" s="8">
        <v>2610.3000000000002</v>
      </c>
      <c r="G93" s="9"/>
      <c r="N93" s="11">
        <v>44208</v>
      </c>
      <c r="O93" s="8">
        <v>3803.14</v>
      </c>
      <c r="P93" s="8">
        <v>3817.86</v>
      </c>
      <c r="Q93" s="8">
        <v>3789.02</v>
      </c>
      <c r="R93" s="8">
        <v>3799.61</v>
      </c>
      <c r="S93" s="8">
        <v>3801.19</v>
      </c>
    </row>
    <row r="94" spans="1:19" ht="17" x14ac:dyDescent="0.2">
      <c r="A94" s="11">
        <v>43481</v>
      </c>
      <c r="B94" s="8">
        <v>2614.75</v>
      </c>
      <c r="C94" s="8">
        <v>2625.76</v>
      </c>
      <c r="D94" s="8">
        <v>2612.6799999999998</v>
      </c>
      <c r="E94" s="8">
        <v>2616.1</v>
      </c>
      <c r="F94" s="8">
        <v>2616.1</v>
      </c>
      <c r="G94" s="9"/>
      <c r="N94" s="11">
        <v>44209</v>
      </c>
      <c r="O94" s="8">
        <v>3801.62</v>
      </c>
      <c r="P94" s="8">
        <v>3810.78</v>
      </c>
      <c r="Q94" s="8">
        <v>3776.51</v>
      </c>
      <c r="R94" s="8">
        <v>3801.19</v>
      </c>
      <c r="S94" s="8">
        <v>3809.84</v>
      </c>
    </row>
    <row r="95" spans="1:19" ht="17" x14ac:dyDescent="0.2">
      <c r="A95" s="11">
        <v>43482</v>
      </c>
      <c r="B95" s="8">
        <v>2609.2800000000002</v>
      </c>
      <c r="C95" s="8">
        <v>2645.06</v>
      </c>
      <c r="D95" s="8">
        <v>2606.36</v>
      </c>
      <c r="E95" s="8">
        <v>2635.96</v>
      </c>
      <c r="F95" s="8">
        <v>2635.96</v>
      </c>
      <c r="G95" s="9"/>
      <c r="N95" s="11">
        <v>44210</v>
      </c>
      <c r="O95" s="8">
        <v>3802.23</v>
      </c>
      <c r="P95" s="8">
        <v>3820.96</v>
      </c>
      <c r="Q95" s="8">
        <v>3791.5</v>
      </c>
      <c r="R95" s="8">
        <v>3809.84</v>
      </c>
      <c r="S95" s="8">
        <v>3795.54</v>
      </c>
    </row>
    <row r="96" spans="1:19" ht="17" x14ac:dyDescent="0.2">
      <c r="A96" s="11">
        <v>43483</v>
      </c>
      <c r="B96" s="8">
        <v>2651.27</v>
      </c>
      <c r="C96" s="8">
        <v>2675.47</v>
      </c>
      <c r="D96" s="8">
        <v>2647.58</v>
      </c>
      <c r="E96" s="8">
        <v>2670.71</v>
      </c>
      <c r="F96" s="8">
        <v>2670.71</v>
      </c>
      <c r="G96" s="9"/>
      <c r="N96" s="11">
        <v>44211</v>
      </c>
      <c r="O96" s="8">
        <v>3814.98</v>
      </c>
      <c r="P96" s="8">
        <v>3823.6</v>
      </c>
      <c r="Q96" s="8">
        <v>3792.86</v>
      </c>
      <c r="R96" s="8">
        <v>3795.54</v>
      </c>
      <c r="S96" s="8">
        <v>3768.25</v>
      </c>
    </row>
    <row r="97" spans="1:19" ht="17" x14ac:dyDescent="0.2">
      <c r="A97" s="11">
        <v>43487</v>
      </c>
      <c r="B97" s="8">
        <v>2657.88</v>
      </c>
      <c r="C97" s="8">
        <v>2657.88</v>
      </c>
      <c r="D97" s="8">
        <v>2617.27</v>
      </c>
      <c r="E97" s="8">
        <v>2632.9</v>
      </c>
      <c r="F97" s="8">
        <v>2632.9</v>
      </c>
      <c r="G97" s="9"/>
      <c r="N97" s="11">
        <v>44215</v>
      </c>
      <c r="O97" s="8">
        <v>3788.73</v>
      </c>
      <c r="P97" s="8">
        <v>3788.73</v>
      </c>
      <c r="Q97" s="8">
        <v>3749.62</v>
      </c>
      <c r="R97" s="8">
        <v>3768.25</v>
      </c>
      <c r="S97" s="8">
        <v>3798.91</v>
      </c>
    </row>
    <row r="98" spans="1:19" ht="17" x14ac:dyDescent="0.2">
      <c r="A98" s="11">
        <v>43488</v>
      </c>
      <c r="B98" s="8">
        <v>2643.48</v>
      </c>
      <c r="C98" s="8">
        <v>2653.19</v>
      </c>
      <c r="D98" s="8">
        <v>2612.86</v>
      </c>
      <c r="E98" s="8">
        <v>2638.7</v>
      </c>
      <c r="F98" s="8">
        <v>2638.7</v>
      </c>
      <c r="G98" s="9"/>
      <c r="N98" s="11">
        <v>44216</v>
      </c>
      <c r="O98" s="8">
        <v>3781.88</v>
      </c>
      <c r="P98" s="8">
        <v>3804.53</v>
      </c>
      <c r="Q98" s="8">
        <v>3780.37</v>
      </c>
      <c r="R98" s="8">
        <v>3798.91</v>
      </c>
      <c r="S98" s="8">
        <v>3851.85</v>
      </c>
    </row>
    <row r="99" spans="1:19" ht="17" x14ac:dyDescent="0.2">
      <c r="A99" s="11">
        <v>43489</v>
      </c>
      <c r="B99" s="8">
        <v>2638.84</v>
      </c>
      <c r="C99" s="8">
        <v>2647.2</v>
      </c>
      <c r="D99" s="8">
        <v>2627.01</v>
      </c>
      <c r="E99" s="8">
        <v>2642.33</v>
      </c>
      <c r="F99" s="8">
        <v>2642.33</v>
      </c>
      <c r="G99" s="9"/>
      <c r="N99" s="11">
        <v>44217</v>
      </c>
      <c r="O99" s="8">
        <v>3816.22</v>
      </c>
      <c r="P99" s="8">
        <v>3859.75</v>
      </c>
      <c r="Q99" s="8">
        <v>3816.22</v>
      </c>
      <c r="R99" s="8">
        <v>3851.85</v>
      </c>
      <c r="S99" s="8">
        <v>3853.07</v>
      </c>
    </row>
    <row r="100" spans="1:19" ht="17" x14ac:dyDescent="0.2">
      <c r="A100" s="11">
        <v>43490</v>
      </c>
      <c r="B100" s="8">
        <v>2657.44</v>
      </c>
      <c r="C100" s="8">
        <v>2672.38</v>
      </c>
      <c r="D100" s="8">
        <v>2657.33</v>
      </c>
      <c r="E100" s="8">
        <v>2664.76</v>
      </c>
      <c r="F100" s="8">
        <v>2664.76</v>
      </c>
      <c r="G100" s="9"/>
      <c r="N100" s="11">
        <v>44218</v>
      </c>
      <c r="O100" s="8">
        <v>3857.46</v>
      </c>
      <c r="P100" s="8">
        <v>3861.45</v>
      </c>
      <c r="Q100" s="8">
        <v>3845.05</v>
      </c>
      <c r="R100" s="8">
        <v>3853.07</v>
      </c>
      <c r="S100" s="8">
        <v>3841.47</v>
      </c>
    </row>
    <row r="101" spans="1:19" ht="17" x14ac:dyDescent="0.2">
      <c r="A101" s="11">
        <v>43493</v>
      </c>
      <c r="B101" s="8">
        <v>2644.97</v>
      </c>
      <c r="C101" s="8">
        <v>2644.97</v>
      </c>
      <c r="D101" s="8">
        <v>2624.06</v>
      </c>
      <c r="E101" s="8">
        <v>2643.85</v>
      </c>
      <c r="F101" s="8">
        <v>2643.85</v>
      </c>
      <c r="G101" s="9"/>
      <c r="N101" s="11">
        <v>44221</v>
      </c>
      <c r="O101" s="8">
        <v>3844.24</v>
      </c>
      <c r="P101" s="8">
        <v>3852.31</v>
      </c>
      <c r="Q101" s="8">
        <v>3830.41</v>
      </c>
      <c r="R101" s="8">
        <v>3841.47</v>
      </c>
      <c r="S101" s="8">
        <v>3855.36</v>
      </c>
    </row>
    <row r="102" spans="1:19" ht="17" x14ac:dyDescent="0.2">
      <c r="A102" s="11">
        <v>43494</v>
      </c>
      <c r="B102" s="8">
        <v>2644.89</v>
      </c>
      <c r="C102" s="8">
        <v>2650.93</v>
      </c>
      <c r="D102" s="8">
        <v>2631.05</v>
      </c>
      <c r="E102" s="8">
        <v>2640</v>
      </c>
      <c r="F102" s="8">
        <v>2640</v>
      </c>
      <c r="G102" s="9"/>
      <c r="N102" s="11">
        <v>44222</v>
      </c>
      <c r="O102" s="8">
        <v>3851.68</v>
      </c>
      <c r="P102" s="8">
        <v>3859.23</v>
      </c>
      <c r="Q102" s="8">
        <v>3797.16</v>
      </c>
      <c r="R102" s="8">
        <v>3855.36</v>
      </c>
      <c r="S102" s="8">
        <v>3849.62</v>
      </c>
    </row>
    <row r="103" spans="1:19" ht="17" x14ac:dyDescent="0.2">
      <c r="A103" s="11">
        <v>43495</v>
      </c>
      <c r="B103" s="8">
        <v>2653.62</v>
      </c>
      <c r="C103" s="8">
        <v>2690.44</v>
      </c>
      <c r="D103" s="8">
        <v>2648.34</v>
      </c>
      <c r="E103" s="8">
        <v>2681.05</v>
      </c>
      <c r="F103" s="8">
        <v>2681.05</v>
      </c>
      <c r="G103" s="9"/>
      <c r="N103" s="11">
        <v>44223</v>
      </c>
      <c r="O103" s="8">
        <v>3862.96</v>
      </c>
      <c r="P103" s="8">
        <v>3870.9</v>
      </c>
      <c r="Q103" s="8">
        <v>3847.78</v>
      </c>
      <c r="R103" s="8">
        <v>3849.62</v>
      </c>
      <c r="S103" s="8">
        <v>3750.77</v>
      </c>
    </row>
    <row r="104" spans="1:19" ht="17" x14ac:dyDescent="0.2">
      <c r="A104" s="11">
        <v>43496</v>
      </c>
      <c r="B104" s="8">
        <v>2685.49</v>
      </c>
      <c r="C104" s="8">
        <v>2708.95</v>
      </c>
      <c r="D104" s="8">
        <v>2678.65</v>
      </c>
      <c r="E104" s="8">
        <v>2704.1</v>
      </c>
      <c r="F104" s="8">
        <v>2704.1</v>
      </c>
      <c r="G104" s="9"/>
      <c r="N104" s="11">
        <v>44224</v>
      </c>
      <c r="O104" s="8">
        <v>3836.83</v>
      </c>
      <c r="P104" s="8">
        <v>3836.83</v>
      </c>
      <c r="Q104" s="8">
        <v>3732.48</v>
      </c>
      <c r="R104" s="8">
        <v>3750.77</v>
      </c>
      <c r="S104" s="8">
        <v>3787.38</v>
      </c>
    </row>
    <row r="105" spans="1:19" ht="17" x14ac:dyDescent="0.2">
      <c r="A105" s="11">
        <v>43497</v>
      </c>
      <c r="B105" s="8">
        <v>2702.32</v>
      </c>
      <c r="C105" s="8">
        <v>2716.66</v>
      </c>
      <c r="D105" s="8">
        <v>2696.88</v>
      </c>
      <c r="E105" s="8">
        <v>2706.53</v>
      </c>
      <c r="F105" s="8">
        <v>2706.53</v>
      </c>
      <c r="G105" s="9"/>
      <c r="N105" s="11">
        <v>44225</v>
      </c>
      <c r="O105" s="8">
        <v>3755.75</v>
      </c>
      <c r="P105" s="8">
        <v>3830.5</v>
      </c>
      <c r="Q105" s="8">
        <v>3755.75</v>
      </c>
      <c r="R105" s="8">
        <v>3787.38</v>
      </c>
      <c r="S105" s="8">
        <v>3714.24</v>
      </c>
    </row>
    <row r="106" spans="1:19" ht="17" x14ac:dyDescent="0.2">
      <c r="A106" s="11">
        <v>43500</v>
      </c>
      <c r="B106" s="8">
        <v>2706.49</v>
      </c>
      <c r="C106" s="8">
        <v>2724.99</v>
      </c>
      <c r="D106" s="8">
        <v>2698.75</v>
      </c>
      <c r="E106" s="8">
        <v>2724.87</v>
      </c>
      <c r="F106" s="8">
        <v>2724.87</v>
      </c>
      <c r="G106" s="9"/>
      <c r="N106" s="11">
        <v>44228</v>
      </c>
      <c r="O106" s="8">
        <v>3778.05</v>
      </c>
      <c r="P106" s="8">
        <v>3778.05</v>
      </c>
      <c r="Q106" s="8">
        <v>3694.12</v>
      </c>
      <c r="R106" s="8">
        <v>3714.24</v>
      </c>
      <c r="S106" s="8">
        <v>3773.86</v>
      </c>
    </row>
    <row r="107" spans="1:19" ht="17" x14ac:dyDescent="0.2">
      <c r="A107" s="11">
        <v>43501</v>
      </c>
      <c r="B107" s="8">
        <v>2728.34</v>
      </c>
      <c r="C107" s="8">
        <v>2738.98</v>
      </c>
      <c r="D107" s="8">
        <v>2724.03</v>
      </c>
      <c r="E107" s="8">
        <v>2737.7</v>
      </c>
      <c r="F107" s="8">
        <v>2737.7</v>
      </c>
      <c r="G107" s="9"/>
      <c r="N107" s="11">
        <v>44229</v>
      </c>
      <c r="O107" s="8">
        <v>3731.17</v>
      </c>
      <c r="P107" s="8">
        <v>3784.32</v>
      </c>
      <c r="Q107" s="8">
        <v>3725.62</v>
      </c>
      <c r="R107" s="8">
        <v>3773.86</v>
      </c>
      <c r="S107" s="8">
        <v>3826.31</v>
      </c>
    </row>
    <row r="108" spans="1:19" ht="17" x14ac:dyDescent="0.2">
      <c r="A108" s="11">
        <v>43502</v>
      </c>
      <c r="B108" s="8">
        <v>2735.05</v>
      </c>
      <c r="C108" s="8">
        <v>2738.08</v>
      </c>
      <c r="D108" s="8">
        <v>2724.15</v>
      </c>
      <c r="E108" s="8">
        <v>2731.61</v>
      </c>
      <c r="F108" s="8">
        <v>2731.61</v>
      </c>
      <c r="G108" s="9"/>
      <c r="N108" s="11">
        <v>44230</v>
      </c>
      <c r="O108" s="8">
        <v>3791.84</v>
      </c>
      <c r="P108" s="8">
        <v>3843.09</v>
      </c>
      <c r="Q108" s="8">
        <v>3791.84</v>
      </c>
      <c r="R108" s="8">
        <v>3826.31</v>
      </c>
      <c r="S108" s="8">
        <v>3830.17</v>
      </c>
    </row>
    <row r="109" spans="1:19" ht="17" x14ac:dyDescent="0.2">
      <c r="A109" s="11">
        <v>43503</v>
      </c>
      <c r="B109" s="8">
        <v>2717.53</v>
      </c>
      <c r="C109" s="8">
        <v>2719.32</v>
      </c>
      <c r="D109" s="8">
        <v>2687.26</v>
      </c>
      <c r="E109" s="8">
        <v>2706.05</v>
      </c>
      <c r="F109" s="8">
        <v>2706.05</v>
      </c>
      <c r="G109" s="9"/>
      <c r="N109" s="11">
        <v>44231</v>
      </c>
      <c r="O109" s="8">
        <v>3840.27</v>
      </c>
      <c r="P109" s="8">
        <v>3847.51</v>
      </c>
      <c r="Q109" s="8">
        <v>3816.68</v>
      </c>
      <c r="R109" s="8">
        <v>3830.17</v>
      </c>
      <c r="S109" s="8">
        <v>3871.74</v>
      </c>
    </row>
    <row r="110" spans="1:19" ht="17" x14ac:dyDescent="0.2">
      <c r="A110" s="11">
        <v>43504</v>
      </c>
      <c r="B110" s="8">
        <v>2692.36</v>
      </c>
      <c r="C110" s="8">
        <v>2708.07</v>
      </c>
      <c r="D110" s="8">
        <v>2681.83</v>
      </c>
      <c r="E110" s="8">
        <v>2707.88</v>
      </c>
      <c r="F110" s="8">
        <v>2707.88</v>
      </c>
      <c r="G110" s="9"/>
      <c r="N110" s="11">
        <v>44232</v>
      </c>
      <c r="O110" s="8">
        <v>3836.66</v>
      </c>
      <c r="P110" s="8">
        <v>3872.42</v>
      </c>
      <c r="Q110" s="8">
        <v>3836.66</v>
      </c>
      <c r="R110" s="8">
        <v>3871.74</v>
      </c>
      <c r="S110" s="8">
        <v>3886.83</v>
      </c>
    </row>
    <row r="111" spans="1:19" ht="17" x14ac:dyDescent="0.2">
      <c r="A111" s="11">
        <v>43507</v>
      </c>
      <c r="B111" s="8">
        <v>2712.4</v>
      </c>
      <c r="C111" s="8">
        <v>2718.05</v>
      </c>
      <c r="D111" s="8">
        <v>2703.79</v>
      </c>
      <c r="E111" s="8">
        <v>2709.8</v>
      </c>
      <c r="F111" s="8">
        <v>2709.8</v>
      </c>
      <c r="G111" s="9"/>
      <c r="N111" s="11">
        <v>44235</v>
      </c>
      <c r="O111" s="8">
        <v>3878.3</v>
      </c>
      <c r="P111" s="8">
        <v>3894.56</v>
      </c>
      <c r="Q111" s="8">
        <v>3874.93</v>
      </c>
      <c r="R111" s="8">
        <v>3886.83</v>
      </c>
      <c r="S111" s="8">
        <v>3915.59</v>
      </c>
    </row>
    <row r="112" spans="1:19" ht="17" x14ac:dyDescent="0.2">
      <c r="A112" s="11">
        <v>43508</v>
      </c>
      <c r="B112" s="8">
        <v>2722.61</v>
      </c>
      <c r="C112" s="8">
        <v>2748.19</v>
      </c>
      <c r="D112" s="8">
        <v>2722.61</v>
      </c>
      <c r="E112" s="8">
        <v>2744.73</v>
      </c>
      <c r="F112" s="8">
        <v>2744.73</v>
      </c>
      <c r="G112" s="9"/>
      <c r="N112" s="11">
        <v>44236</v>
      </c>
      <c r="O112" s="8">
        <v>3892.59</v>
      </c>
      <c r="P112" s="8">
        <v>3915.77</v>
      </c>
      <c r="Q112" s="8">
        <v>3892.59</v>
      </c>
      <c r="R112" s="8">
        <v>3915.59</v>
      </c>
      <c r="S112" s="8">
        <v>3911.23</v>
      </c>
    </row>
    <row r="113" spans="1:19" ht="17" x14ac:dyDescent="0.2">
      <c r="A113" s="11">
        <v>43509</v>
      </c>
      <c r="B113" s="8">
        <v>2750.3</v>
      </c>
      <c r="C113" s="8">
        <v>2761.85</v>
      </c>
      <c r="D113" s="8">
        <v>2748.63</v>
      </c>
      <c r="E113" s="8">
        <v>2753.03</v>
      </c>
      <c r="F113" s="8">
        <v>2753.03</v>
      </c>
      <c r="G113" s="9"/>
      <c r="N113" s="11">
        <v>44237</v>
      </c>
      <c r="O113" s="8">
        <v>3910.49</v>
      </c>
      <c r="P113" s="8">
        <v>3918.35</v>
      </c>
      <c r="Q113" s="8">
        <v>3902.64</v>
      </c>
      <c r="R113" s="8">
        <v>3911.23</v>
      </c>
      <c r="S113" s="8">
        <v>3909.88</v>
      </c>
    </row>
    <row r="114" spans="1:19" ht="17" x14ac:dyDescent="0.2">
      <c r="A114" s="11">
        <v>43510</v>
      </c>
      <c r="B114" s="8">
        <v>2743.5</v>
      </c>
      <c r="C114" s="8">
        <v>2757.9</v>
      </c>
      <c r="D114" s="8">
        <v>2731.23</v>
      </c>
      <c r="E114" s="8">
        <v>2745.73</v>
      </c>
      <c r="F114" s="8">
        <v>2745.73</v>
      </c>
      <c r="G114" s="9"/>
      <c r="N114" s="11">
        <v>44238</v>
      </c>
      <c r="O114" s="8">
        <v>3920.78</v>
      </c>
      <c r="P114" s="8">
        <v>3931.5</v>
      </c>
      <c r="Q114" s="8">
        <v>3884.94</v>
      </c>
      <c r="R114" s="8">
        <v>3909.88</v>
      </c>
      <c r="S114" s="8">
        <v>3916.38</v>
      </c>
    </row>
    <row r="115" spans="1:19" ht="17" x14ac:dyDescent="0.2">
      <c r="A115" s="11">
        <v>43511</v>
      </c>
      <c r="B115" s="8">
        <v>2760.24</v>
      </c>
      <c r="C115" s="8">
        <v>2775.66</v>
      </c>
      <c r="D115" s="8">
        <v>2760.24</v>
      </c>
      <c r="E115" s="8">
        <v>2775.6</v>
      </c>
      <c r="F115" s="8">
        <v>2775.6</v>
      </c>
      <c r="G115" s="9"/>
      <c r="N115" s="11">
        <v>44239</v>
      </c>
      <c r="O115" s="8">
        <v>3916.4</v>
      </c>
      <c r="P115" s="8">
        <v>3925.99</v>
      </c>
      <c r="Q115" s="8">
        <v>3890.39</v>
      </c>
      <c r="R115" s="8">
        <v>3916.38</v>
      </c>
      <c r="S115" s="8">
        <v>3934.83</v>
      </c>
    </row>
    <row r="116" spans="1:19" ht="17" x14ac:dyDescent="0.2">
      <c r="A116" s="11">
        <v>43515</v>
      </c>
      <c r="B116" s="8">
        <v>2769.28</v>
      </c>
      <c r="C116" s="8">
        <v>2787.33</v>
      </c>
      <c r="D116" s="8">
        <v>2767.29</v>
      </c>
      <c r="E116" s="8">
        <v>2779.76</v>
      </c>
      <c r="F116" s="8">
        <v>2779.76</v>
      </c>
      <c r="G116" s="9"/>
      <c r="N116" s="11">
        <v>44243</v>
      </c>
      <c r="O116" s="8">
        <v>3911.65</v>
      </c>
      <c r="P116" s="8">
        <v>3937.23</v>
      </c>
      <c r="Q116" s="8">
        <v>3905.78</v>
      </c>
      <c r="R116" s="8">
        <v>3934.83</v>
      </c>
      <c r="S116" s="8">
        <v>3932.59</v>
      </c>
    </row>
    <row r="117" spans="1:19" ht="17" x14ac:dyDescent="0.2">
      <c r="A117" s="11">
        <v>43516</v>
      </c>
      <c r="B117" s="8">
        <v>2779.05</v>
      </c>
      <c r="C117" s="8">
        <v>2789.88</v>
      </c>
      <c r="D117" s="8">
        <v>2774.06</v>
      </c>
      <c r="E117" s="8">
        <v>2784.7</v>
      </c>
      <c r="F117" s="8">
        <v>2784.7</v>
      </c>
      <c r="G117" s="9"/>
      <c r="N117" s="11">
        <v>44244</v>
      </c>
      <c r="O117" s="8">
        <v>3939.61</v>
      </c>
      <c r="P117" s="8">
        <v>3950.43</v>
      </c>
      <c r="Q117" s="8">
        <v>3923.85</v>
      </c>
      <c r="R117" s="8">
        <v>3932.59</v>
      </c>
      <c r="S117" s="8">
        <v>3931.33</v>
      </c>
    </row>
    <row r="118" spans="1:19" ht="17" x14ac:dyDescent="0.2">
      <c r="A118" s="11">
        <v>43517</v>
      </c>
      <c r="B118" s="8">
        <v>2780.24</v>
      </c>
      <c r="C118" s="8">
        <v>2781.58</v>
      </c>
      <c r="D118" s="8">
        <v>2764.55</v>
      </c>
      <c r="E118" s="8">
        <v>2774.88</v>
      </c>
      <c r="F118" s="8">
        <v>2774.88</v>
      </c>
      <c r="G118" s="9"/>
      <c r="N118" s="11">
        <v>44245</v>
      </c>
      <c r="O118" s="8">
        <v>3918.5</v>
      </c>
      <c r="P118" s="8">
        <v>3933.61</v>
      </c>
      <c r="Q118" s="8">
        <v>3900.43</v>
      </c>
      <c r="R118" s="8">
        <v>3931.33</v>
      </c>
      <c r="S118" s="8">
        <v>3913.97</v>
      </c>
    </row>
    <row r="119" spans="1:19" ht="17" x14ac:dyDescent="0.2">
      <c r="A119" s="11">
        <v>43518</v>
      </c>
      <c r="B119" s="8">
        <v>2780.67</v>
      </c>
      <c r="C119" s="8">
        <v>2794.2</v>
      </c>
      <c r="D119" s="8">
        <v>2779.11</v>
      </c>
      <c r="E119" s="8">
        <v>2792.67</v>
      </c>
      <c r="F119" s="8">
        <v>2792.67</v>
      </c>
      <c r="G119" s="9"/>
      <c r="N119" s="11">
        <v>44246</v>
      </c>
      <c r="O119" s="8">
        <v>3915.86</v>
      </c>
      <c r="P119" s="8">
        <v>3921.98</v>
      </c>
      <c r="Q119" s="8">
        <v>3885.03</v>
      </c>
      <c r="R119" s="8">
        <v>3913.97</v>
      </c>
      <c r="S119" s="8">
        <v>3906.71</v>
      </c>
    </row>
    <row r="120" spans="1:19" ht="17" x14ac:dyDescent="0.2">
      <c r="A120" s="11">
        <v>43521</v>
      </c>
      <c r="B120" s="8">
        <v>2804.35</v>
      </c>
      <c r="C120" s="8">
        <v>2813.49</v>
      </c>
      <c r="D120" s="8">
        <v>2794.99</v>
      </c>
      <c r="E120" s="8">
        <v>2796.11</v>
      </c>
      <c r="F120" s="8">
        <v>2796.11</v>
      </c>
      <c r="G120" s="9"/>
      <c r="N120" s="11">
        <v>44249</v>
      </c>
      <c r="O120" s="8">
        <v>3921.16</v>
      </c>
      <c r="P120" s="8">
        <v>3930.41</v>
      </c>
      <c r="Q120" s="8">
        <v>3903.07</v>
      </c>
      <c r="R120" s="8">
        <v>3906.71</v>
      </c>
      <c r="S120" s="8">
        <v>3876.5</v>
      </c>
    </row>
    <row r="121" spans="1:19" ht="17" x14ac:dyDescent="0.2">
      <c r="A121" s="11">
        <v>43522</v>
      </c>
      <c r="B121" s="8">
        <v>2792.36</v>
      </c>
      <c r="C121" s="8">
        <v>2803.12</v>
      </c>
      <c r="D121" s="8">
        <v>2789.47</v>
      </c>
      <c r="E121" s="8">
        <v>2793.9</v>
      </c>
      <c r="F121" s="8">
        <v>2793.9</v>
      </c>
      <c r="G121" s="9"/>
      <c r="N121" s="11">
        <v>44250</v>
      </c>
      <c r="O121" s="8">
        <v>3885.55</v>
      </c>
      <c r="P121" s="8">
        <v>3902.92</v>
      </c>
      <c r="Q121" s="8">
        <v>3874.71</v>
      </c>
      <c r="R121" s="8">
        <v>3876.5</v>
      </c>
      <c r="S121" s="8">
        <v>3881.37</v>
      </c>
    </row>
    <row r="122" spans="1:19" ht="17" x14ac:dyDescent="0.2">
      <c r="A122" s="11">
        <v>43523</v>
      </c>
      <c r="B122" s="8">
        <v>2787.5</v>
      </c>
      <c r="C122" s="8">
        <v>2795.76</v>
      </c>
      <c r="D122" s="8">
        <v>2775.13</v>
      </c>
      <c r="E122" s="8">
        <v>2792.38</v>
      </c>
      <c r="F122" s="8">
        <v>2792.38</v>
      </c>
      <c r="G122" s="9"/>
      <c r="N122" s="11">
        <v>44251</v>
      </c>
      <c r="O122" s="8">
        <v>3857.07</v>
      </c>
      <c r="P122" s="8">
        <v>3895.98</v>
      </c>
      <c r="Q122" s="8">
        <v>3805.59</v>
      </c>
      <c r="R122" s="8">
        <v>3881.37</v>
      </c>
      <c r="S122" s="8">
        <v>3925.43</v>
      </c>
    </row>
    <row r="123" spans="1:19" ht="17" x14ac:dyDescent="0.2">
      <c r="A123" s="11">
        <v>43524</v>
      </c>
      <c r="B123" s="8">
        <v>2788.11</v>
      </c>
      <c r="C123" s="8">
        <v>2793.73</v>
      </c>
      <c r="D123" s="8">
        <v>2782.51</v>
      </c>
      <c r="E123" s="8">
        <v>2784.49</v>
      </c>
      <c r="F123" s="8">
        <v>2784.49</v>
      </c>
      <c r="G123" s="9"/>
      <c r="N123" s="11">
        <v>44252</v>
      </c>
      <c r="O123" s="8">
        <v>3873.71</v>
      </c>
      <c r="P123" s="8">
        <v>3928.65</v>
      </c>
      <c r="Q123" s="8">
        <v>3859.6</v>
      </c>
      <c r="R123" s="8">
        <v>3925.43</v>
      </c>
      <c r="S123" s="8">
        <v>3829.34</v>
      </c>
    </row>
    <row r="124" spans="1:19" ht="17" x14ac:dyDescent="0.2">
      <c r="A124" s="11">
        <v>43525</v>
      </c>
      <c r="B124" s="8">
        <v>2798.22</v>
      </c>
      <c r="C124" s="8">
        <v>2808.02</v>
      </c>
      <c r="D124" s="8">
        <v>2787.38</v>
      </c>
      <c r="E124" s="8">
        <v>2803.69</v>
      </c>
      <c r="F124" s="8">
        <v>2803.69</v>
      </c>
      <c r="G124" s="9"/>
      <c r="N124" s="11">
        <v>44253</v>
      </c>
      <c r="O124" s="8">
        <v>3915.8</v>
      </c>
      <c r="P124" s="8">
        <v>3925.02</v>
      </c>
      <c r="Q124" s="8">
        <v>3814.04</v>
      </c>
      <c r="R124" s="8">
        <v>3829.34</v>
      </c>
      <c r="S124" s="8">
        <v>3811.15</v>
      </c>
    </row>
    <row r="125" spans="1:19" ht="17" x14ac:dyDescent="0.2">
      <c r="A125" s="11">
        <v>43528</v>
      </c>
      <c r="B125" s="8">
        <v>2814.37</v>
      </c>
      <c r="C125" s="8">
        <v>2816.88</v>
      </c>
      <c r="D125" s="8">
        <v>2767.66</v>
      </c>
      <c r="E125" s="8">
        <v>2792.81</v>
      </c>
      <c r="F125" s="8">
        <v>2792.81</v>
      </c>
      <c r="G125" s="9"/>
      <c r="N125" s="11">
        <v>44256</v>
      </c>
      <c r="O125" s="8">
        <v>3839.66</v>
      </c>
      <c r="P125" s="8">
        <v>3861.08</v>
      </c>
      <c r="Q125" s="8">
        <v>3789.54</v>
      </c>
      <c r="R125" s="8">
        <v>3811.15</v>
      </c>
      <c r="S125" s="8">
        <v>3901.82</v>
      </c>
    </row>
    <row r="126" spans="1:19" ht="17" x14ac:dyDescent="0.2">
      <c r="A126" s="11">
        <v>43529</v>
      </c>
      <c r="B126" s="8">
        <v>2794.41</v>
      </c>
      <c r="C126" s="8">
        <v>2796.44</v>
      </c>
      <c r="D126" s="8">
        <v>2782.97</v>
      </c>
      <c r="E126" s="8">
        <v>2789.65</v>
      </c>
      <c r="F126" s="8">
        <v>2789.65</v>
      </c>
      <c r="G126" s="9"/>
      <c r="N126" s="11">
        <v>44257</v>
      </c>
      <c r="O126" s="8">
        <v>3842.51</v>
      </c>
      <c r="P126" s="8">
        <v>3914.5</v>
      </c>
      <c r="Q126" s="8">
        <v>3842.51</v>
      </c>
      <c r="R126" s="8">
        <v>3901.82</v>
      </c>
      <c r="S126" s="8">
        <v>3870.29</v>
      </c>
    </row>
    <row r="127" spans="1:19" ht="17" x14ac:dyDescent="0.2">
      <c r="A127" s="11">
        <v>43530</v>
      </c>
      <c r="B127" s="8">
        <v>2790.27</v>
      </c>
      <c r="C127" s="8">
        <v>2790.27</v>
      </c>
      <c r="D127" s="8">
        <v>2768.69</v>
      </c>
      <c r="E127" s="8">
        <v>2771.45</v>
      </c>
      <c r="F127" s="8">
        <v>2771.45</v>
      </c>
      <c r="G127" s="9"/>
      <c r="N127" s="11">
        <v>44258</v>
      </c>
      <c r="O127" s="8">
        <v>3903.64</v>
      </c>
      <c r="P127" s="8">
        <v>3906.41</v>
      </c>
      <c r="Q127" s="8">
        <v>3868.57</v>
      </c>
      <c r="R127" s="8">
        <v>3870.29</v>
      </c>
      <c r="S127" s="8">
        <v>3819.72</v>
      </c>
    </row>
    <row r="128" spans="1:19" ht="17" x14ac:dyDescent="0.2">
      <c r="A128" s="11">
        <v>43531</v>
      </c>
      <c r="B128" s="8">
        <v>2766.53</v>
      </c>
      <c r="C128" s="8">
        <v>2767.25</v>
      </c>
      <c r="D128" s="8">
        <v>2739.09</v>
      </c>
      <c r="E128" s="8">
        <v>2748.93</v>
      </c>
      <c r="F128" s="8">
        <v>2748.93</v>
      </c>
      <c r="G128" s="9"/>
      <c r="N128" s="11">
        <v>44259</v>
      </c>
      <c r="O128" s="8">
        <v>3863.99</v>
      </c>
      <c r="P128" s="8">
        <v>3874.47</v>
      </c>
      <c r="Q128" s="8">
        <v>3818.86</v>
      </c>
      <c r="R128" s="8">
        <v>3819.72</v>
      </c>
      <c r="S128" s="8">
        <v>3768.47</v>
      </c>
    </row>
    <row r="129" spans="1:19" ht="17" x14ac:dyDescent="0.2">
      <c r="A129" s="11">
        <v>43532</v>
      </c>
      <c r="B129" s="8">
        <v>2730.79</v>
      </c>
      <c r="C129" s="8">
        <v>2744.13</v>
      </c>
      <c r="D129" s="8">
        <v>2722.27</v>
      </c>
      <c r="E129" s="8">
        <v>2743.07</v>
      </c>
      <c r="F129" s="8">
        <v>2743.07</v>
      </c>
      <c r="G129" s="9"/>
      <c r="N129" s="11">
        <v>44260</v>
      </c>
      <c r="O129" s="8">
        <v>3818.53</v>
      </c>
      <c r="P129" s="8">
        <v>3843.67</v>
      </c>
      <c r="Q129" s="8">
        <v>3723.34</v>
      </c>
      <c r="R129" s="8">
        <v>3768.47</v>
      </c>
      <c r="S129" s="8">
        <v>3841.94</v>
      </c>
    </row>
    <row r="130" spans="1:19" ht="17" x14ac:dyDescent="0.2">
      <c r="A130" s="11">
        <v>43535</v>
      </c>
      <c r="B130" s="8">
        <v>2747.61</v>
      </c>
      <c r="C130" s="8">
        <v>2784</v>
      </c>
      <c r="D130" s="8">
        <v>2747.61</v>
      </c>
      <c r="E130" s="8">
        <v>2783.3</v>
      </c>
      <c r="F130" s="8">
        <v>2783.3</v>
      </c>
      <c r="G130" s="9"/>
      <c r="N130" s="11">
        <v>44263</v>
      </c>
      <c r="O130" s="8">
        <v>3793.58</v>
      </c>
      <c r="P130" s="8">
        <v>3851.69</v>
      </c>
      <c r="Q130" s="8">
        <v>3730.19</v>
      </c>
      <c r="R130" s="8">
        <v>3841.94</v>
      </c>
      <c r="S130" s="8">
        <v>3821.35</v>
      </c>
    </row>
    <row r="131" spans="1:19" ht="17" x14ac:dyDescent="0.2">
      <c r="A131" s="11">
        <v>43536</v>
      </c>
      <c r="B131" s="8">
        <v>2787.34</v>
      </c>
      <c r="C131" s="8">
        <v>2798.32</v>
      </c>
      <c r="D131" s="8">
        <v>2786.73</v>
      </c>
      <c r="E131" s="8">
        <v>2791.52</v>
      </c>
      <c r="F131" s="8">
        <v>2791.52</v>
      </c>
      <c r="G131" s="9"/>
      <c r="N131" s="11">
        <v>44264</v>
      </c>
      <c r="O131" s="8">
        <v>3844.39</v>
      </c>
      <c r="P131" s="8">
        <v>3881.06</v>
      </c>
      <c r="Q131" s="8">
        <v>3819.25</v>
      </c>
      <c r="R131" s="8">
        <v>3821.35</v>
      </c>
      <c r="S131" s="8">
        <v>3875.44</v>
      </c>
    </row>
    <row r="132" spans="1:19" ht="17" x14ac:dyDescent="0.2">
      <c r="A132" s="11">
        <v>43537</v>
      </c>
      <c r="B132" s="8">
        <v>2799.78</v>
      </c>
      <c r="C132" s="8">
        <v>2821.24</v>
      </c>
      <c r="D132" s="8">
        <v>2799.78</v>
      </c>
      <c r="E132" s="8">
        <v>2810.92</v>
      </c>
      <c r="F132" s="8">
        <v>2810.92</v>
      </c>
      <c r="G132" s="9"/>
      <c r="N132" s="11">
        <v>44265</v>
      </c>
      <c r="O132" s="8">
        <v>3851.93</v>
      </c>
      <c r="P132" s="8">
        <v>3903.76</v>
      </c>
      <c r="Q132" s="8">
        <v>3851.93</v>
      </c>
      <c r="R132" s="8">
        <v>3875.44</v>
      </c>
      <c r="S132" s="8">
        <v>3898.81</v>
      </c>
    </row>
    <row r="133" spans="1:19" ht="17" x14ac:dyDescent="0.2">
      <c r="A133" s="11">
        <v>43538</v>
      </c>
      <c r="B133" s="8">
        <v>2810.38</v>
      </c>
      <c r="C133" s="8">
        <v>2815</v>
      </c>
      <c r="D133" s="8">
        <v>2803.46</v>
      </c>
      <c r="E133" s="8">
        <v>2808.48</v>
      </c>
      <c r="F133" s="8">
        <v>2808.48</v>
      </c>
      <c r="G133" s="9"/>
      <c r="N133" s="11">
        <v>44266</v>
      </c>
      <c r="O133" s="8">
        <v>3891.99</v>
      </c>
      <c r="P133" s="8">
        <v>3917.35</v>
      </c>
      <c r="Q133" s="8">
        <v>3885.73</v>
      </c>
      <c r="R133" s="8">
        <v>3898.81</v>
      </c>
      <c r="S133" s="8">
        <v>3939.34</v>
      </c>
    </row>
    <row r="134" spans="1:19" ht="17" x14ac:dyDescent="0.2">
      <c r="A134" s="11">
        <v>43539</v>
      </c>
      <c r="B134" s="8">
        <v>2810.79</v>
      </c>
      <c r="C134" s="8">
        <v>2830.73</v>
      </c>
      <c r="D134" s="8">
        <v>2810.79</v>
      </c>
      <c r="E134" s="8">
        <v>2822.48</v>
      </c>
      <c r="F134" s="8">
        <v>2822.48</v>
      </c>
      <c r="G134" s="9"/>
      <c r="N134" s="11">
        <v>44267</v>
      </c>
      <c r="O134" s="8">
        <v>3915.54</v>
      </c>
      <c r="P134" s="8">
        <v>3960.27</v>
      </c>
      <c r="Q134" s="8">
        <v>3915.54</v>
      </c>
      <c r="R134" s="8">
        <v>3939.34</v>
      </c>
      <c r="S134" s="8">
        <v>3943.34</v>
      </c>
    </row>
    <row r="135" spans="1:19" ht="17" x14ac:dyDescent="0.2">
      <c r="A135" s="11">
        <v>43542</v>
      </c>
      <c r="B135" s="8">
        <v>2822.61</v>
      </c>
      <c r="C135" s="8">
        <v>2835.41</v>
      </c>
      <c r="D135" s="8">
        <v>2821.99</v>
      </c>
      <c r="E135" s="8">
        <v>2832.94</v>
      </c>
      <c r="F135" s="8">
        <v>2832.94</v>
      </c>
      <c r="G135" s="9"/>
      <c r="N135" s="11">
        <v>44270</v>
      </c>
      <c r="O135" s="8">
        <v>3924.52</v>
      </c>
      <c r="P135" s="8">
        <v>3944.99</v>
      </c>
      <c r="Q135" s="8">
        <v>3915.21</v>
      </c>
      <c r="R135" s="8">
        <v>3943.34</v>
      </c>
      <c r="S135" s="8">
        <v>3968.94</v>
      </c>
    </row>
    <row r="136" spans="1:19" ht="17" x14ac:dyDescent="0.2">
      <c r="A136" s="11">
        <v>43543</v>
      </c>
      <c r="B136" s="8">
        <v>2840.76</v>
      </c>
      <c r="C136" s="8">
        <v>2852.42</v>
      </c>
      <c r="D136" s="8">
        <v>2823.27</v>
      </c>
      <c r="E136" s="8">
        <v>2832.57</v>
      </c>
      <c r="F136" s="8">
        <v>2832.57</v>
      </c>
      <c r="G136" s="9"/>
      <c r="N136" s="11">
        <v>44271</v>
      </c>
      <c r="O136" s="8">
        <v>3942.96</v>
      </c>
      <c r="P136" s="8">
        <v>3970.08</v>
      </c>
      <c r="Q136" s="8">
        <v>3923.54</v>
      </c>
      <c r="R136" s="8">
        <v>3968.94</v>
      </c>
      <c r="S136" s="8">
        <v>3962.71</v>
      </c>
    </row>
    <row r="137" spans="1:19" ht="17" x14ac:dyDescent="0.2">
      <c r="A137" s="11">
        <v>43544</v>
      </c>
      <c r="B137" s="8">
        <v>2831.34</v>
      </c>
      <c r="C137" s="8">
        <v>2843.54</v>
      </c>
      <c r="D137" s="8">
        <v>2812.43</v>
      </c>
      <c r="E137" s="8">
        <v>2824.23</v>
      </c>
      <c r="F137" s="8">
        <v>2824.23</v>
      </c>
      <c r="G137" s="9"/>
      <c r="N137" s="11">
        <v>44272</v>
      </c>
      <c r="O137" s="8">
        <v>3973.59</v>
      </c>
      <c r="P137" s="8">
        <v>3981.04</v>
      </c>
      <c r="Q137" s="8">
        <v>3953.44</v>
      </c>
      <c r="R137" s="8">
        <v>3962.71</v>
      </c>
      <c r="S137" s="8">
        <v>3974.12</v>
      </c>
    </row>
    <row r="138" spans="1:19" ht="17" x14ac:dyDescent="0.2">
      <c r="A138" s="11">
        <v>43545</v>
      </c>
      <c r="B138" s="8">
        <v>2819.72</v>
      </c>
      <c r="C138" s="8">
        <v>2860.31</v>
      </c>
      <c r="D138" s="8">
        <v>2817.38</v>
      </c>
      <c r="E138" s="8">
        <v>2854.88</v>
      </c>
      <c r="F138" s="8">
        <v>2854.88</v>
      </c>
      <c r="G138" s="9"/>
      <c r="N138" s="11">
        <v>44273</v>
      </c>
      <c r="O138" s="8">
        <v>3949.57</v>
      </c>
      <c r="P138" s="8">
        <v>3983.87</v>
      </c>
      <c r="Q138" s="8">
        <v>3935.74</v>
      </c>
      <c r="R138" s="8">
        <v>3974.12</v>
      </c>
      <c r="S138" s="8">
        <v>3915.46</v>
      </c>
    </row>
    <row r="139" spans="1:19" ht="17" x14ac:dyDescent="0.2">
      <c r="A139" s="11">
        <v>43546</v>
      </c>
      <c r="B139" s="8">
        <v>2844.52</v>
      </c>
      <c r="C139" s="8">
        <v>2846.16</v>
      </c>
      <c r="D139" s="8">
        <v>2800.47</v>
      </c>
      <c r="E139" s="8">
        <v>2800.71</v>
      </c>
      <c r="F139" s="8">
        <v>2800.71</v>
      </c>
      <c r="G139" s="9"/>
      <c r="N139" s="11">
        <v>44274</v>
      </c>
      <c r="O139" s="8">
        <v>3953.5</v>
      </c>
      <c r="P139" s="8">
        <v>3969.62</v>
      </c>
      <c r="Q139" s="8">
        <v>3910.86</v>
      </c>
      <c r="R139" s="8">
        <v>3915.46</v>
      </c>
      <c r="S139" s="8">
        <v>3913.1</v>
      </c>
    </row>
    <row r="140" spans="1:19" ht="17" x14ac:dyDescent="0.2">
      <c r="A140" s="11">
        <v>43549</v>
      </c>
      <c r="B140" s="8">
        <v>2796.01</v>
      </c>
      <c r="C140" s="8">
        <v>2809.79</v>
      </c>
      <c r="D140" s="8">
        <v>2785.02</v>
      </c>
      <c r="E140" s="8">
        <v>2798.36</v>
      </c>
      <c r="F140" s="8">
        <v>2798.36</v>
      </c>
      <c r="G140" s="9"/>
      <c r="N140" s="11">
        <v>44277</v>
      </c>
      <c r="O140" s="8">
        <v>3913.14</v>
      </c>
      <c r="P140" s="8">
        <v>3930.12</v>
      </c>
      <c r="Q140" s="8">
        <v>3886.75</v>
      </c>
      <c r="R140" s="8">
        <v>3913.1</v>
      </c>
      <c r="S140" s="8">
        <v>3940.59</v>
      </c>
    </row>
    <row r="141" spans="1:19" ht="17" x14ac:dyDescent="0.2">
      <c r="A141" s="11">
        <v>43550</v>
      </c>
      <c r="B141" s="8">
        <v>2812.66</v>
      </c>
      <c r="C141" s="8">
        <v>2829.87</v>
      </c>
      <c r="D141" s="8">
        <v>2803.99</v>
      </c>
      <c r="E141" s="8">
        <v>2818.46</v>
      </c>
      <c r="F141" s="8">
        <v>2818.46</v>
      </c>
      <c r="G141" s="9"/>
      <c r="N141" s="11">
        <v>44278</v>
      </c>
      <c r="O141" s="8">
        <v>3916.48</v>
      </c>
      <c r="P141" s="8">
        <v>3955.31</v>
      </c>
      <c r="Q141" s="8">
        <v>3914.16</v>
      </c>
      <c r="R141" s="8">
        <v>3940.59</v>
      </c>
      <c r="S141" s="8">
        <v>3910.52</v>
      </c>
    </row>
    <row r="142" spans="1:19" ht="17" x14ac:dyDescent="0.2">
      <c r="A142" s="11">
        <v>43551</v>
      </c>
      <c r="B142" s="8">
        <v>2819.72</v>
      </c>
      <c r="C142" s="8">
        <v>2825.56</v>
      </c>
      <c r="D142" s="8">
        <v>2787.72</v>
      </c>
      <c r="E142" s="8">
        <v>2805.37</v>
      </c>
      <c r="F142" s="8">
        <v>2805.37</v>
      </c>
      <c r="G142" s="9"/>
      <c r="N142" s="11">
        <v>44279</v>
      </c>
      <c r="O142" s="8">
        <v>3937.6</v>
      </c>
      <c r="P142" s="8">
        <v>3949.13</v>
      </c>
      <c r="Q142" s="8">
        <v>3901.57</v>
      </c>
      <c r="R142" s="8">
        <v>3910.52</v>
      </c>
      <c r="S142" s="8">
        <v>3889.14</v>
      </c>
    </row>
    <row r="143" spans="1:19" ht="17" x14ac:dyDescent="0.2">
      <c r="A143" s="11">
        <v>43552</v>
      </c>
      <c r="B143" s="8">
        <v>2809.4</v>
      </c>
      <c r="C143" s="8">
        <v>2819.71</v>
      </c>
      <c r="D143" s="8">
        <v>2798.77</v>
      </c>
      <c r="E143" s="8">
        <v>2815.44</v>
      </c>
      <c r="F143" s="8">
        <v>2815.44</v>
      </c>
      <c r="G143" s="9"/>
      <c r="N143" s="11">
        <v>44280</v>
      </c>
      <c r="O143" s="8">
        <v>3919.93</v>
      </c>
      <c r="P143" s="8">
        <v>3942.08</v>
      </c>
      <c r="Q143" s="8">
        <v>3889.07</v>
      </c>
      <c r="R143" s="8">
        <v>3889.14</v>
      </c>
      <c r="S143" s="8">
        <v>3909.52</v>
      </c>
    </row>
    <row r="144" spans="1:19" ht="17" x14ac:dyDescent="0.2">
      <c r="A144" s="11">
        <v>43553</v>
      </c>
      <c r="B144" s="8">
        <v>2828.27</v>
      </c>
      <c r="C144" s="8">
        <v>2836.03</v>
      </c>
      <c r="D144" s="8">
        <v>2819.23</v>
      </c>
      <c r="E144" s="8">
        <v>2834.4</v>
      </c>
      <c r="F144" s="8">
        <v>2834.4</v>
      </c>
      <c r="G144" s="9"/>
      <c r="N144" s="11">
        <v>44281</v>
      </c>
      <c r="O144" s="8">
        <v>3879.34</v>
      </c>
      <c r="P144" s="8">
        <v>3919.54</v>
      </c>
      <c r="Q144" s="8">
        <v>3853.5</v>
      </c>
      <c r="R144" s="8">
        <v>3909.52</v>
      </c>
      <c r="S144" s="8">
        <v>3974.54</v>
      </c>
    </row>
    <row r="145" spans="1:19" ht="17" x14ac:dyDescent="0.2">
      <c r="A145" s="11">
        <v>43556</v>
      </c>
      <c r="B145" s="8">
        <v>2848.63</v>
      </c>
      <c r="C145" s="8">
        <v>2869.4</v>
      </c>
      <c r="D145" s="8">
        <v>2848.63</v>
      </c>
      <c r="E145" s="8">
        <v>2867.19</v>
      </c>
      <c r="F145" s="8">
        <v>2867.19</v>
      </c>
      <c r="G145" s="9"/>
      <c r="N145" s="11">
        <v>44284</v>
      </c>
      <c r="O145" s="8">
        <v>3917.12</v>
      </c>
      <c r="P145" s="8">
        <v>3978.19</v>
      </c>
      <c r="Q145" s="8">
        <v>3917.12</v>
      </c>
      <c r="R145" s="8">
        <v>3974.54</v>
      </c>
      <c r="S145" s="8">
        <v>3971.09</v>
      </c>
    </row>
    <row r="146" spans="1:19" ht="17" x14ac:dyDescent="0.2">
      <c r="A146" s="11">
        <v>43557</v>
      </c>
      <c r="B146" s="8">
        <v>2868.24</v>
      </c>
      <c r="C146" s="8">
        <v>2872.9</v>
      </c>
      <c r="D146" s="8">
        <v>2858.75</v>
      </c>
      <c r="E146" s="8">
        <v>2867.24</v>
      </c>
      <c r="F146" s="8">
        <v>2867.24</v>
      </c>
      <c r="G146" s="9"/>
      <c r="N146" s="11">
        <v>44285</v>
      </c>
      <c r="O146" s="8">
        <v>3969.31</v>
      </c>
      <c r="P146" s="8">
        <v>3981.83</v>
      </c>
      <c r="Q146" s="8">
        <v>3943.25</v>
      </c>
      <c r="R146" s="8">
        <v>3971.09</v>
      </c>
      <c r="S146" s="8">
        <v>3958.55</v>
      </c>
    </row>
    <row r="147" spans="1:19" ht="17" x14ac:dyDescent="0.2">
      <c r="A147" s="11">
        <v>43558</v>
      </c>
      <c r="B147" s="8">
        <v>2876.09</v>
      </c>
      <c r="C147" s="8">
        <v>2885.25</v>
      </c>
      <c r="D147" s="8">
        <v>2865.17</v>
      </c>
      <c r="E147" s="8">
        <v>2873.4</v>
      </c>
      <c r="F147" s="8">
        <v>2873.4</v>
      </c>
      <c r="G147" s="9"/>
      <c r="N147" s="11">
        <v>44286</v>
      </c>
      <c r="O147" s="8">
        <v>3963.34</v>
      </c>
      <c r="P147" s="8">
        <v>3968.01</v>
      </c>
      <c r="Q147" s="8">
        <v>3944.35</v>
      </c>
      <c r="R147" s="8">
        <v>3958.55</v>
      </c>
      <c r="S147" s="8">
        <v>3972.89</v>
      </c>
    </row>
    <row r="148" spans="1:19" ht="17" x14ac:dyDescent="0.2">
      <c r="A148" s="11">
        <v>43559</v>
      </c>
      <c r="B148" s="8">
        <v>2873.99</v>
      </c>
      <c r="C148" s="8">
        <v>2881.28</v>
      </c>
      <c r="D148" s="8">
        <v>2867.14</v>
      </c>
      <c r="E148" s="8">
        <v>2879.39</v>
      </c>
      <c r="F148" s="8">
        <v>2879.39</v>
      </c>
      <c r="G148" s="9"/>
      <c r="N148" s="11">
        <v>44287</v>
      </c>
      <c r="O148" s="8">
        <v>3967.25</v>
      </c>
      <c r="P148" s="8">
        <v>3994.41</v>
      </c>
      <c r="Q148" s="8">
        <v>3966.98</v>
      </c>
      <c r="R148" s="8">
        <v>3972.89</v>
      </c>
      <c r="S148" s="8">
        <v>4019.87</v>
      </c>
    </row>
    <row r="149" spans="1:19" ht="17" x14ac:dyDescent="0.2">
      <c r="A149" s="11">
        <v>43560</v>
      </c>
      <c r="B149" s="8">
        <v>2884.16</v>
      </c>
      <c r="C149" s="8">
        <v>2893.24</v>
      </c>
      <c r="D149" s="8">
        <v>2882.99</v>
      </c>
      <c r="E149" s="8">
        <v>2892.74</v>
      </c>
      <c r="F149" s="8">
        <v>2892.74</v>
      </c>
      <c r="G149" s="9"/>
      <c r="N149" s="11">
        <v>44291</v>
      </c>
      <c r="O149" s="8">
        <v>3992.78</v>
      </c>
      <c r="P149" s="8">
        <v>4020.63</v>
      </c>
      <c r="Q149" s="8">
        <v>3992.78</v>
      </c>
      <c r="R149" s="8">
        <v>4019.87</v>
      </c>
      <c r="S149" s="8">
        <v>4077.91</v>
      </c>
    </row>
    <row r="150" spans="1:19" ht="17" x14ac:dyDescent="0.2">
      <c r="A150" s="11">
        <v>43563</v>
      </c>
      <c r="B150" s="8">
        <v>2888.46</v>
      </c>
      <c r="C150" s="8">
        <v>2895.95</v>
      </c>
      <c r="D150" s="8">
        <v>2880.78</v>
      </c>
      <c r="E150" s="8">
        <v>2895.77</v>
      </c>
      <c r="F150" s="8">
        <v>2895.77</v>
      </c>
      <c r="G150" s="9"/>
      <c r="N150" s="11">
        <v>44292</v>
      </c>
      <c r="O150" s="8">
        <v>4034.44</v>
      </c>
      <c r="P150" s="8">
        <v>4083.42</v>
      </c>
      <c r="Q150" s="8">
        <v>4034.44</v>
      </c>
      <c r="R150" s="8">
        <v>4077.91</v>
      </c>
      <c r="S150" s="8">
        <v>4073.94</v>
      </c>
    </row>
    <row r="151" spans="1:19" ht="17" x14ac:dyDescent="0.2">
      <c r="A151" s="11">
        <v>43564</v>
      </c>
      <c r="B151" s="8">
        <v>2886.58</v>
      </c>
      <c r="C151" s="8">
        <v>2886.88</v>
      </c>
      <c r="D151" s="8">
        <v>2873.33</v>
      </c>
      <c r="E151" s="8">
        <v>2878.2</v>
      </c>
      <c r="F151" s="8">
        <v>2878.2</v>
      </c>
      <c r="G151" s="9"/>
      <c r="N151" s="11">
        <v>44293</v>
      </c>
      <c r="O151" s="8">
        <v>4075.57</v>
      </c>
      <c r="P151" s="8">
        <v>4086.23</v>
      </c>
      <c r="Q151" s="8">
        <v>4068.14</v>
      </c>
      <c r="R151" s="8">
        <v>4073.94</v>
      </c>
      <c r="S151" s="8">
        <v>4079.95</v>
      </c>
    </row>
    <row r="152" spans="1:19" ht="17" x14ac:dyDescent="0.2">
      <c r="A152" s="11">
        <v>43565</v>
      </c>
      <c r="B152" s="8">
        <v>2881.37</v>
      </c>
      <c r="C152" s="8">
        <v>2889.71</v>
      </c>
      <c r="D152" s="8">
        <v>2879.13</v>
      </c>
      <c r="E152" s="8">
        <v>2888.21</v>
      </c>
      <c r="F152" s="8">
        <v>2888.21</v>
      </c>
      <c r="G152" s="9"/>
      <c r="N152" s="11">
        <v>44294</v>
      </c>
      <c r="O152" s="8">
        <v>4074.29</v>
      </c>
      <c r="P152" s="8">
        <v>4083.13</v>
      </c>
      <c r="Q152" s="8">
        <v>4068.31</v>
      </c>
      <c r="R152" s="8">
        <v>4079.95</v>
      </c>
      <c r="S152" s="8">
        <v>4097.17</v>
      </c>
    </row>
    <row r="153" spans="1:19" ht="17" x14ac:dyDescent="0.2">
      <c r="A153" s="11">
        <v>43566</v>
      </c>
      <c r="B153" s="8">
        <v>2891.92</v>
      </c>
      <c r="C153" s="8">
        <v>2893.42</v>
      </c>
      <c r="D153" s="8">
        <v>2881.99</v>
      </c>
      <c r="E153" s="8">
        <v>2888.32</v>
      </c>
      <c r="F153" s="8">
        <v>2888.32</v>
      </c>
      <c r="G153" s="9"/>
      <c r="N153" s="11">
        <v>44295</v>
      </c>
      <c r="O153" s="8">
        <v>4089.95</v>
      </c>
      <c r="P153" s="8">
        <v>4098.1899999999996</v>
      </c>
      <c r="Q153" s="8">
        <v>4082.54</v>
      </c>
      <c r="R153" s="8">
        <v>4097.17</v>
      </c>
      <c r="S153" s="8">
        <v>4128.8</v>
      </c>
    </row>
    <row r="154" spans="1:19" ht="17" x14ac:dyDescent="0.2">
      <c r="A154" s="11">
        <v>43567</v>
      </c>
      <c r="B154" s="8">
        <v>2900.86</v>
      </c>
      <c r="C154" s="8">
        <v>2910.54</v>
      </c>
      <c r="D154" s="8">
        <v>2898.37</v>
      </c>
      <c r="E154" s="8">
        <v>2907.41</v>
      </c>
      <c r="F154" s="8">
        <v>2907.41</v>
      </c>
      <c r="G154" s="9"/>
      <c r="N154" s="11">
        <v>44298</v>
      </c>
      <c r="O154" s="8">
        <v>4096.1099999999997</v>
      </c>
      <c r="P154" s="8">
        <v>4129.4799999999996</v>
      </c>
      <c r="Q154" s="8">
        <v>4095.51</v>
      </c>
      <c r="R154" s="8">
        <v>4128.8</v>
      </c>
      <c r="S154" s="8">
        <v>4127.99</v>
      </c>
    </row>
    <row r="155" spans="1:19" ht="17" x14ac:dyDescent="0.2">
      <c r="A155" s="11">
        <v>43570</v>
      </c>
      <c r="B155" s="8">
        <v>2908.32</v>
      </c>
      <c r="C155" s="8">
        <v>2909.6</v>
      </c>
      <c r="D155" s="8">
        <v>2896.48</v>
      </c>
      <c r="E155" s="8">
        <v>2905.58</v>
      </c>
      <c r="F155" s="8">
        <v>2905.58</v>
      </c>
      <c r="G155" s="9"/>
      <c r="N155" s="11">
        <v>44299</v>
      </c>
      <c r="O155" s="8">
        <v>4124.71</v>
      </c>
      <c r="P155" s="8">
        <v>4131.76</v>
      </c>
      <c r="Q155" s="8">
        <v>4114.82</v>
      </c>
      <c r="R155" s="8">
        <v>4127.99</v>
      </c>
      <c r="S155" s="8">
        <v>4141.59</v>
      </c>
    </row>
    <row r="156" spans="1:19" ht="17" x14ac:dyDescent="0.2">
      <c r="A156" s="11">
        <v>43571</v>
      </c>
      <c r="B156" s="8">
        <v>2912.26</v>
      </c>
      <c r="C156" s="8">
        <v>2916.06</v>
      </c>
      <c r="D156" s="8">
        <v>2900.71</v>
      </c>
      <c r="E156" s="8">
        <v>2907.06</v>
      </c>
      <c r="F156" s="8">
        <v>2907.06</v>
      </c>
      <c r="G156" s="9"/>
      <c r="N156" s="11">
        <v>44300</v>
      </c>
      <c r="O156" s="8">
        <v>4130.1000000000004</v>
      </c>
      <c r="P156" s="8">
        <v>4148</v>
      </c>
      <c r="Q156" s="8">
        <v>4124.43</v>
      </c>
      <c r="R156" s="8">
        <v>4141.59</v>
      </c>
      <c r="S156" s="8">
        <v>4124.66</v>
      </c>
    </row>
    <row r="157" spans="1:19" ht="17" x14ac:dyDescent="0.2">
      <c r="A157" s="11">
        <v>43572</v>
      </c>
      <c r="B157" s="8">
        <v>2916.04</v>
      </c>
      <c r="C157" s="8">
        <v>2918</v>
      </c>
      <c r="D157" s="8">
        <v>2895.45</v>
      </c>
      <c r="E157" s="8">
        <v>2900.45</v>
      </c>
      <c r="F157" s="8">
        <v>2900.45</v>
      </c>
      <c r="G157" s="9"/>
      <c r="N157" s="11">
        <v>44301</v>
      </c>
      <c r="O157" s="8">
        <v>4141.58</v>
      </c>
      <c r="P157" s="8">
        <v>4151.6899999999996</v>
      </c>
      <c r="Q157" s="8">
        <v>4120.87</v>
      </c>
      <c r="R157" s="8">
        <v>4124.66</v>
      </c>
      <c r="S157" s="8">
        <v>4170.42</v>
      </c>
    </row>
    <row r="158" spans="1:19" ht="17" x14ac:dyDescent="0.2">
      <c r="A158" s="11">
        <v>43573</v>
      </c>
      <c r="B158" s="8">
        <v>2904.81</v>
      </c>
      <c r="C158" s="8">
        <v>2908.4</v>
      </c>
      <c r="D158" s="8">
        <v>2891.9</v>
      </c>
      <c r="E158" s="8">
        <v>2905.03</v>
      </c>
      <c r="F158" s="8">
        <v>2905.03</v>
      </c>
      <c r="G158" s="9"/>
      <c r="N158" s="11">
        <v>44302</v>
      </c>
      <c r="O158" s="8">
        <v>4139.76</v>
      </c>
      <c r="P158" s="8">
        <v>4173.49</v>
      </c>
      <c r="Q158" s="8">
        <v>4139.76</v>
      </c>
      <c r="R158" s="8">
        <v>4170.42</v>
      </c>
      <c r="S158" s="8">
        <v>4185.47</v>
      </c>
    </row>
    <row r="159" spans="1:19" ht="17" x14ac:dyDescent="0.2">
      <c r="A159" s="11">
        <v>43577</v>
      </c>
      <c r="B159" s="8">
        <v>2898.78</v>
      </c>
      <c r="C159" s="8">
        <v>2909.51</v>
      </c>
      <c r="D159" s="8">
        <v>2896.35</v>
      </c>
      <c r="E159" s="8">
        <v>2907.97</v>
      </c>
      <c r="F159" s="8">
        <v>2907.97</v>
      </c>
      <c r="G159" s="9"/>
      <c r="N159" s="11">
        <v>44305</v>
      </c>
      <c r="O159" s="8">
        <v>4174.1400000000003</v>
      </c>
      <c r="P159" s="8">
        <v>4191.3100000000004</v>
      </c>
      <c r="Q159" s="8">
        <v>4170.75</v>
      </c>
      <c r="R159" s="8">
        <v>4185.47</v>
      </c>
      <c r="S159" s="8">
        <v>4163.26</v>
      </c>
    </row>
    <row r="160" spans="1:19" ht="17" x14ac:dyDescent="0.2">
      <c r="A160" s="11">
        <v>43578</v>
      </c>
      <c r="B160" s="8">
        <v>2909.99</v>
      </c>
      <c r="C160" s="8">
        <v>2936.31</v>
      </c>
      <c r="D160" s="8">
        <v>2908.53</v>
      </c>
      <c r="E160" s="8">
        <v>2933.68</v>
      </c>
      <c r="F160" s="8">
        <v>2933.68</v>
      </c>
      <c r="G160" s="9"/>
      <c r="N160" s="11">
        <v>44306</v>
      </c>
      <c r="O160" s="8">
        <v>4179.8</v>
      </c>
      <c r="P160" s="8">
        <v>4180.8100000000004</v>
      </c>
      <c r="Q160" s="8">
        <v>4150.47</v>
      </c>
      <c r="R160" s="8">
        <v>4163.26</v>
      </c>
      <c r="S160" s="8">
        <v>4134.9399999999996</v>
      </c>
    </row>
    <row r="161" spans="1:19" ht="17" x14ac:dyDescent="0.2">
      <c r="A161" s="11">
        <v>43579</v>
      </c>
      <c r="B161" s="8">
        <v>2934</v>
      </c>
      <c r="C161" s="8">
        <v>2936.83</v>
      </c>
      <c r="D161" s="8">
        <v>2926.05</v>
      </c>
      <c r="E161" s="8">
        <v>2927.25</v>
      </c>
      <c r="F161" s="8">
        <v>2927.25</v>
      </c>
      <c r="G161" s="9"/>
      <c r="N161" s="11">
        <v>44307</v>
      </c>
      <c r="O161" s="8">
        <v>4159.18</v>
      </c>
      <c r="P161" s="8">
        <v>4159.18</v>
      </c>
      <c r="Q161" s="8">
        <v>4118.38</v>
      </c>
      <c r="R161" s="8">
        <v>4134.9399999999996</v>
      </c>
      <c r="S161" s="8">
        <v>4173.42</v>
      </c>
    </row>
    <row r="162" spans="1:19" ht="17" x14ac:dyDescent="0.2">
      <c r="A162" s="11">
        <v>43580</v>
      </c>
      <c r="B162" s="8">
        <v>2928.99</v>
      </c>
      <c r="C162" s="8">
        <v>2933.1</v>
      </c>
      <c r="D162" s="8">
        <v>2912.84</v>
      </c>
      <c r="E162" s="8">
        <v>2926.17</v>
      </c>
      <c r="F162" s="8">
        <v>2926.17</v>
      </c>
      <c r="G162" s="9"/>
      <c r="N162" s="11">
        <v>44308</v>
      </c>
      <c r="O162" s="8">
        <v>4128.42</v>
      </c>
      <c r="P162" s="8">
        <v>4175.0200000000004</v>
      </c>
      <c r="Q162" s="8">
        <v>4126.3500000000004</v>
      </c>
      <c r="R162" s="8">
        <v>4173.42</v>
      </c>
      <c r="S162" s="8">
        <v>4134.9799999999996</v>
      </c>
    </row>
    <row r="163" spans="1:19" ht="17" x14ac:dyDescent="0.2">
      <c r="A163" s="11">
        <v>43581</v>
      </c>
      <c r="B163" s="8">
        <v>2925.81</v>
      </c>
      <c r="C163" s="8">
        <v>2939.88</v>
      </c>
      <c r="D163" s="8">
        <v>2917.56</v>
      </c>
      <c r="E163" s="8">
        <v>2939.88</v>
      </c>
      <c r="F163" s="8">
        <v>2939.88</v>
      </c>
      <c r="G163" s="9"/>
      <c r="N163" s="11">
        <v>44309</v>
      </c>
      <c r="O163" s="8">
        <v>4170.46</v>
      </c>
      <c r="P163" s="8">
        <v>4179.57</v>
      </c>
      <c r="Q163" s="8">
        <v>4123.6899999999996</v>
      </c>
      <c r="R163" s="8">
        <v>4134.9799999999996</v>
      </c>
      <c r="S163" s="8">
        <v>4180.17</v>
      </c>
    </row>
    <row r="164" spans="1:19" ht="17" x14ac:dyDescent="0.2">
      <c r="A164" s="11">
        <v>43584</v>
      </c>
      <c r="B164" s="8">
        <v>2940.58</v>
      </c>
      <c r="C164" s="8">
        <v>2949.52</v>
      </c>
      <c r="D164" s="8">
        <v>2939.35</v>
      </c>
      <c r="E164" s="8">
        <v>2943.03</v>
      </c>
      <c r="F164" s="8">
        <v>2943.03</v>
      </c>
      <c r="G164" s="9"/>
      <c r="N164" s="11">
        <v>44312</v>
      </c>
      <c r="O164" s="8">
        <v>4138.78</v>
      </c>
      <c r="P164" s="8">
        <v>4194.17</v>
      </c>
      <c r="Q164" s="8">
        <v>4138.78</v>
      </c>
      <c r="R164" s="8">
        <v>4180.17</v>
      </c>
      <c r="S164" s="8">
        <v>4187.62</v>
      </c>
    </row>
    <row r="165" spans="1:19" ht="17" x14ac:dyDescent="0.2">
      <c r="A165" s="11">
        <v>43585</v>
      </c>
      <c r="B165" s="8">
        <v>2937.14</v>
      </c>
      <c r="C165" s="8">
        <v>2948.22</v>
      </c>
      <c r="D165" s="8">
        <v>2924.11</v>
      </c>
      <c r="E165" s="8">
        <v>2945.83</v>
      </c>
      <c r="F165" s="8">
        <v>2945.83</v>
      </c>
      <c r="G165" s="9"/>
      <c r="N165" s="11">
        <v>44313</v>
      </c>
      <c r="O165" s="8">
        <v>4185.03</v>
      </c>
      <c r="P165" s="8">
        <v>4194.1899999999996</v>
      </c>
      <c r="Q165" s="8">
        <v>4182.3599999999997</v>
      </c>
      <c r="R165" s="8">
        <v>4187.62</v>
      </c>
      <c r="S165" s="8">
        <v>4186.72</v>
      </c>
    </row>
    <row r="166" spans="1:19" ht="17" x14ac:dyDescent="0.2">
      <c r="A166" s="11">
        <v>43586</v>
      </c>
      <c r="B166" s="8">
        <v>2952.33</v>
      </c>
      <c r="C166" s="8">
        <v>2954.13</v>
      </c>
      <c r="D166" s="8">
        <v>2923.36</v>
      </c>
      <c r="E166" s="8">
        <v>2923.73</v>
      </c>
      <c r="F166" s="8">
        <v>2923.73</v>
      </c>
      <c r="G166" s="9"/>
      <c r="N166" s="11">
        <v>44314</v>
      </c>
      <c r="O166" s="8">
        <v>4188.25</v>
      </c>
      <c r="P166" s="8">
        <v>4193.3500000000004</v>
      </c>
      <c r="Q166" s="8">
        <v>4176.22</v>
      </c>
      <c r="R166" s="8">
        <v>4186.72</v>
      </c>
      <c r="S166" s="8">
        <v>4183.18</v>
      </c>
    </row>
    <row r="167" spans="1:19" ht="17" x14ac:dyDescent="0.2">
      <c r="A167" s="11">
        <v>43587</v>
      </c>
      <c r="B167" s="8">
        <v>2922.16</v>
      </c>
      <c r="C167" s="8">
        <v>2931.68</v>
      </c>
      <c r="D167" s="8">
        <v>2900.5</v>
      </c>
      <c r="E167" s="8">
        <v>2917.52</v>
      </c>
      <c r="F167" s="8">
        <v>2917.52</v>
      </c>
      <c r="G167" s="9"/>
      <c r="N167" s="11">
        <v>44315</v>
      </c>
      <c r="O167" s="8">
        <v>4185.1400000000003</v>
      </c>
      <c r="P167" s="8">
        <v>4201.53</v>
      </c>
      <c r="Q167" s="8">
        <v>4181.78</v>
      </c>
      <c r="R167" s="8">
        <v>4183.18</v>
      </c>
      <c r="S167" s="8">
        <v>4211.47</v>
      </c>
    </row>
    <row r="168" spans="1:19" ht="17" x14ac:dyDescent="0.2">
      <c r="A168" s="11">
        <v>43588</v>
      </c>
      <c r="B168" s="8">
        <v>2929.21</v>
      </c>
      <c r="C168" s="8">
        <v>2947.85</v>
      </c>
      <c r="D168" s="8">
        <v>2929.21</v>
      </c>
      <c r="E168" s="8">
        <v>2945.64</v>
      </c>
      <c r="F168" s="8">
        <v>2945.64</v>
      </c>
      <c r="G168" s="9"/>
      <c r="N168" s="11">
        <v>44316</v>
      </c>
      <c r="O168" s="8">
        <v>4206.1400000000003</v>
      </c>
      <c r="P168" s="8">
        <v>4218.78</v>
      </c>
      <c r="Q168" s="8">
        <v>4176.8100000000004</v>
      </c>
      <c r="R168" s="8">
        <v>4211.47</v>
      </c>
      <c r="S168" s="8">
        <v>4181.17</v>
      </c>
    </row>
    <row r="169" spans="1:19" ht="17" x14ac:dyDescent="0.2">
      <c r="A169" s="11">
        <v>43591</v>
      </c>
      <c r="B169" s="8">
        <v>2908.89</v>
      </c>
      <c r="C169" s="8">
        <v>2937.32</v>
      </c>
      <c r="D169" s="8">
        <v>2898.21</v>
      </c>
      <c r="E169" s="8">
        <v>2932.47</v>
      </c>
      <c r="F169" s="8">
        <v>2932.47</v>
      </c>
      <c r="G169" s="9"/>
      <c r="N169" s="11">
        <v>44319</v>
      </c>
      <c r="O169" s="8">
        <v>4198.1000000000004</v>
      </c>
      <c r="P169" s="8">
        <v>4198.1000000000004</v>
      </c>
      <c r="Q169" s="8">
        <v>4174.8500000000004</v>
      </c>
      <c r="R169" s="8">
        <v>4181.17</v>
      </c>
      <c r="S169" s="8">
        <v>4192.66</v>
      </c>
    </row>
    <row r="170" spans="1:19" ht="17" x14ac:dyDescent="0.2">
      <c r="A170" s="11">
        <v>43592</v>
      </c>
      <c r="B170" s="8">
        <v>2913.03</v>
      </c>
      <c r="C170" s="8">
        <v>2913.03</v>
      </c>
      <c r="D170" s="8">
        <v>2862.6</v>
      </c>
      <c r="E170" s="8">
        <v>2884.05</v>
      </c>
      <c r="F170" s="8">
        <v>2884.05</v>
      </c>
      <c r="G170" s="9"/>
      <c r="N170" s="11">
        <v>44320</v>
      </c>
      <c r="O170" s="8">
        <v>4191.9799999999996</v>
      </c>
      <c r="P170" s="8">
        <v>4209.3900000000003</v>
      </c>
      <c r="Q170" s="8">
        <v>4188.03</v>
      </c>
      <c r="R170" s="8">
        <v>4192.66</v>
      </c>
      <c r="S170" s="8">
        <v>4164.66</v>
      </c>
    </row>
    <row r="171" spans="1:19" ht="17" x14ac:dyDescent="0.2">
      <c r="A171" s="11">
        <v>43593</v>
      </c>
      <c r="B171" s="8">
        <v>2879.61</v>
      </c>
      <c r="C171" s="8">
        <v>2897.96</v>
      </c>
      <c r="D171" s="8">
        <v>2873.28</v>
      </c>
      <c r="E171" s="8">
        <v>2879.42</v>
      </c>
      <c r="F171" s="8">
        <v>2879.42</v>
      </c>
      <c r="G171" s="9"/>
      <c r="N171" s="11">
        <v>44321</v>
      </c>
      <c r="O171" s="8">
        <v>4179.04</v>
      </c>
      <c r="P171" s="8">
        <v>4179.04</v>
      </c>
      <c r="Q171" s="8">
        <v>4128.59</v>
      </c>
      <c r="R171" s="8">
        <v>4164.66</v>
      </c>
      <c r="S171" s="8">
        <v>4167.59</v>
      </c>
    </row>
    <row r="172" spans="1:19" ht="17" x14ac:dyDescent="0.2">
      <c r="A172" s="11">
        <v>43594</v>
      </c>
      <c r="B172" s="8">
        <v>2859.84</v>
      </c>
      <c r="C172" s="8">
        <v>2875.97</v>
      </c>
      <c r="D172" s="8">
        <v>2836.4</v>
      </c>
      <c r="E172" s="8">
        <v>2870.72</v>
      </c>
      <c r="F172" s="8">
        <v>2870.72</v>
      </c>
      <c r="G172" s="9"/>
      <c r="N172" s="11">
        <v>44322</v>
      </c>
      <c r="O172" s="8">
        <v>4177.0600000000004</v>
      </c>
      <c r="P172" s="8">
        <v>4187.72</v>
      </c>
      <c r="Q172" s="8">
        <v>4160.9399999999996</v>
      </c>
      <c r="R172" s="8">
        <v>4167.59</v>
      </c>
      <c r="S172" s="8">
        <v>4201.62</v>
      </c>
    </row>
    <row r="173" spans="1:19" ht="17" x14ac:dyDescent="0.2">
      <c r="A173" s="11">
        <v>43595</v>
      </c>
      <c r="B173" s="8">
        <v>2863.1</v>
      </c>
      <c r="C173" s="8">
        <v>2891.31</v>
      </c>
      <c r="D173" s="8">
        <v>2825.39</v>
      </c>
      <c r="E173" s="8">
        <v>2881.4</v>
      </c>
      <c r="F173" s="8">
        <v>2881.4</v>
      </c>
      <c r="G173" s="9"/>
      <c r="N173" s="11">
        <v>44323</v>
      </c>
      <c r="O173" s="8">
        <v>4169.1400000000003</v>
      </c>
      <c r="P173" s="8">
        <v>4202.7</v>
      </c>
      <c r="Q173" s="8">
        <v>4147.33</v>
      </c>
      <c r="R173" s="8">
        <v>4201.62</v>
      </c>
      <c r="S173" s="8">
        <v>4232.6000000000004</v>
      </c>
    </row>
    <row r="174" spans="1:19" ht="17" x14ac:dyDescent="0.2">
      <c r="A174" s="11">
        <v>43598</v>
      </c>
      <c r="B174" s="8">
        <v>2840.19</v>
      </c>
      <c r="C174" s="8">
        <v>2840.19</v>
      </c>
      <c r="D174" s="8">
        <v>2801.43</v>
      </c>
      <c r="E174" s="8">
        <v>2811.87</v>
      </c>
      <c r="F174" s="8">
        <v>2811.87</v>
      </c>
      <c r="G174" s="9"/>
      <c r="N174" s="11">
        <v>44326</v>
      </c>
      <c r="O174" s="8">
        <v>4210.34</v>
      </c>
      <c r="P174" s="8">
        <v>4238.04</v>
      </c>
      <c r="Q174" s="8">
        <v>4201.6400000000003</v>
      </c>
      <c r="R174" s="8">
        <v>4232.6000000000004</v>
      </c>
      <c r="S174" s="8">
        <v>4188.43</v>
      </c>
    </row>
    <row r="175" spans="1:19" ht="17" x14ac:dyDescent="0.2">
      <c r="A175" s="11">
        <v>43599</v>
      </c>
      <c r="B175" s="8">
        <v>2820.12</v>
      </c>
      <c r="C175" s="8">
        <v>2852.54</v>
      </c>
      <c r="D175" s="8">
        <v>2820.12</v>
      </c>
      <c r="E175" s="8">
        <v>2834.41</v>
      </c>
      <c r="F175" s="8">
        <v>2834.41</v>
      </c>
      <c r="G175" s="9"/>
      <c r="N175" s="11">
        <v>44327</v>
      </c>
      <c r="O175" s="8">
        <v>4228.29</v>
      </c>
      <c r="P175" s="8">
        <v>4236.3900000000003</v>
      </c>
      <c r="Q175" s="8">
        <v>4188.13</v>
      </c>
      <c r="R175" s="8">
        <v>4188.43</v>
      </c>
      <c r="S175" s="8">
        <v>4152.1000000000004</v>
      </c>
    </row>
    <row r="176" spans="1:19" ht="17" x14ac:dyDescent="0.2">
      <c r="A176" s="11">
        <v>43600</v>
      </c>
      <c r="B176" s="8">
        <v>2820.38</v>
      </c>
      <c r="C176" s="8">
        <v>2858.68</v>
      </c>
      <c r="D176" s="8">
        <v>2815.08</v>
      </c>
      <c r="E176" s="8">
        <v>2850.96</v>
      </c>
      <c r="F176" s="8">
        <v>2850.96</v>
      </c>
      <c r="G176" s="9"/>
      <c r="N176" s="11">
        <v>44328</v>
      </c>
      <c r="O176" s="8">
        <v>4150.34</v>
      </c>
      <c r="P176" s="8">
        <v>4162.04</v>
      </c>
      <c r="Q176" s="8">
        <v>4111.53</v>
      </c>
      <c r="R176" s="8">
        <v>4152.1000000000004</v>
      </c>
      <c r="S176" s="8">
        <v>4063.04</v>
      </c>
    </row>
    <row r="177" spans="1:19" ht="17" x14ac:dyDescent="0.2">
      <c r="A177" s="11">
        <v>43601</v>
      </c>
      <c r="B177" s="8">
        <v>2855.8</v>
      </c>
      <c r="C177" s="8">
        <v>2892.15</v>
      </c>
      <c r="D177" s="8">
        <v>2855.8</v>
      </c>
      <c r="E177" s="8">
        <v>2876.32</v>
      </c>
      <c r="F177" s="8">
        <v>2876.32</v>
      </c>
      <c r="G177" s="9"/>
      <c r="N177" s="11">
        <v>44329</v>
      </c>
      <c r="O177" s="8">
        <v>4130.55</v>
      </c>
      <c r="P177" s="8">
        <v>4134.7299999999996</v>
      </c>
      <c r="Q177" s="8">
        <v>4056.88</v>
      </c>
      <c r="R177" s="8">
        <v>4063.04</v>
      </c>
      <c r="S177" s="8">
        <v>4112.5</v>
      </c>
    </row>
    <row r="178" spans="1:19" ht="17" x14ac:dyDescent="0.2">
      <c r="A178" s="11">
        <v>43602</v>
      </c>
      <c r="B178" s="8">
        <v>2858.6</v>
      </c>
      <c r="C178" s="8">
        <v>2885.48</v>
      </c>
      <c r="D178" s="8">
        <v>2854.23</v>
      </c>
      <c r="E178" s="8">
        <v>2859.53</v>
      </c>
      <c r="F178" s="8">
        <v>2859.53</v>
      </c>
      <c r="G178" s="9"/>
      <c r="N178" s="11">
        <v>44330</v>
      </c>
      <c r="O178" s="8">
        <v>4074.99</v>
      </c>
      <c r="P178" s="8">
        <v>4131.58</v>
      </c>
      <c r="Q178" s="8">
        <v>4074.99</v>
      </c>
      <c r="R178" s="8">
        <v>4112.5</v>
      </c>
      <c r="S178" s="8">
        <v>4173.8500000000004</v>
      </c>
    </row>
    <row r="179" spans="1:19" ht="17" x14ac:dyDescent="0.2">
      <c r="A179" s="11">
        <v>43605</v>
      </c>
      <c r="B179" s="8">
        <v>2841.94</v>
      </c>
      <c r="C179" s="8">
        <v>2853.86</v>
      </c>
      <c r="D179" s="8">
        <v>2831.29</v>
      </c>
      <c r="E179" s="8">
        <v>2840.23</v>
      </c>
      <c r="F179" s="8">
        <v>2840.23</v>
      </c>
      <c r="G179" s="9"/>
      <c r="N179" s="11">
        <v>44333</v>
      </c>
      <c r="O179" s="8">
        <v>4129.58</v>
      </c>
      <c r="P179" s="8">
        <v>4183.13</v>
      </c>
      <c r="Q179" s="8">
        <v>4129.58</v>
      </c>
      <c r="R179" s="8">
        <v>4173.8500000000004</v>
      </c>
      <c r="S179" s="8">
        <v>4163.29</v>
      </c>
    </row>
    <row r="180" spans="1:19" ht="17" x14ac:dyDescent="0.2">
      <c r="A180" s="11">
        <v>43606</v>
      </c>
      <c r="B180" s="8">
        <v>2854.02</v>
      </c>
      <c r="C180" s="8">
        <v>2868.88</v>
      </c>
      <c r="D180" s="8">
        <v>2854.02</v>
      </c>
      <c r="E180" s="8">
        <v>2864.36</v>
      </c>
      <c r="F180" s="8">
        <v>2864.36</v>
      </c>
      <c r="G180" s="9"/>
      <c r="N180" s="11">
        <v>44334</v>
      </c>
      <c r="O180" s="8">
        <v>4169.92</v>
      </c>
      <c r="P180" s="8">
        <v>4171.92</v>
      </c>
      <c r="Q180" s="8">
        <v>4142.6899999999996</v>
      </c>
      <c r="R180" s="8">
        <v>4163.29</v>
      </c>
      <c r="S180" s="8">
        <v>4127.83</v>
      </c>
    </row>
    <row r="181" spans="1:19" ht="17" x14ac:dyDescent="0.2">
      <c r="A181" s="11">
        <v>43607</v>
      </c>
      <c r="B181" s="8">
        <v>2856.06</v>
      </c>
      <c r="C181" s="8">
        <v>2865.47</v>
      </c>
      <c r="D181" s="8">
        <v>2851.11</v>
      </c>
      <c r="E181" s="8">
        <v>2856.27</v>
      </c>
      <c r="F181" s="8">
        <v>2856.27</v>
      </c>
      <c r="G181" s="9"/>
      <c r="N181" s="11">
        <v>44335</v>
      </c>
      <c r="O181" s="8">
        <v>4165.9399999999996</v>
      </c>
      <c r="P181" s="8">
        <v>4169.1499999999996</v>
      </c>
      <c r="Q181" s="8">
        <v>4125.99</v>
      </c>
      <c r="R181" s="8">
        <v>4127.83</v>
      </c>
      <c r="S181" s="8">
        <v>4115.68</v>
      </c>
    </row>
    <row r="182" spans="1:19" ht="17" x14ac:dyDescent="0.2">
      <c r="A182" s="11">
        <v>43608</v>
      </c>
      <c r="B182" s="8">
        <v>2836.7</v>
      </c>
      <c r="C182" s="8">
        <v>2836.7</v>
      </c>
      <c r="D182" s="8">
        <v>2805.49</v>
      </c>
      <c r="E182" s="8">
        <v>2822.24</v>
      </c>
      <c r="F182" s="8">
        <v>2822.24</v>
      </c>
      <c r="G182" s="9"/>
      <c r="N182" s="11">
        <v>44336</v>
      </c>
      <c r="O182" s="8">
        <v>4098.45</v>
      </c>
      <c r="P182" s="8">
        <v>4116.93</v>
      </c>
      <c r="Q182" s="8">
        <v>4061.41</v>
      </c>
      <c r="R182" s="8">
        <v>4115.68</v>
      </c>
      <c r="S182" s="8">
        <v>4159.12</v>
      </c>
    </row>
    <row r="183" spans="1:19" ht="17" x14ac:dyDescent="0.2">
      <c r="A183" s="11">
        <v>43609</v>
      </c>
      <c r="B183" s="8">
        <v>2832.41</v>
      </c>
      <c r="C183" s="8">
        <v>2841.36</v>
      </c>
      <c r="D183" s="8">
        <v>2820.19</v>
      </c>
      <c r="E183" s="8">
        <v>2826.06</v>
      </c>
      <c r="F183" s="8">
        <v>2826.06</v>
      </c>
      <c r="G183" s="9"/>
      <c r="N183" s="11">
        <v>44337</v>
      </c>
      <c r="O183" s="8">
        <v>4121.97</v>
      </c>
      <c r="P183" s="8">
        <v>4172.8</v>
      </c>
      <c r="Q183" s="8">
        <v>4121.97</v>
      </c>
      <c r="R183" s="8">
        <v>4159.12</v>
      </c>
      <c r="S183" s="8">
        <v>4155.8599999999997</v>
      </c>
    </row>
    <row r="184" spans="1:19" ht="17" x14ac:dyDescent="0.2">
      <c r="A184" s="11">
        <v>43613</v>
      </c>
      <c r="B184" s="8">
        <v>2830.03</v>
      </c>
      <c r="C184" s="8">
        <v>2840.51</v>
      </c>
      <c r="D184" s="8">
        <v>2801.58</v>
      </c>
      <c r="E184" s="8">
        <v>2802.39</v>
      </c>
      <c r="F184" s="8">
        <v>2802.39</v>
      </c>
      <c r="G184" s="9"/>
      <c r="N184" s="11">
        <v>44340</v>
      </c>
      <c r="O184" s="8">
        <v>4168.6099999999997</v>
      </c>
      <c r="P184" s="8">
        <v>4188.72</v>
      </c>
      <c r="Q184" s="8">
        <v>4151.72</v>
      </c>
      <c r="R184" s="8">
        <v>4155.8599999999997</v>
      </c>
      <c r="S184" s="8">
        <v>4197.05</v>
      </c>
    </row>
    <row r="185" spans="1:19" ht="17" x14ac:dyDescent="0.2">
      <c r="A185" s="11">
        <v>43614</v>
      </c>
      <c r="B185" s="8">
        <v>2790.25</v>
      </c>
      <c r="C185" s="8">
        <v>2792.03</v>
      </c>
      <c r="D185" s="8">
        <v>2766.06</v>
      </c>
      <c r="E185" s="8">
        <v>2783.02</v>
      </c>
      <c r="F185" s="8">
        <v>2783.02</v>
      </c>
      <c r="G185" s="9"/>
      <c r="N185" s="11">
        <v>44341</v>
      </c>
      <c r="O185" s="8">
        <v>4170.16</v>
      </c>
      <c r="P185" s="8">
        <v>4209.5200000000004</v>
      </c>
      <c r="Q185" s="8">
        <v>4170.16</v>
      </c>
      <c r="R185" s="8">
        <v>4197.05</v>
      </c>
      <c r="S185" s="8">
        <v>4188.13</v>
      </c>
    </row>
    <row r="186" spans="1:19" ht="17" x14ac:dyDescent="0.2">
      <c r="A186" s="11">
        <v>43615</v>
      </c>
      <c r="B186" s="8">
        <v>2786.94</v>
      </c>
      <c r="C186" s="8">
        <v>2799</v>
      </c>
      <c r="D186" s="8">
        <v>2776.74</v>
      </c>
      <c r="E186" s="8">
        <v>2788.86</v>
      </c>
      <c r="F186" s="8">
        <v>2788.86</v>
      </c>
      <c r="G186" s="9"/>
      <c r="N186" s="11">
        <v>44342</v>
      </c>
      <c r="O186" s="8">
        <v>4205.9399999999996</v>
      </c>
      <c r="P186" s="8">
        <v>4213.42</v>
      </c>
      <c r="Q186" s="8">
        <v>4182.5200000000004</v>
      </c>
      <c r="R186" s="8">
        <v>4188.13</v>
      </c>
      <c r="S186" s="8">
        <v>4195.99</v>
      </c>
    </row>
    <row r="187" spans="1:19" ht="17" x14ac:dyDescent="0.2">
      <c r="A187" s="11">
        <v>43616</v>
      </c>
      <c r="B187" s="8">
        <v>2766.15</v>
      </c>
      <c r="C187" s="8">
        <v>2768.98</v>
      </c>
      <c r="D187" s="8">
        <v>2750.52</v>
      </c>
      <c r="E187" s="8">
        <v>2752.06</v>
      </c>
      <c r="F187" s="8">
        <v>2752.06</v>
      </c>
      <c r="G187" s="9"/>
      <c r="N187" s="11">
        <v>44343</v>
      </c>
      <c r="O187" s="8">
        <v>4191.59</v>
      </c>
      <c r="P187" s="8">
        <v>4202.6099999999997</v>
      </c>
      <c r="Q187" s="8">
        <v>4184.1099999999997</v>
      </c>
      <c r="R187" s="8">
        <v>4195.99</v>
      </c>
      <c r="S187" s="8">
        <v>4200.88</v>
      </c>
    </row>
    <row r="188" spans="1:19" ht="17" x14ac:dyDescent="0.2">
      <c r="A188" s="11">
        <v>43619</v>
      </c>
      <c r="B188" s="8">
        <v>2751.53</v>
      </c>
      <c r="C188" s="8">
        <v>2763.07</v>
      </c>
      <c r="D188" s="8">
        <v>2728.81</v>
      </c>
      <c r="E188" s="8">
        <v>2744.45</v>
      </c>
      <c r="F188" s="8">
        <v>2744.45</v>
      </c>
      <c r="G188" s="9"/>
      <c r="N188" s="11">
        <v>44344</v>
      </c>
      <c r="O188" s="8">
        <v>4201.9399999999996</v>
      </c>
      <c r="P188" s="8">
        <v>4213.38</v>
      </c>
      <c r="Q188" s="8">
        <v>4197.78</v>
      </c>
      <c r="R188" s="8">
        <v>4200.88</v>
      </c>
      <c r="S188" s="8">
        <v>4204.1099999999997</v>
      </c>
    </row>
    <row r="189" spans="1:19" ht="17" x14ac:dyDescent="0.2">
      <c r="A189" s="11">
        <v>43620</v>
      </c>
      <c r="B189" s="8">
        <v>2762.64</v>
      </c>
      <c r="C189" s="8">
        <v>2804.49</v>
      </c>
      <c r="D189" s="8">
        <v>2762.64</v>
      </c>
      <c r="E189" s="8">
        <v>2803.27</v>
      </c>
      <c r="F189" s="8">
        <v>2803.27</v>
      </c>
      <c r="G189" s="9"/>
      <c r="N189" s="11">
        <v>44348</v>
      </c>
      <c r="O189" s="8">
        <v>4210.7700000000004</v>
      </c>
      <c r="P189" s="8">
        <v>4218.3599999999997</v>
      </c>
      <c r="Q189" s="8">
        <v>4203.57</v>
      </c>
      <c r="R189" s="8">
        <v>4204.1099999999997</v>
      </c>
      <c r="S189" s="8">
        <v>4202.04</v>
      </c>
    </row>
    <row r="190" spans="1:19" ht="17" x14ac:dyDescent="0.2">
      <c r="A190" s="11">
        <v>43621</v>
      </c>
      <c r="B190" s="8">
        <v>2818.09</v>
      </c>
      <c r="C190" s="8">
        <v>2827.28</v>
      </c>
      <c r="D190" s="8">
        <v>2800.92</v>
      </c>
      <c r="E190" s="8">
        <v>2826.15</v>
      </c>
      <c r="F190" s="8">
        <v>2826.15</v>
      </c>
      <c r="G190" s="9"/>
      <c r="N190" s="11">
        <v>44349</v>
      </c>
      <c r="O190" s="8">
        <v>4216.5200000000004</v>
      </c>
      <c r="P190" s="8">
        <v>4234.12</v>
      </c>
      <c r="Q190" s="8">
        <v>4197.59</v>
      </c>
      <c r="R190" s="8">
        <v>4202.04</v>
      </c>
      <c r="S190" s="8">
        <v>4208.12</v>
      </c>
    </row>
    <row r="191" spans="1:19" ht="17" x14ac:dyDescent="0.2">
      <c r="A191" s="11">
        <v>43622</v>
      </c>
      <c r="B191" s="8">
        <v>2828.51</v>
      </c>
      <c r="C191" s="8">
        <v>2852.1</v>
      </c>
      <c r="D191" s="8">
        <v>2822.45</v>
      </c>
      <c r="E191" s="8">
        <v>2843.49</v>
      </c>
      <c r="F191" s="8">
        <v>2843.49</v>
      </c>
      <c r="G191" s="9"/>
      <c r="N191" s="11">
        <v>44350</v>
      </c>
      <c r="O191" s="8">
        <v>4206.82</v>
      </c>
      <c r="P191" s="8">
        <v>4217.37</v>
      </c>
      <c r="Q191" s="8">
        <v>4198.2700000000004</v>
      </c>
      <c r="R191" s="8">
        <v>4208.12</v>
      </c>
      <c r="S191" s="8">
        <v>4192.8500000000004</v>
      </c>
    </row>
    <row r="192" spans="1:19" ht="17" x14ac:dyDescent="0.2">
      <c r="A192" s="11">
        <v>43623</v>
      </c>
      <c r="B192" s="8">
        <v>2852.87</v>
      </c>
      <c r="C192" s="8">
        <v>2884.97</v>
      </c>
      <c r="D192" s="8">
        <v>2852.87</v>
      </c>
      <c r="E192" s="8">
        <v>2873.34</v>
      </c>
      <c r="F192" s="8">
        <v>2873.34</v>
      </c>
      <c r="G192" s="9"/>
      <c r="N192" s="11">
        <v>44351</v>
      </c>
      <c r="O192" s="8">
        <v>4191.43</v>
      </c>
      <c r="P192" s="8">
        <v>4204.3900000000003</v>
      </c>
      <c r="Q192" s="8">
        <v>4167.93</v>
      </c>
      <c r="R192" s="8">
        <v>4192.8500000000004</v>
      </c>
      <c r="S192" s="8">
        <v>4229.8900000000003</v>
      </c>
    </row>
    <row r="193" spans="1:19" ht="17" x14ac:dyDescent="0.2">
      <c r="A193" s="11">
        <v>43626</v>
      </c>
      <c r="B193" s="8">
        <v>2885.83</v>
      </c>
      <c r="C193" s="8">
        <v>2904.77</v>
      </c>
      <c r="D193" s="8">
        <v>2885.51</v>
      </c>
      <c r="E193" s="8">
        <v>2886.73</v>
      </c>
      <c r="F193" s="8">
        <v>2886.73</v>
      </c>
      <c r="G193" s="9"/>
      <c r="N193" s="11">
        <v>44354</v>
      </c>
      <c r="O193" s="8">
        <v>4206.05</v>
      </c>
      <c r="P193" s="8">
        <v>4233.45</v>
      </c>
      <c r="Q193" s="8">
        <v>4206.05</v>
      </c>
      <c r="R193" s="8">
        <v>4229.8900000000003</v>
      </c>
      <c r="S193" s="8">
        <v>4226.5200000000004</v>
      </c>
    </row>
    <row r="194" spans="1:19" ht="17" x14ac:dyDescent="0.2">
      <c r="A194" s="11">
        <v>43627</v>
      </c>
      <c r="B194" s="8">
        <v>2903.27</v>
      </c>
      <c r="C194" s="8">
        <v>2910.61</v>
      </c>
      <c r="D194" s="8">
        <v>2878.53</v>
      </c>
      <c r="E194" s="8">
        <v>2885.72</v>
      </c>
      <c r="F194" s="8">
        <v>2885.72</v>
      </c>
      <c r="G194" s="9"/>
      <c r="N194" s="11">
        <v>44355</v>
      </c>
      <c r="O194" s="8">
        <v>4229.34</v>
      </c>
      <c r="P194" s="8">
        <v>4232.34</v>
      </c>
      <c r="Q194" s="8">
        <v>4215.66</v>
      </c>
      <c r="R194" s="8">
        <v>4226.5200000000004</v>
      </c>
      <c r="S194" s="8">
        <v>4227.26</v>
      </c>
    </row>
    <row r="195" spans="1:19" ht="17" x14ac:dyDescent="0.2">
      <c r="A195" s="11">
        <v>43628</v>
      </c>
      <c r="B195" s="8">
        <v>2882.73</v>
      </c>
      <c r="C195" s="8">
        <v>2888.57</v>
      </c>
      <c r="D195" s="8">
        <v>2874.68</v>
      </c>
      <c r="E195" s="8">
        <v>2879.84</v>
      </c>
      <c r="F195" s="8">
        <v>2879.84</v>
      </c>
      <c r="G195" s="9"/>
      <c r="N195" s="11">
        <v>44356</v>
      </c>
      <c r="O195" s="8">
        <v>4233.8100000000004</v>
      </c>
      <c r="P195" s="8">
        <v>4236.74</v>
      </c>
      <c r="Q195" s="8">
        <v>4208.41</v>
      </c>
      <c r="R195" s="8">
        <v>4227.26</v>
      </c>
      <c r="S195" s="8">
        <v>4219.55</v>
      </c>
    </row>
    <row r="196" spans="1:19" ht="17" x14ac:dyDescent="0.2">
      <c r="A196" s="11">
        <v>43629</v>
      </c>
      <c r="B196" s="8">
        <v>2886.24</v>
      </c>
      <c r="C196" s="8">
        <v>2895.24</v>
      </c>
      <c r="D196" s="8">
        <v>2881.99</v>
      </c>
      <c r="E196" s="8">
        <v>2891.64</v>
      </c>
      <c r="F196" s="8">
        <v>2891.64</v>
      </c>
      <c r="G196" s="9"/>
      <c r="N196" s="11">
        <v>44357</v>
      </c>
      <c r="O196" s="8">
        <v>4232.99</v>
      </c>
      <c r="P196" s="8">
        <v>4237.09</v>
      </c>
      <c r="Q196" s="8">
        <v>4218.74</v>
      </c>
      <c r="R196" s="8">
        <v>4219.55</v>
      </c>
      <c r="S196" s="8">
        <v>4239.18</v>
      </c>
    </row>
    <row r="197" spans="1:19" ht="17" x14ac:dyDescent="0.2">
      <c r="A197" s="11">
        <v>43630</v>
      </c>
      <c r="B197" s="8">
        <v>2886.82</v>
      </c>
      <c r="C197" s="8">
        <v>2894.45</v>
      </c>
      <c r="D197" s="8">
        <v>2879.62</v>
      </c>
      <c r="E197" s="8">
        <v>2886.98</v>
      </c>
      <c r="F197" s="8">
        <v>2886.98</v>
      </c>
      <c r="G197" s="9"/>
      <c r="N197" s="11">
        <v>44358</v>
      </c>
      <c r="O197" s="8">
        <v>4228.5600000000004</v>
      </c>
      <c r="P197" s="8">
        <v>4249.74</v>
      </c>
      <c r="Q197" s="8">
        <v>4220.34</v>
      </c>
      <c r="R197" s="8">
        <v>4239.18</v>
      </c>
      <c r="S197" s="8">
        <v>4247.4399999999996</v>
      </c>
    </row>
    <row r="198" spans="1:19" ht="17" x14ac:dyDescent="0.2">
      <c r="A198" s="11">
        <v>43633</v>
      </c>
      <c r="B198" s="8">
        <v>2889.75</v>
      </c>
      <c r="C198" s="8">
        <v>2897.27</v>
      </c>
      <c r="D198" s="8">
        <v>2887.3</v>
      </c>
      <c r="E198" s="8">
        <v>2889.67</v>
      </c>
      <c r="F198" s="8">
        <v>2889.67</v>
      </c>
      <c r="G198" s="9"/>
      <c r="N198" s="11">
        <v>44361</v>
      </c>
      <c r="O198" s="8">
        <v>4242.8999999999996</v>
      </c>
      <c r="P198" s="8">
        <v>4248.38</v>
      </c>
      <c r="Q198" s="8">
        <v>4232.25</v>
      </c>
      <c r="R198" s="8">
        <v>4247.4399999999996</v>
      </c>
      <c r="S198" s="8">
        <v>4255.1499999999996</v>
      </c>
    </row>
    <row r="199" spans="1:19" ht="17" x14ac:dyDescent="0.2">
      <c r="A199" s="11">
        <v>43634</v>
      </c>
      <c r="B199" s="8">
        <v>2906.71</v>
      </c>
      <c r="C199" s="8">
        <v>2930.79</v>
      </c>
      <c r="D199" s="8">
        <v>2905.44</v>
      </c>
      <c r="E199" s="8">
        <v>2917.75</v>
      </c>
      <c r="F199" s="8">
        <v>2917.75</v>
      </c>
      <c r="G199" s="9"/>
      <c r="N199" s="11">
        <v>44362</v>
      </c>
      <c r="O199" s="8">
        <v>4248.3100000000004</v>
      </c>
      <c r="P199" s="8">
        <v>4255.59</v>
      </c>
      <c r="Q199" s="8">
        <v>4234.07</v>
      </c>
      <c r="R199" s="8">
        <v>4255.1499999999996</v>
      </c>
      <c r="S199" s="8">
        <v>4246.59</v>
      </c>
    </row>
    <row r="200" spans="1:19" ht="17" x14ac:dyDescent="0.2">
      <c r="A200" s="11">
        <v>43635</v>
      </c>
      <c r="B200" s="8">
        <v>2920.55</v>
      </c>
      <c r="C200" s="8">
        <v>2931.74</v>
      </c>
      <c r="D200" s="8">
        <v>2911.43</v>
      </c>
      <c r="E200" s="8">
        <v>2926.46</v>
      </c>
      <c r="F200" s="8">
        <v>2926.46</v>
      </c>
      <c r="G200" s="9"/>
      <c r="N200" s="11">
        <v>44363</v>
      </c>
      <c r="O200" s="8">
        <v>4255.28</v>
      </c>
      <c r="P200" s="8">
        <v>4257.16</v>
      </c>
      <c r="Q200" s="8">
        <v>4238.3500000000004</v>
      </c>
      <c r="R200" s="8">
        <v>4246.59</v>
      </c>
      <c r="S200" s="8">
        <v>4223.7</v>
      </c>
    </row>
    <row r="201" spans="1:19" ht="17" x14ac:dyDescent="0.2">
      <c r="A201" s="11">
        <v>43636</v>
      </c>
      <c r="B201" s="8">
        <v>2949.6</v>
      </c>
      <c r="C201" s="8">
        <v>2958.06</v>
      </c>
      <c r="D201" s="8">
        <v>2931.5</v>
      </c>
      <c r="E201" s="8">
        <v>2954.18</v>
      </c>
      <c r="F201" s="8">
        <v>2954.18</v>
      </c>
      <c r="G201" s="9"/>
      <c r="N201" s="11">
        <v>44364</v>
      </c>
      <c r="O201" s="8">
        <v>4248.87</v>
      </c>
      <c r="P201" s="8">
        <v>4251.8900000000003</v>
      </c>
      <c r="Q201" s="8">
        <v>4202.45</v>
      </c>
      <c r="R201" s="8">
        <v>4223.7</v>
      </c>
      <c r="S201" s="8">
        <v>4221.8599999999997</v>
      </c>
    </row>
    <row r="202" spans="1:19" ht="17" x14ac:dyDescent="0.2">
      <c r="A202" s="11">
        <v>43637</v>
      </c>
      <c r="B202" s="8">
        <v>2952.71</v>
      </c>
      <c r="C202" s="8">
        <v>2964.15</v>
      </c>
      <c r="D202" s="8">
        <v>2946.87</v>
      </c>
      <c r="E202" s="8">
        <v>2950.46</v>
      </c>
      <c r="F202" s="8">
        <v>2950.46</v>
      </c>
      <c r="G202" s="9"/>
      <c r="N202" s="11">
        <v>44365</v>
      </c>
      <c r="O202" s="8">
        <v>4220.37</v>
      </c>
      <c r="P202" s="8">
        <v>4232.29</v>
      </c>
      <c r="Q202" s="8">
        <v>4196.05</v>
      </c>
      <c r="R202" s="8">
        <v>4221.8599999999997</v>
      </c>
      <c r="S202" s="8">
        <v>4166.45</v>
      </c>
    </row>
    <row r="203" spans="1:19" ht="17" x14ac:dyDescent="0.2">
      <c r="A203" s="11">
        <v>43640</v>
      </c>
      <c r="B203" s="8">
        <v>2951.42</v>
      </c>
      <c r="C203" s="8">
        <v>2954.92</v>
      </c>
      <c r="D203" s="8">
        <v>2944.05</v>
      </c>
      <c r="E203" s="8">
        <v>2945.35</v>
      </c>
      <c r="F203" s="8">
        <v>2945.35</v>
      </c>
      <c r="G203" s="9"/>
      <c r="N203" s="11">
        <v>44368</v>
      </c>
      <c r="O203" s="8">
        <v>4204.78</v>
      </c>
      <c r="P203" s="8">
        <v>4204.78</v>
      </c>
      <c r="Q203" s="8">
        <v>4164.3999999999996</v>
      </c>
      <c r="R203" s="8">
        <v>4166.45</v>
      </c>
      <c r="S203" s="8">
        <v>4224.79</v>
      </c>
    </row>
    <row r="204" spans="1:19" ht="17" x14ac:dyDescent="0.2">
      <c r="A204" s="11">
        <v>43641</v>
      </c>
      <c r="B204" s="8">
        <v>2945.78</v>
      </c>
      <c r="C204" s="8">
        <v>2946.52</v>
      </c>
      <c r="D204" s="8">
        <v>2916.01</v>
      </c>
      <c r="E204" s="8">
        <v>2917.38</v>
      </c>
      <c r="F204" s="8">
        <v>2917.38</v>
      </c>
      <c r="G204" s="9"/>
      <c r="N204" s="11">
        <v>44369</v>
      </c>
      <c r="O204" s="8">
        <v>4173.3999999999996</v>
      </c>
      <c r="P204" s="8">
        <v>4226.24</v>
      </c>
      <c r="Q204" s="8">
        <v>4173.3999999999996</v>
      </c>
      <c r="R204" s="8">
        <v>4224.79</v>
      </c>
      <c r="S204" s="8">
        <v>4246.4399999999996</v>
      </c>
    </row>
    <row r="205" spans="1:19" ht="17" x14ac:dyDescent="0.2">
      <c r="A205" s="11">
        <v>43642</v>
      </c>
      <c r="B205" s="8">
        <v>2926.07</v>
      </c>
      <c r="C205" s="8">
        <v>2932.59</v>
      </c>
      <c r="D205" s="8">
        <v>2912.99</v>
      </c>
      <c r="E205" s="8">
        <v>2913.78</v>
      </c>
      <c r="F205" s="8">
        <v>2913.78</v>
      </c>
      <c r="G205" s="9"/>
      <c r="N205" s="11">
        <v>44370</v>
      </c>
      <c r="O205" s="8">
        <v>4224.6099999999997</v>
      </c>
      <c r="P205" s="8">
        <v>4255.84</v>
      </c>
      <c r="Q205" s="8">
        <v>4217.2700000000004</v>
      </c>
      <c r="R205" s="8">
        <v>4246.4399999999996</v>
      </c>
      <c r="S205" s="8">
        <v>4241.84</v>
      </c>
    </row>
    <row r="206" spans="1:19" ht="17" x14ac:dyDescent="0.2">
      <c r="A206" s="11">
        <v>43643</v>
      </c>
      <c r="B206" s="8">
        <v>2919.66</v>
      </c>
      <c r="C206" s="8">
        <v>2929.3</v>
      </c>
      <c r="D206" s="8">
        <v>2918.57</v>
      </c>
      <c r="E206" s="8">
        <v>2924.92</v>
      </c>
      <c r="F206" s="8">
        <v>2924.92</v>
      </c>
      <c r="G206" s="9"/>
      <c r="N206" s="11">
        <v>44371</v>
      </c>
      <c r="O206" s="8">
        <v>4249.2700000000004</v>
      </c>
      <c r="P206" s="8">
        <v>4256.6000000000004</v>
      </c>
      <c r="Q206" s="8">
        <v>4241.43</v>
      </c>
      <c r="R206" s="8">
        <v>4241.84</v>
      </c>
      <c r="S206" s="8">
        <v>4266.49</v>
      </c>
    </row>
    <row r="207" spans="1:19" ht="17" x14ac:dyDescent="0.2">
      <c r="A207" s="11">
        <v>43644</v>
      </c>
      <c r="B207" s="8">
        <v>2932.94</v>
      </c>
      <c r="C207" s="8">
        <v>2943.98</v>
      </c>
      <c r="D207" s="8">
        <v>2929.05</v>
      </c>
      <c r="E207" s="8">
        <v>2941.76</v>
      </c>
      <c r="F207" s="8">
        <v>2941.76</v>
      </c>
      <c r="G207" s="9"/>
      <c r="N207" s="11">
        <v>44372</v>
      </c>
      <c r="O207" s="8">
        <v>4256.97</v>
      </c>
      <c r="P207" s="8">
        <v>4271.28</v>
      </c>
      <c r="Q207" s="8">
        <v>4256.97</v>
      </c>
      <c r="R207" s="8">
        <v>4266.49</v>
      </c>
      <c r="S207" s="8">
        <v>4280.7</v>
      </c>
    </row>
    <row r="208" spans="1:19" ht="17" x14ac:dyDescent="0.2">
      <c r="A208" s="11">
        <v>43647</v>
      </c>
      <c r="B208" s="8">
        <v>2971.41</v>
      </c>
      <c r="C208" s="8">
        <v>2977.93</v>
      </c>
      <c r="D208" s="8">
        <v>2952.22</v>
      </c>
      <c r="E208" s="8">
        <v>2964.33</v>
      </c>
      <c r="F208" s="8">
        <v>2964.33</v>
      </c>
      <c r="G208" s="9"/>
      <c r="N208" s="11">
        <v>44375</v>
      </c>
      <c r="O208" s="8">
        <v>4274.45</v>
      </c>
      <c r="P208" s="8">
        <v>4286.12</v>
      </c>
      <c r="Q208" s="8">
        <v>4271.16</v>
      </c>
      <c r="R208" s="8">
        <v>4280.7</v>
      </c>
      <c r="S208" s="8">
        <v>4290.6099999999997</v>
      </c>
    </row>
    <row r="209" spans="1:19" ht="17" x14ac:dyDescent="0.2">
      <c r="A209" s="11">
        <v>43648</v>
      </c>
      <c r="B209" s="8">
        <v>2964.66</v>
      </c>
      <c r="C209" s="8">
        <v>2973.21</v>
      </c>
      <c r="D209" s="8">
        <v>2955.92</v>
      </c>
      <c r="E209" s="8">
        <v>2973.01</v>
      </c>
      <c r="F209" s="8">
        <v>2973.01</v>
      </c>
      <c r="G209" s="9"/>
      <c r="N209" s="11">
        <v>44376</v>
      </c>
      <c r="O209" s="8">
        <v>4284.8999999999996</v>
      </c>
      <c r="P209" s="8">
        <v>4292.1400000000003</v>
      </c>
      <c r="Q209" s="8">
        <v>4274.67</v>
      </c>
      <c r="R209" s="8">
        <v>4290.6099999999997</v>
      </c>
      <c r="S209" s="8">
        <v>4291.8</v>
      </c>
    </row>
    <row r="210" spans="1:19" ht="17" x14ac:dyDescent="0.2">
      <c r="A210" s="11">
        <v>43649</v>
      </c>
      <c r="B210" s="8">
        <v>2978.08</v>
      </c>
      <c r="C210" s="8">
        <v>2995.84</v>
      </c>
      <c r="D210" s="8">
        <v>2977.96</v>
      </c>
      <c r="E210" s="8">
        <v>2995.82</v>
      </c>
      <c r="F210" s="8">
        <v>2995.82</v>
      </c>
      <c r="G210" s="9"/>
      <c r="N210" s="11">
        <v>44377</v>
      </c>
      <c r="O210" s="8">
        <v>4293.21</v>
      </c>
      <c r="P210" s="8">
        <v>4300.5200000000004</v>
      </c>
      <c r="Q210" s="8">
        <v>4287.04</v>
      </c>
      <c r="R210" s="8">
        <v>4291.8</v>
      </c>
      <c r="S210" s="8">
        <v>4297.5</v>
      </c>
    </row>
    <row r="211" spans="1:19" ht="17" x14ac:dyDescent="0.2">
      <c r="A211" s="11">
        <v>43651</v>
      </c>
      <c r="B211" s="8">
        <v>2984.25</v>
      </c>
      <c r="C211" s="8">
        <v>2994.03</v>
      </c>
      <c r="D211" s="8">
        <v>2967.97</v>
      </c>
      <c r="E211" s="8">
        <v>2990.41</v>
      </c>
      <c r="F211" s="8">
        <v>2990.41</v>
      </c>
      <c r="G211" s="9"/>
      <c r="N211" s="11">
        <v>44378</v>
      </c>
      <c r="O211" s="8">
        <v>4290.6499999999996</v>
      </c>
      <c r="P211" s="8">
        <v>4302.43</v>
      </c>
      <c r="Q211" s="8">
        <v>4287.96</v>
      </c>
      <c r="R211" s="8">
        <v>4297.5</v>
      </c>
      <c r="S211" s="8">
        <v>4319.9399999999996</v>
      </c>
    </row>
    <row r="212" spans="1:19" ht="17" x14ac:dyDescent="0.2">
      <c r="A212" s="11">
        <v>43654</v>
      </c>
      <c r="B212" s="8">
        <v>2979.77</v>
      </c>
      <c r="C212" s="8">
        <v>2980.76</v>
      </c>
      <c r="D212" s="8">
        <v>2970.09</v>
      </c>
      <c r="E212" s="8">
        <v>2975.95</v>
      </c>
      <c r="F212" s="8">
        <v>2975.95</v>
      </c>
      <c r="G212" s="9"/>
      <c r="N212" s="11">
        <v>44379</v>
      </c>
      <c r="O212" s="8">
        <v>4300.7299999999996</v>
      </c>
      <c r="P212" s="8">
        <v>4320.66</v>
      </c>
      <c r="Q212" s="8">
        <v>4300.7299999999996</v>
      </c>
      <c r="R212" s="8">
        <v>4319.9399999999996</v>
      </c>
      <c r="S212" s="8">
        <v>4352.34</v>
      </c>
    </row>
    <row r="213" spans="1:19" ht="17" x14ac:dyDescent="0.2">
      <c r="A213" s="11">
        <v>43655</v>
      </c>
      <c r="B213" s="8">
        <v>2965.52</v>
      </c>
      <c r="C213" s="8">
        <v>2981.9</v>
      </c>
      <c r="D213" s="8">
        <v>2963.44</v>
      </c>
      <c r="E213" s="8">
        <v>2979.63</v>
      </c>
      <c r="F213" s="8">
        <v>2979.63</v>
      </c>
      <c r="G213" s="9"/>
      <c r="N213" s="11">
        <v>44383</v>
      </c>
      <c r="O213" s="8">
        <v>4326.6000000000004</v>
      </c>
      <c r="P213" s="8">
        <v>4355.43</v>
      </c>
      <c r="Q213" s="8">
        <v>4326.6000000000004</v>
      </c>
      <c r="R213" s="8">
        <v>4352.34</v>
      </c>
      <c r="S213" s="8">
        <v>4343.54</v>
      </c>
    </row>
    <row r="214" spans="1:19" ht="17" x14ac:dyDescent="0.2">
      <c r="A214" s="11">
        <v>43656</v>
      </c>
      <c r="B214" s="8">
        <v>2989.3</v>
      </c>
      <c r="C214" s="8">
        <v>3002.98</v>
      </c>
      <c r="D214" s="8">
        <v>2984.62</v>
      </c>
      <c r="E214" s="8">
        <v>2993.07</v>
      </c>
      <c r="F214" s="8">
        <v>2993.07</v>
      </c>
      <c r="G214" s="9"/>
      <c r="N214" s="11">
        <v>44384</v>
      </c>
      <c r="O214" s="8">
        <v>4356.46</v>
      </c>
      <c r="P214" s="8">
        <v>4356.46</v>
      </c>
      <c r="Q214" s="8">
        <v>4314.37</v>
      </c>
      <c r="R214" s="8">
        <v>4343.54</v>
      </c>
      <c r="S214" s="8">
        <v>4358.13</v>
      </c>
    </row>
    <row r="215" spans="1:19" ht="17" x14ac:dyDescent="0.2">
      <c r="A215" s="11">
        <v>43657</v>
      </c>
      <c r="B215" s="8">
        <v>2999.62</v>
      </c>
      <c r="C215" s="8">
        <v>3002.33</v>
      </c>
      <c r="D215" s="8">
        <v>2988.8</v>
      </c>
      <c r="E215" s="8">
        <v>2999.91</v>
      </c>
      <c r="F215" s="8">
        <v>2999.91</v>
      </c>
      <c r="G215" s="9"/>
      <c r="N215" s="11">
        <v>44385</v>
      </c>
      <c r="O215" s="8">
        <v>4351.01</v>
      </c>
      <c r="P215" s="8">
        <v>4361.88</v>
      </c>
      <c r="Q215" s="8">
        <v>4329.79</v>
      </c>
      <c r="R215" s="8">
        <v>4358.13</v>
      </c>
      <c r="S215" s="8">
        <v>4320.82</v>
      </c>
    </row>
    <row r="216" spans="1:19" ht="17" x14ac:dyDescent="0.2">
      <c r="A216" s="11">
        <v>43658</v>
      </c>
      <c r="B216" s="8">
        <v>3003.36</v>
      </c>
      <c r="C216" s="8">
        <v>3013.92</v>
      </c>
      <c r="D216" s="8">
        <v>3001.87</v>
      </c>
      <c r="E216" s="8">
        <v>3013.77</v>
      </c>
      <c r="F216" s="8">
        <v>3013.77</v>
      </c>
      <c r="G216" s="9"/>
      <c r="N216" s="11">
        <v>44386</v>
      </c>
      <c r="O216" s="8">
        <v>4321.07</v>
      </c>
      <c r="P216" s="8">
        <v>4330.88</v>
      </c>
      <c r="Q216" s="8">
        <v>4289.37</v>
      </c>
      <c r="R216" s="8">
        <v>4320.82</v>
      </c>
      <c r="S216" s="8">
        <v>4369.55</v>
      </c>
    </row>
    <row r="217" spans="1:19" ht="17" x14ac:dyDescent="0.2">
      <c r="A217" s="11">
        <v>43661</v>
      </c>
      <c r="B217" s="8">
        <v>3017.8</v>
      </c>
      <c r="C217" s="8">
        <v>3017.8</v>
      </c>
      <c r="D217" s="8">
        <v>3008.77</v>
      </c>
      <c r="E217" s="8">
        <v>3014.3</v>
      </c>
      <c r="F217" s="8">
        <v>3014.3</v>
      </c>
      <c r="G217" s="9"/>
      <c r="N217" s="11">
        <v>44389</v>
      </c>
      <c r="O217" s="8">
        <v>4329.38</v>
      </c>
      <c r="P217" s="8">
        <v>4371.6000000000004</v>
      </c>
      <c r="Q217" s="8">
        <v>4329.38</v>
      </c>
      <c r="R217" s="8">
        <v>4369.55</v>
      </c>
      <c r="S217" s="8">
        <v>4384.63</v>
      </c>
    </row>
    <row r="218" spans="1:19" ht="17" x14ac:dyDescent="0.2">
      <c r="A218" s="11">
        <v>43662</v>
      </c>
      <c r="B218" s="8">
        <v>3012.13</v>
      </c>
      <c r="C218" s="8">
        <v>3015.02</v>
      </c>
      <c r="D218" s="8">
        <v>3001.15</v>
      </c>
      <c r="E218" s="8">
        <v>3004.04</v>
      </c>
      <c r="F218" s="8">
        <v>3004.04</v>
      </c>
      <c r="G218" s="9"/>
      <c r="N218" s="11">
        <v>44390</v>
      </c>
      <c r="O218" s="8">
        <v>4372.41</v>
      </c>
      <c r="P218" s="8">
        <v>4386.68</v>
      </c>
      <c r="Q218" s="8">
        <v>4364.03</v>
      </c>
      <c r="R218" s="8">
        <v>4384.63</v>
      </c>
      <c r="S218" s="8">
        <v>4369.21</v>
      </c>
    </row>
    <row r="219" spans="1:19" ht="17" x14ac:dyDescent="0.2">
      <c r="A219" s="11">
        <v>43663</v>
      </c>
      <c r="B219" s="8">
        <v>3005.1</v>
      </c>
      <c r="C219" s="8">
        <v>3005.26</v>
      </c>
      <c r="D219" s="8">
        <v>2984.25</v>
      </c>
      <c r="E219" s="8">
        <v>2984.42</v>
      </c>
      <c r="F219" s="8">
        <v>2984.42</v>
      </c>
      <c r="G219" s="9"/>
      <c r="N219" s="11">
        <v>44391</v>
      </c>
      <c r="O219" s="8">
        <v>4381.07</v>
      </c>
      <c r="P219" s="8">
        <v>4392.37</v>
      </c>
      <c r="Q219" s="8">
        <v>4366.92</v>
      </c>
      <c r="R219" s="8">
        <v>4369.21</v>
      </c>
      <c r="S219" s="8">
        <v>4374.3</v>
      </c>
    </row>
    <row r="220" spans="1:19" ht="17" x14ac:dyDescent="0.2">
      <c r="A220" s="11">
        <v>43664</v>
      </c>
      <c r="B220" s="8">
        <v>2978.87</v>
      </c>
      <c r="C220" s="8">
        <v>2998.28</v>
      </c>
      <c r="D220" s="8">
        <v>2973.09</v>
      </c>
      <c r="E220" s="8">
        <v>2995.11</v>
      </c>
      <c r="F220" s="8">
        <v>2995.11</v>
      </c>
      <c r="G220" s="9"/>
      <c r="N220" s="11">
        <v>44392</v>
      </c>
      <c r="O220" s="8">
        <v>4380.1099999999997</v>
      </c>
      <c r="P220" s="8">
        <v>4393.68</v>
      </c>
      <c r="Q220" s="8">
        <v>4362.3599999999997</v>
      </c>
      <c r="R220" s="8">
        <v>4374.3</v>
      </c>
      <c r="S220" s="8">
        <v>4360.03</v>
      </c>
    </row>
    <row r="221" spans="1:19" ht="17" x14ac:dyDescent="0.2">
      <c r="A221" s="11">
        <v>43665</v>
      </c>
      <c r="B221" s="8">
        <v>3004.26</v>
      </c>
      <c r="C221" s="8">
        <v>3006.02</v>
      </c>
      <c r="D221" s="8">
        <v>2975.86</v>
      </c>
      <c r="E221" s="8">
        <v>2976.61</v>
      </c>
      <c r="F221" s="8">
        <v>2976.61</v>
      </c>
      <c r="G221" s="9"/>
      <c r="N221" s="11">
        <v>44393</v>
      </c>
      <c r="O221" s="8">
        <v>4369.0200000000004</v>
      </c>
      <c r="P221" s="8">
        <v>4369.0200000000004</v>
      </c>
      <c r="Q221" s="8">
        <v>4340.7</v>
      </c>
      <c r="R221" s="8">
        <v>4360.03</v>
      </c>
      <c r="S221" s="8">
        <v>4327.16</v>
      </c>
    </row>
    <row r="222" spans="1:19" ht="17" x14ac:dyDescent="0.2">
      <c r="A222" s="11">
        <v>43668</v>
      </c>
      <c r="B222" s="8">
        <v>2981.93</v>
      </c>
      <c r="C222" s="8">
        <v>2990.71</v>
      </c>
      <c r="D222" s="8">
        <v>2976.65</v>
      </c>
      <c r="E222" s="8">
        <v>2985.03</v>
      </c>
      <c r="F222" s="8">
        <v>2985.03</v>
      </c>
      <c r="G222" s="9"/>
      <c r="N222" s="11">
        <v>44396</v>
      </c>
      <c r="O222" s="8">
        <v>4367.43</v>
      </c>
      <c r="P222" s="8">
        <v>4375.09</v>
      </c>
      <c r="Q222" s="8">
        <v>4322.53</v>
      </c>
      <c r="R222" s="8">
        <v>4327.16</v>
      </c>
      <c r="S222" s="8">
        <v>4258.49</v>
      </c>
    </row>
    <row r="223" spans="1:19" ht="17" x14ac:dyDescent="0.2">
      <c r="A223" s="11">
        <v>43669</v>
      </c>
      <c r="B223" s="8">
        <v>2994.74</v>
      </c>
      <c r="C223" s="8">
        <v>3005.9</v>
      </c>
      <c r="D223" s="8">
        <v>2988.56</v>
      </c>
      <c r="E223" s="8">
        <v>3005.47</v>
      </c>
      <c r="F223" s="8">
        <v>3005.47</v>
      </c>
      <c r="G223" s="9"/>
      <c r="N223" s="11">
        <v>44397</v>
      </c>
      <c r="O223" s="8">
        <v>4296.3999999999996</v>
      </c>
      <c r="P223" s="8">
        <v>4296.3999999999996</v>
      </c>
      <c r="Q223" s="8">
        <v>4233.13</v>
      </c>
      <c r="R223" s="8">
        <v>4258.49</v>
      </c>
      <c r="S223" s="8">
        <v>4323.0600000000004</v>
      </c>
    </row>
    <row r="224" spans="1:19" ht="17" x14ac:dyDescent="0.2">
      <c r="A224" s="11">
        <v>43670</v>
      </c>
      <c r="B224" s="8">
        <v>2998.77</v>
      </c>
      <c r="C224" s="8">
        <v>3019.59</v>
      </c>
      <c r="D224" s="8">
        <v>2996.82</v>
      </c>
      <c r="E224" s="8">
        <v>3019.56</v>
      </c>
      <c r="F224" s="8">
        <v>3019.56</v>
      </c>
      <c r="G224" s="9"/>
      <c r="N224" s="11">
        <v>44398</v>
      </c>
      <c r="O224" s="8">
        <v>4265.1099999999997</v>
      </c>
      <c r="P224" s="8">
        <v>4336.84</v>
      </c>
      <c r="Q224" s="8">
        <v>4262.05</v>
      </c>
      <c r="R224" s="8">
        <v>4323.0600000000004</v>
      </c>
      <c r="S224" s="8">
        <v>4358.6899999999996</v>
      </c>
    </row>
    <row r="225" spans="1:19" ht="17" x14ac:dyDescent="0.2">
      <c r="A225" s="11">
        <v>43671</v>
      </c>
      <c r="B225" s="8">
        <v>3016.26</v>
      </c>
      <c r="C225" s="8">
        <v>3016.31</v>
      </c>
      <c r="D225" s="8">
        <v>2997.24</v>
      </c>
      <c r="E225" s="8">
        <v>3003.67</v>
      </c>
      <c r="F225" s="8">
        <v>3003.67</v>
      </c>
      <c r="G225" s="9"/>
      <c r="N225" s="11">
        <v>44399</v>
      </c>
      <c r="O225" s="8">
        <v>4331.13</v>
      </c>
      <c r="P225" s="8">
        <v>4359.7</v>
      </c>
      <c r="Q225" s="8">
        <v>4331.13</v>
      </c>
      <c r="R225" s="8">
        <v>4358.6899999999996</v>
      </c>
      <c r="S225" s="8">
        <v>4367.4799999999996</v>
      </c>
    </row>
    <row r="226" spans="1:19" ht="17" x14ac:dyDescent="0.2">
      <c r="A226" s="11">
        <v>43672</v>
      </c>
      <c r="B226" s="8">
        <v>3013.25</v>
      </c>
      <c r="C226" s="8">
        <v>3027.98</v>
      </c>
      <c r="D226" s="8">
        <v>3012.59</v>
      </c>
      <c r="E226" s="8">
        <v>3025.86</v>
      </c>
      <c r="F226" s="8">
        <v>3025.86</v>
      </c>
      <c r="G226" s="9"/>
      <c r="N226" s="11">
        <v>44400</v>
      </c>
      <c r="O226" s="8">
        <v>4361.2700000000004</v>
      </c>
      <c r="P226" s="8">
        <v>4369.87</v>
      </c>
      <c r="Q226" s="8">
        <v>4350.0600000000004</v>
      </c>
      <c r="R226" s="8">
        <v>4367.4799999999996</v>
      </c>
      <c r="S226" s="8">
        <v>4411.79</v>
      </c>
    </row>
    <row r="227" spans="1:19" ht="17" x14ac:dyDescent="0.2">
      <c r="A227" s="11">
        <v>43675</v>
      </c>
      <c r="B227" s="8">
        <v>3024.47</v>
      </c>
      <c r="C227" s="8">
        <v>3025.61</v>
      </c>
      <c r="D227" s="8">
        <v>3014.3</v>
      </c>
      <c r="E227" s="8">
        <v>3020.97</v>
      </c>
      <c r="F227" s="8">
        <v>3020.97</v>
      </c>
      <c r="G227" s="9"/>
      <c r="N227" s="11">
        <v>44403</v>
      </c>
      <c r="O227" s="8">
        <v>4381.2</v>
      </c>
      <c r="P227" s="8">
        <v>4415.18</v>
      </c>
      <c r="Q227" s="8">
        <v>4381.2</v>
      </c>
      <c r="R227" s="8">
        <v>4411.79</v>
      </c>
      <c r="S227" s="8">
        <v>4422.3</v>
      </c>
    </row>
    <row r="228" spans="1:19" ht="17" x14ac:dyDescent="0.2">
      <c r="A228" s="11">
        <v>43676</v>
      </c>
      <c r="B228" s="8">
        <v>3007.66</v>
      </c>
      <c r="C228" s="8">
        <v>3017.19</v>
      </c>
      <c r="D228" s="8">
        <v>3000.94</v>
      </c>
      <c r="E228" s="8">
        <v>3013.18</v>
      </c>
      <c r="F228" s="8">
        <v>3013.18</v>
      </c>
      <c r="G228" s="9"/>
      <c r="N228" s="11">
        <v>44404</v>
      </c>
      <c r="O228" s="8">
        <v>4409.58</v>
      </c>
      <c r="P228" s="8">
        <v>4422.7299999999996</v>
      </c>
      <c r="Q228" s="8">
        <v>4405.45</v>
      </c>
      <c r="R228" s="8">
        <v>4422.3</v>
      </c>
      <c r="S228" s="8">
        <v>4401.46</v>
      </c>
    </row>
    <row r="229" spans="1:19" ht="17" x14ac:dyDescent="0.2">
      <c r="A229" s="11">
        <v>43677</v>
      </c>
      <c r="B229" s="8">
        <v>3016.22</v>
      </c>
      <c r="C229" s="8">
        <v>3017.4</v>
      </c>
      <c r="D229" s="8">
        <v>2958.08</v>
      </c>
      <c r="E229" s="8">
        <v>2980.38</v>
      </c>
      <c r="F229" s="8">
        <v>2980.38</v>
      </c>
      <c r="G229" s="9"/>
      <c r="N229" s="11">
        <v>44405</v>
      </c>
      <c r="O229" s="8">
        <v>4416.38</v>
      </c>
      <c r="P229" s="8">
        <v>4416.38</v>
      </c>
      <c r="Q229" s="8">
        <v>4372.51</v>
      </c>
      <c r="R229" s="8">
        <v>4401.46</v>
      </c>
      <c r="S229" s="8">
        <v>4400.6400000000003</v>
      </c>
    </row>
    <row r="230" spans="1:19" ht="17" x14ac:dyDescent="0.2">
      <c r="A230" s="11">
        <v>43678</v>
      </c>
      <c r="B230" s="8">
        <v>2980.32</v>
      </c>
      <c r="C230" s="8">
        <v>3013.59</v>
      </c>
      <c r="D230" s="8">
        <v>2945.23</v>
      </c>
      <c r="E230" s="8">
        <v>2953.56</v>
      </c>
      <c r="F230" s="8">
        <v>2953.56</v>
      </c>
      <c r="G230" s="9"/>
      <c r="N230" s="11">
        <v>44406</v>
      </c>
      <c r="O230" s="8">
        <v>4402.95</v>
      </c>
      <c r="P230" s="8">
        <v>4415.47</v>
      </c>
      <c r="Q230" s="8">
        <v>4387.01</v>
      </c>
      <c r="R230" s="8">
        <v>4400.6400000000003</v>
      </c>
      <c r="S230" s="8">
        <v>4419.1499999999996</v>
      </c>
    </row>
    <row r="231" spans="1:19" ht="17" x14ac:dyDescent="0.2">
      <c r="A231" s="11">
        <v>43679</v>
      </c>
      <c r="B231" s="8">
        <v>2943.9</v>
      </c>
      <c r="C231" s="8">
        <v>2945.5</v>
      </c>
      <c r="D231" s="8">
        <v>2914.11</v>
      </c>
      <c r="E231" s="8">
        <v>2932.05</v>
      </c>
      <c r="F231" s="8">
        <v>2932.05</v>
      </c>
      <c r="G231" s="9"/>
      <c r="N231" s="11">
        <v>44407</v>
      </c>
      <c r="O231" s="8">
        <v>4403.59</v>
      </c>
      <c r="P231" s="8">
        <v>4429.97</v>
      </c>
      <c r="Q231" s="8">
        <v>4403.59</v>
      </c>
      <c r="R231" s="8">
        <v>4419.1499999999996</v>
      </c>
      <c r="S231" s="8">
        <v>4395.26</v>
      </c>
    </row>
    <row r="232" spans="1:19" ht="17" x14ac:dyDescent="0.2">
      <c r="A232" s="11">
        <v>43682</v>
      </c>
      <c r="B232" s="8">
        <v>2898.07</v>
      </c>
      <c r="C232" s="8">
        <v>2898.07</v>
      </c>
      <c r="D232" s="8">
        <v>2822.12</v>
      </c>
      <c r="E232" s="8">
        <v>2844.74</v>
      </c>
      <c r="F232" s="8">
        <v>2844.74</v>
      </c>
      <c r="G232" s="9"/>
      <c r="N232" s="11">
        <v>44410</v>
      </c>
      <c r="O232" s="8">
        <v>4395.12</v>
      </c>
      <c r="P232" s="8">
        <v>4412.25</v>
      </c>
      <c r="Q232" s="8">
        <v>4389.6499999999996</v>
      </c>
      <c r="R232" s="8">
        <v>4395.26</v>
      </c>
      <c r="S232" s="8">
        <v>4387.16</v>
      </c>
    </row>
    <row r="233" spans="1:19" ht="17" x14ac:dyDescent="0.2">
      <c r="A233" s="11">
        <v>43683</v>
      </c>
      <c r="B233" s="8">
        <v>2861.18</v>
      </c>
      <c r="C233" s="8">
        <v>2884.4</v>
      </c>
      <c r="D233" s="8">
        <v>2847.42</v>
      </c>
      <c r="E233" s="8">
        <v>2881.77</v>
      </c>
      <c r="F233" s="8">
        <v>2881.77</v>
      </c>
      <c r="G233" s="9"/>
      <c r="N233" s="11">
        <v>44411</v>
      </c>
      <c r="O233" s="8">
        <v>4406.8599999999997</v>
      </c>
      <c r="P233" s="8">
        <v>4422.18</v>
      </c>
      <c r="Q233" s="8">
        <v>4384.8100000000004</v>
      </c>
      <c r="R233" s="8">
        <v>4387.16</v>
      </c>
      <c r="S233" s="8">
        <v>4423.1499999999996</v>
      </c>
    </row>
    <row r="234" spans="1:19" ht="17" x14ac:dyDescent="0.2">
      <c r="A234" s="11">
        <v>43684</v>
      </c>
      <c r="B234" s="8">
        <v>2858.65</v>
      </c>
      <c r="C234" s="8">
        <v>2892.17</v>
      </c>
      <c r="D234" s="8">
        <v>2825.71</v>
      </c>
      <c r="E234" s="8">
        <v>2883.98</v>
      </c>
      <c r="F234" s="8">
        <v>2883.98</v>
      </c>
      <c r="G234" s="9"/>
      <c r="N234" s="11">
        <v>44412</v>
      </c>
      <c r="O234" s="8">
        <v>4392.74</v>
      </c>
      <c r="P234" s="8">
        <v>4423.79</v>
      </c>
      <c r="Q234" s="8">
        <v>4373</v>
      </c>
      <c r="R234" s="8">
        <v>4423.1499999999996</v>
      </c>
      <c r="S234" s="8">
        <v>4402.66</v>
      </c>
    </row>
    <row r="235" spans="1:19" ht="17" x14ac:dyDescent="0.2">
      <c r="A235" s="11">
        <v>43685</v>
      </c>
      <c r="B235" s="8">
        <v>2896.21</v>
      </c>
      <c r="C235" s="8">
        <v>2938.72</v>
      </c>
      <c r="D235" s="8">
        <v>2894.47</v>
      </c>
      <c r="E235" s="8">
        <v>2938.09</v>
      </c>
      <c r="F235" s="8">
        <v>2938.09</v>
      </c>
      <c r="G235" s="9"/>
      <c r="N235" s="11">
        <v>44413</v>
      </c>
      <c r="O235" s="8">
        <v>4415.95</v>
      </c>
      <c r="P235" s="8">
        <v>4416.17</v>
      </c>
      <c r="Q235" s="8">
        <v>4400.2299999999996</v>
      </c>
      <c r="R235" s="8">
        <v>4402.66</v>
      </c>
      <c r="S235" s="8">
        <v>4429.1000000000004</v>
      </c>
    </row>
    <row r="236" spans="1:19" ht="17" x14ac:dyDescent="0.2">
      <c r="A236" s="11">
        <v>43686</v>
      </c>
      <c r="B236" s="8">
        <v>2930.51</v>
      </c>
      <c r="C236" s="8">
        <v>2935.75</v>
      </c>
      <c r="D236" s="8">
        <v>2900.15</v>
      </c>
      <c r="E236" s="8">
        <v>2918.65</v>
      </c>
      <c r="F236" s="8">
        <v>2918.65</v>
      </c>
      <c r="G236" s="9"/>
      <c r="N236" s="11">
        <v>44414</v>
      </c>
      <c r="O236" s="8">
        <v>4408.8599999999997</v>
      </c>
      <c r="P236" s="8">
        <v>4429.76</v>
      </c>
      <c r="Q236" s="8">
        <v>4408.8599999999997</v>
      </c>
      <c r="R236" s="8">
        <v>4429.1000000000004</v>
      </c>
      <c r="S236" s="8">
        <v>4436.5200000000004</v>
      </c>
    </row>
    <row r="237" spans="1:19" ht="17" x14ac:dyDescent="0.2">
      <c r="A237" s="11">
        <v>43689</v>
      </c>
      <c r="B237" s="8">
        <v>2907.07</v>
      </c>
      <c r="C237" s="8">
        <v>2907.58</v>
      </c>
      <c r="D237" s="8">
        <v>2873.14</v>
      </c>
      <c r="E237" s="8">
        <v>2882.7</v>
      </c>
      <c r="F237" s="8">
        <v>2882.7</v>
      </c>
      <c r="G237" s="9"/>
      <c r="N237" s="11">
        <v>44417</v>
      </c>
      <c r="O237" s="8">
        <v>4429.07</v>
      </c>
      <c r="P237" s="8">
        <v>4440.82</v>
      </c>
      <c r="Q237" s="8">
        <v>4429.07</v>
      </c>
      <c r="R237" s="8">
        <v>4436.5200000000004</v>
      </c>
      <c r="S237" s="8">
        <v>4432.3500000000004</v>
      </c>
    </row>
    <row r="238" spans="1:19" ht="17" x14ac:dyDescent="0.2">
      <c r="A238" s="11">
        <v>43690</v>
      </c>
      <c r="B238" s="8">
        <v>2880.72</v>
      </c>
      <c r="C238" s="8">
        <v>2943.31</v>
      </c>
      <c r="D238" s="8">
        <v>2877.05</v>
      </c>
      <c r="E238" s="8">
        <v>2926.32</v>
      </c>
      <c r="F238" s="8">
        <v>2926.32</v>
      </c>
      <c r="G238" s="9"/>
      <c r="N238" s="11">
        <v>44418</v>
      </c>
      <c r="O238" s="8">
        <v>4437.7700000000004</v>
      </c>
      <c r="P238" s="8">
        <v>4439.3900000000003</v>
      </c>
      <c r="Q238" s="8">
        <v>4424.74</v>
      </c>
      <c r="R238" s="8">
        <v>4432.3500000000004</v>
      </c>
      <c r="S238" s="8">
        <v>4436.75</v>
      </c>
    </row>
    <row r="239" spans="1:19" ht="17" x14ac:dyDescent="0.2">
      <c r="A239" s="11">
        <v>43691</v>
      </c>
      <c r="B239" s="8">
        <v>2894.15</v>
      </c>
      <c r="C239" s="8">
        <v>2894.15</v>
      </c>
      <c r="D239" s="8">
        <v>2839.64</v>
      </c>
      <c r="E239" s="8">
        <v>2840.6</v>
      </c>
      <c r="F239" s="8">
        <v>2840.6</v>
      </c>
      <c r="G239" s="9"/>
      <c r="N239" s="11">
        <v>44419</v>
      </c>
      <c r="O239" s="8">
        <v>4435.79</v>
      </c>
      <c r="P239" s="8">
        <v>4445.21</v>
      </c>
      <c r="Q239" s="8">
        <v>4430.03</v>
      </c>
      <c r="R239" s="8">
        <v>4436.75</v>
      </c>
      <c r="S239" s="8">
        <v>4442.41</v>
      </c>
    </row>
    <row r="240" spans="1:19" ht="17" x14ac:dyDescent="0.2">
      <c r="A240" s="11">
        <v>43692</v>
      </c>
      <c r="B240" s="8">
        <v>2846.2</v>
      </c>
      <c r="C240" s="8">
        <v>2856.67</v>
      </c>
      <c r="D240" s="8">
        <v>2825.51</v>
      </c>
      <c r="E240" s="8">
        <v>2847.6</v>
      </c>
      <c r="F240" s="8">
        <v>2847.6</v>
      </c>
      <c r="G240" s="9"/>
      <c r="N240" s="11">
        <v>44420</v>
      </c>
      <c r="O240" s="8">
        <v>4442.18</v>
      </c>
      <c r="P240" s="8">
        <v>4449.4399999999996</v>
      </c>
      <c r="Q240" s="8">
        <v>4436.42</v>
      </c>
      <c r="R240" s="8">
        <v>4442.41</v>
      </c>
      <c r="S240" s="8">
        <v>4460.83</v>
      </c>
    </row>
    <row r="241" spans="1:19" ht="17" x14ac:dyDescent="0.2">
      <c r="A241" s="11">
        <v>43693</v>
      </c>
      <c r="B241" s="8">
        <v>2864.74</v>
      </c>
      <c r="C241" s="8">
        <v>2893.63</v>
      </c>
      <c r="D241" s="8">
        <v>2864.74</v>
      </c>
      <c r="E241" s="8">
        <v>2888.68</v>
      </c>
      <c r="F241" s="8">
        <v>2888.68</v>
      </c>
      <c r="G241" s="9"/>
      <c r="N241" s="11">
        <v>44421</v>
      </c>
      <c r="O241" s="8">
        <v>4446.08</v>
      </c>
      <c r="P241" s="8">
        <v>4461.7700000000004</v>
      </c>
      <c r="Q241" s="8">
        <v>4435.96</v>
      </c>
      <c r="R241" s="8">
        <v>4460.83</v>
      </c>
      <c r="S241" s="8">
        <v>4468</v>
      </c>
    </row>
    <row r="242" spans="1:19" ht="17" x14ac:dyDescent="0.2">
      <c r="A242" s="11">
        <v>43696</v>
      </c>
      <c r="B242" s="8">
        <v>2913.48</v>
      </c>
      <c r="C242" s="8">
        <v>2931</v>
      </c>
      <c r="D242" s="8">
        <v>2913.48</v>
      </c>
      <c r="E242" s="8">
        <v>2923.65</v>
      </c>
      <c r="F242" s="8">
        <v>2923.65</v>
      </c>
      <c r="G242" s="9"/>
      <c r="N242" s="11">
        <v>44424</v>
      </c>
      <c r="O242" s="8">
        <v>4464.84</v>
      </c>
      <c r="P242" s="8">
        <v>4468.37</v>
      </c>
      <c r="Q242" s="8">
        <v>4460.82</v>
      </c>
      <c r="R242" s="8">
        <v>4468</v>
      </c>
      <c r="S242" s="8">
        <v>4479.71</v>
      </c>
    </row>
    <row r="243" spans="1:19" ht="17" x14ac:dyDescent="0.2">
      <c r="A243" s="11">
        <v>43697</v>
      </c>
      <c r="B243" s="8">
        <v>2919.01</v>
      </c>
      <c r="C243" s="8">
        <v>2923.63</v>
      </c>
      <c r="D243" s="8">
        <v>2899.6</v>
      </c>
      <c r="E243" s="8">
        <v>2900.51</v>
      </c>
      <c r="F243" s="8">
        <v>2900.51</v>
      </c>
      <c r="G243" s="9"/>
      <c r="N243" s="11">
        <v>44425</v>
      </c>
      <c r="O243" s="8">
        <v>4461.6499999999996</v>
      </c>
      <c r="P243" s="8">
        <v>4480.26</v>
      </c>
      <c r="Q243" s="8">
        <v>4437.66</v>
      </c>
      <c r="R243" s="8">
        <v>4479.71</v>
      </c>
      <c r="S243" s="8">
        <v>4448.08</v>
      </c>
    </row>
    <row r="244" spans="1:19" ht="17" x14ac:dyDescent="0.2">
      <c r="A244" s="11">
        <v>43698</v>
      </c>
      <c r="B244" s="8">
        <v>2922.04</v>
      </c>
      <c r="C244" s="8">
        <v>2928.73</v>
      </c>
      <c r="D244" s="8">
        <v>2917.91</v>
      </c>
      <c r="E244" s="8">
        <v>2924.43</v>
      </c>
      <c r="F244" s="8">
        <v>2924.43</v>
      </c>
      <c r="G244" s="9"/>
      <c r="N244" s="11">
        <v>44426</v>
      </c>
      <c r="O244" s="8">
        <v>4462.12</v>
      </c>
      <c r="P244" s="8">
        <v>4462.12</v>
      </c>
      <c r="Q244" s="8">
        <v>4417.83</v>
      </c>
      <c r="R244" s="8">
        <v>4448.08</v>
      </c>
      <c r="S244" s="8">
        <v>4400.2700000000004</v>
      </c>
    </row>
    <row r="245" spans="1:19" ht="17" x14ac:dyDescent="0.2">
      <c r="A245" s="11">
        <v>43699</v>
      </c>
      <c r="B245" s="8">
        <v>2930.94</v>
      </c>
      <c r="C245" s="8">
        <v>2939.08</v>
      </c>
      <c r="D245" s="8">
        <v>2904.51</v>
      </c>
      <c r="E245" s="8">
        <v>2922.95</v>
      </c>
      <c r="F245" s="8">
        <v>2922.95</v>
      </c>
      <c r="G245" s="9"/>
      <c r="N245" s="11">
        <v>44427</v>
      </c>
      <c r="O245" s="8">
        <v>4440.9399999999996</v>
      </c>
      <c r="P245" s="8">
        <v>4454.32</v>
      </c>
      <c r="Q245" s="8">
        <v>4397.59</v>
      </c>
      <c r="R245" s="8">
        <v>4400.2700000000004</v>
      </c>
      <c r="S245" s="8">
        <v>4405.8</v>
      </c>
    </row>
    <row r="246" spans="1:19" ht="17" x14ac:dyDescent="0.2">
      <c r="A246" s="11">
        <v>43700</v>
      </c>
      <c r="B246" s="8">
        <v>2911.07</v>
      </c>
      <c r="C246" s="8">
        <v>2927.01</v>
      </c>
      <c r="D246" s="8">
        <v>2834.97</v>
      </c>
      <c r="E246" s="8">
        <v>2847.11</v>
      </c>
      <c r="F246" s="8">
        <v>2847.11</v>
      </c>
      <c r="G246" s="9"/>
      <c r="N246" s="11">
        <v>44428</v>
      </c>
      <c r="O246" s="8">
        <v>4382.4399999999996</v>
      </c>
      <c r="P246" s="8">
        <v>4418.6099999999997</v>
      </c>
      <c r="Q246" s="8">
        <v>4367.7299999999996</v>
      </c>
      <c r="R246" s="8">
        <v>4405.8</v>
      </c>
      <c r="S246" s="8">
        <v>4441.67</v>
      </c>
    </row>
    <row r="247" spans="1:19" ht="17" x14ac:dyDescent="0.2">
      <c r="A247" s="11">
        <v>43703</v>
      </c>
      <c r="B247" s="8">
        <v>2866.7</v>
      </c>
      <c r="C247" s="8">
        <v>2879.27</v>
      </c>
      <c r="D247" s="8">
        <v>2856</v>
      </c>
      <c r="E247" s="8">
        <v>2878.38</v>
      </c>
      <c r="F247" s="8">
        <v>2878.38</v>
      </c>
      <c r="G247" s="9"/>
      <c r="N247" s="11">
        <v>44431</v>
      </c>
      <c r="O247" s="8">
        <v>4410.5600000000004</v>
      </c>
      <c r="P247" s="8">
        <v>4444.3500000000004</v>
      </c>
      <c r="Q247" s="8">
        <v>4406.8</v>
      </c>
      <c r="R247" s="8">
        <v>4441.67</v>
      </c>
      <c r="S247" s="8">
        <v>4479.53</v>
      </c>
    </row>
    <row r="248" spans="1:19" ht="17" x14ac:dyDescent="0.2">
      <c r="A248" s="11">
        <v>43704</v>
      </c>
      <c r="B248" s="8">
        <v>2893.14</v>
      </c>
      <c r="C248" s="8">
        <v>2898.79</v>
      </c>
      <c r="D248" s="8">
        <v>2860.59</v>
      </c>
      <c r="E248" s="8">
        <v>2869.16</v>
      </c>
      <c r="F248" s="8">
        <v>2869.16</v>
      </c>
      <c r="G248" s="9"/>
      <c r="N248" s="11">
        <v>44432</v>
      </c>
      <c r="O248" s="8">
        <v>4450.29</v>
      </c>
      <c r="P248" s="8">
        <v>4489.88</v>
      </c>
      <c r="Q248" s="8">
        <v>4450.29</v>
      </c>
      <c r="R248" s="8">
        <v>4479.53</v>
      </c>
      <c r="S248" s="8">
        <v>4486.2299999999996</v>
      </c>
    </row>
    <row r="249" spans="1:19" ht="17" x14ac:dyDescent="0.2">
      <c r="A249" s="11">
        <v>43705</v>
      </c>
      <c r="B249" s="8">
        <v>2861.28</v>
      </c>
      <c r="C249" s="8">
        <v>2890.03</v>
      </c>
      <c r="D249" s="8">
        <v>2853.05</v>
      </c>
      <c r="E249" s="8">
        <v>2887.94</v>
      </c>
      <c r="F249" s="8">
        <v>2887.94</v>
      </c>
      <c r="G249" s="9"/>
      <c r="N249" s="11">
        <v>44433</v>
      </c>
      <c r="O249" s="8">
        <v>4484.3999999999996</v>
      </c>
      <c r="P249" s="8">
        <v>4492.8100000000004</v>
      </c>
      <c r="Q249" s="8">
        <v>4482.28</v>
      </c>
      <c r="R249" s="8">
        <v>4486.2299999999996</v>
      </c>
      <c r="S249" s="8">
        <v>4496.1899999999996</v>
      </c>
    </row>
    <row r="250" spans="1:19" ht="17" x14ac:dyDescent="0.2">
      <c r="A250" s="11">
        <v>43706</v>
      </c>
      <c r="B250" s="8">
        <v>2910.37</v>
      </c>
      <c r="C250" s="8">
        <v>2930.5</v>
      </c>
      <c r="D250" s="8">
        <v>2905.67</v>
      </c>
      <c r="E250" s="8">
        <v>2924.58</v>
      </c>
      <c r="F250" s="8">
        <v>2924.58</v>
      </c>
      <c r="G250" s="9"/>
      <c r="N250" s="11">
        <v>44434</v>
      </c>
      <c r="O250" s="8">
        <v>4490.45</v>
      </c>
      <c r="P250" s="8">
        <v>4501.71</v>
      </c>
      <c r="Q250" s="8">
        <v>4485.66</v>
      </c>
      <c r="R250" s="8">
        <v>4496.1899999999996</v>
      </c>
      <c r="S250" s="8">
        <v>4470</v>
      </c>
    </row>
    <row r="251" spans="1:19" ht="17" x14ac:dyDescent="0.2">
      <c r="A251" s="11">
        <v>43707</v>
      </c>
      <c r="B251" s="8">
        <v>2937.09</v>
      </c>
      <c r="C251" s="8">
        <v>2940.43</v>
      </c>
      <c r="D251" s="8">
        <v>2913.32</v>
      </c>
      <c r="E251" s="8">
        <v>2926.46</v>
      </c>
      <c r="F251" s="8">
        <v>2926.46</v>
      </c>
      <c r="G251" s="9"/>
      <c r="N251" s="11">
        <v>44435</v>
      </c>
      <c r="O251" s="8">
        <v>4493.75</v>
      </c>
      <c r="P251" s="8">
        <v>4495.8999999999996</v>
      </c>
      <c r="Q251" s="8">
        <v>4468.99</v>
      </c>
      <c r="R251" s="8">
        <v>4470</v>
      </c>
      <c r="S251" s="8">
        <v>4509.37</v>
      </c>
    </row>
    <row r="252" spans="1:19" ht="17" x14ac:dyDescent="0.2">
      <c r="A252" s="11">
        <v>43711</v>
      </c>
      <c r="B252" s="8">
        <v>2909.01</v>
      </c>
      <c r="C252" s="8">
        <v>2914.39</v>
      </c>
      <c r="D252" s="8">
        <v>2891.85</v>
      </c>
      <c r="E252" s="8">
        <v>2906.27</v>
      </c>
      <c r="F252" s="8">
        <v>2906.27</v>
      </c>
      <c r="G252" s="9"/>
      <c r="N252" s="11">
        <v>44438</v>
      </c>
      <c r="O252" s="8">
        <v>4474.1000000000004</v>
      </c>
      <c r="P252" s="8">
        <v>4513.33</v>
      </c>
      <c r="Q252" s="8">
        <v>4474.1000000000004</v>
      </c>
      <c r="R252" s="8">
        <v>4509.37</v>
      </c>
      <c r="S252" s="8">
        <v>4528.79</v>
      </c>
    </row>
    <row r="253" spans="1:19" ht="17" x14ac:dyDescent="0.2">
      <c r="A253" s="11">
        <v>43712</v>
      </c>
      <c r="B253" s="8">
        <v>2924.67</v>
      </c>
      <c r="C253" s="8">
        <v>2938.84</v>
      </c>
      <c r="D253" s="8">
        <v>2921.86</v>
      </c>
      <c r="E253" s="8">
        <v>2937.78</v>
      </c>
      <c r="F253" s="8">
        <v>2937.78</v>
      </c>
      <c r="G253" s="9"/>
      <c r="N253" s="11">
        <v>44439</v>
      </c>
      <c r="O253" s="8">
        <v>4513.76</v>
      </c>
      <c r="P253" s="8">
        <v>4537.3599999999997</v>
      </c>
      <c r="Q253" s="8">
        <v>4513.76</v>
      </c>
      <c r="R253" s="8">
        <v>4528.79</v>
      </c>
      <c r="S253" s="8">
        <v>4522.68</v>
      </c>
    </row>
    <row r="254" spans="1:19" ht="17" x14ac:dyDescent="0.2">
      <c r="A254" s="11">
        <v>43713</v>
      </c>
      <c r="B254" s="8">
        <v>2960.6</v>
      </c>
      <c r="C254" s="8">
        <v>2985.86</v>
      </c>
      <c r="D254" s="8">
        <v>2960.6</v>
      </c>
      <c r="E254" s="8">
        <v>2976</v>
      </c>
      <c r="F254" s="8">
        <v>2976</v>
      </c>
      <c r="G254" s="9"/>
      <c r="N254" s="11">
        <v>44440</v>
      </c>
      <c r="O254" s="8">
        <v>4529.75</v>
      </c>
      <c r="P254" s="8">
        <v>4531.3900000000003</v>
      </c>
      <c r="Q254" s="8">
        <v>4515.8</v>
      </c>
      <c r="R254" s="8">
        <v>4522.68</v>
      </c>
      <c r="S254" s="8">
        <v>4524.09</v>
      </c>
    </row>
    <row r="255" spans="1:19" ht="17" x14ac:dyDescent="0.2">
      <c r="A255" s="11">
        <v>43714</v>
      </c>
      <c r="B255" s="8">
        <v>2980.33</v>
      </c>
      <c r="C255" s="8">
        <v>2985.03</v>
      </c>
      <c r="D255" s="8">
        <v>2972.51</v>
      </c>
      <c r="E255" s="8">
        <v>2978.71</v>
      </c>
      <c r="F255" s="8">
        <v>2978.71</v>
      </c>
      <c r="G255" s="9"/>
      <c r="N255" s="11">
        <v>44441</v>
      </c>
      <c r="O255" s="8">
        <v>4528.8</v>
      </c>
      <c r="P255" s="8">
        <v>4537.1099999999997</v>
      </c>
      <c r="Q255" s="8">
        <v>4522.0200000000004</v>
      </c>
      <c r="R255" s="8">
        <v>4524.09</v>
      </c>
      <c r="S255" s="8">
        <v>4536.95</v>
      </c>
    </row>
    <row r="256" spans="1:19" ht="17" x14ac:dyDescent="0.2">
      <c r="A256" s="11">
        <v>43717</v>
      </c>
      <c r="B256" s="8">
        <v>2988.43</v>
      </c>
      <c r="C256" s="8">
        <v>2989.43</v>
      </c>
      <c r="D256" s="8">
        <v>2969.39</v>
      </c>
      <c r="E256" s="8">
        <v>2978.43</v>
      </c>
      <c r="F256" s="8">
        <v>2978.43</v>
      </c>
      <c r="G256" s="9"/>
      <c r="N256" s="11">
        <v>44442</v>
      </c>
      <c r="O256" s="8">
        <v>4534.4799999999996</v>
      </c>
      <c r="P256" s="8">
        <v>4545.8500000000004</v>
      </c>
      <c r="Q256" s="8">
        <v>4524.66</v>
      </c>
      <c r="R256" s="8">
        <v>4536.95</v>
      </c>
      <c r="S256" s="8">
        <v>4535.43</v>
      </c>
    </row>
    <row r="257" spans="1:19" ht="17" x14ac:dyDescent="0.2">
      <c r="A257" s="11">
        <v>43718</v>
      </c>
      <c r="B257" s="8">
        <v>2971.01</v>
      </c>
      <c r="C257" s="8">
        <v>2979.39</v>
      </c>
      <c r="D257" s="8">
        <v>2957.01</v>
      </c>
      <c r="E257" s="8">
        <v>2979.39</v>
      </c>
      <c r="F257" s="8">
        <v>2979.39</v>
      </c>
      <c r="G257" s="9"/>
      <c r="N257" s="11">
        <v>44446</v>
      </c>
      <c r="O257" s="8">
        <v>4532.42</v>
      </c>
      <c r="P257" s="8">
        <v>4541.45</v>
      </c>
      <c r="Q257" s="8">
        <v>4521.3</v>
      </c>
      <c r="R257" s="8">
        <v>4535.43</v>
      </c>
      <c r="S257" s="8">
        <v>4520.03</v>
      </c>
    </row>
    <row r="258" spans="1:19" ht="17" x14ac:dyDescent="0.2">
      <c r="A258" s="11">
        <v>43719</v>
      </c>
      <c r="B258" s="8">
        <v>2981.41</v>
      </c>
      <c r="C258" s="8">
        <v>3000.93</v>
      </c>
      <c r="D258" s="8">
        <v>2975.31</v>
      </c>
      <c r="E258" s="8">
        <v>3000.93</v>
      </c>
      <c r="F258" s="8">
        <v>3000.93</v>
      </c>
      <c r="G258" s="9"/>
      <c r="N258" s="11">
        <v>44447</v>
      </c>
      <c r="O258" s="8">
        <v>4535.38</v>
      </c>
      <c r="P258" s="8">
        <v>4535.38</v>
      </c>
      <c r="Q258" s="8">
        <v>4513</v>
      </c>
      <c r="R258" s="8">
        <v>4520.03</v>
      </c>
      <c r="S258" s="8">
        <v>4514.07</v>
      </c>
    </row>
    <row r="259" spans="1:19" ht="17" x14ac:dyDescent="0.2">
      <c r="A259" s="11">
        <v>43720</v>
      </c>
      <c r="B259" s="8">
        <v>3009.08</v>
      </c>
      <c r="C259" s="8">
        <v>3020.74</v>
      </c>
      <c r="D259" s="8">
        <v>3000.92</v>
      </c>
      <c r="E259" s="8">
        <v>3009.57</v>
      </c>
      <c r="F259" s="8">
        <v>3009.57</v>
      </c>
      <c r="G259" s="9"/>
      <c r="N259" s="11">
        <v>44448</v>
      </c>
      <c r="O259" s="8">
        <v>4518.09</v>
      </c>
      <c r="P259" s="8">
        <v>4521.79</v>
      </c>
      <c r="Q259" s="8">
        <v>4493.95</v>
      </c>
      <c r="R259" s="8">
        <v>4514.07</v>
      </c>
      <c r="S259" s="8">
        <v>4493.28</v>
      </c>
    </row>
    <row r="260" spans="1:19" ht="17" x14ac:dyDescent="0.2">
      <c r="A260" s="11">
        <v>43721</v>
      </c>
      <c r="B260" s="8">
        <v>3012.21</v>
      </c>
      <c r="C260" s="8">
        <v>3017.33</v>
      </c>
      <c r="D260" s="8">
        <v>3002.9</v>
      </c>
      <c r="E260" s="8">
        <v>3007.39</v>
      </c>
      <c r="F260" s="8">
        <v>3007.39</v>
      </c>
      <c r="G260" s="9"/>
      <c r="N260" s="11">
        <v>44449</v>
      </c>
      <c r="O260" s="8">
        <v>4513.0200000000004</v>
      </c>
      <c r="P260" s="8">
        <v>4529.8999999999996</v>
      </c>
      <c r="Q260" s="8">
        <v>4492.07</v>
      </c>
      <c r="R260" s="8">
        <v>4493.28</v>
      </c>
      <c r="S260" s="8">
        <v>4458.58</v>
      </c>
    </row>
    <row r="261" spans="1:19" ht="17" x14ac:dyDescent="0.2">
      <c r="A261" s="11">
        <v>43724</v>
      </c>
      <c r="B261" s="8">
        <v>2996.41</v>
      </c>
      <c r="C261" s="8">
        <v>3002.19</v>
      </c>
      <c r="D261" s="8">
        <v>2990.67</v>
      </c>
      <c r="E261" s="8">
        <v>2997.96</v>
      </c>
      <c r="F261" s="8">
        <v>2997.96</v>
      </c>
      <c r="G261" s="9"/>
      <c r="N261" s="11">
        <v>44452</v>
      </c>
      <c r="O261" s="8">
        <v>4506.92</v>
      </c>
      <c r="P261" s="8">
        <v>4520.47</v>
      </c>
      <c r="Q261" s="8">
        <v>4457.66</v>
      </c>
      <c r="R261" s="8">
        <v>4458.58</v>
      </c>
      <c r="S261" s="8">
        <v>4468.7299999999996</v>
      </c>
    </row>
    <row r="262" spans="1:19" ht="17" x14ac:dyDescent="0.2">
      <c r="A262" s="11">
        <v>43725</v>
      </c>
      <c r="B262" s="8">
        <v>2995.67</v>
      </c>
      <c r="C262" s="8">
        <v>3006.21</v>
      </c>
      <c r="D262" s="8">
        <v>2993.73</v>
      </c>
      <c r="E262" s="8">
        <v>3005.7</v>
      </c>
      <c r="F262" s="8">
        <v>3005.7</v>
      </c>
      <c r="G262" s="9"/>
      <c r="N262" s="11">
        <v>44453</v>
      </c>
      <c r="O262" s="8">
        <v>4474.8100000000004</v>
      </c>
      <c r="P262" s="8">
        <v>4492.99</v>
      </c>
      <c r="Q262" s="8">
        <v>4445.7</v>
      </c>
      <c r="R262" s="8">
        <v>4468.7299999999996</v>
      </c>
      <c r="S262" s="8">
        <v>4443.05</v>
      </c>
    </row>
    <row r="263" spans="1:19" ht="17" x14ac:dyDescent="0.2">
      <c r="A263" s="11">
        <v>43726</v>
      </c>
      <c r="B263" s="8">
        <v>3001.5</v>
      </c>
      <c r="C263" s="8">
        <v>3007.83</v>
      </c>
      <c r="D263" s="8">
        <v>2978.57</v>
      </c>
      <c r="E263" s="8">
        <v>3006.73</v>
      </c>
      <c r="F263" s="8">
        <v>3006.73</v>
      </c>
      <c r="G263" s="9"/>
      <c r="N263" s="11">
        <v>44454</v>
      </c>
      <c r="O263" s="8">
        <v>4479.33</v>
      </c>
      <c r="P263" s="8">
        <v>4485.68</v>
      </c>
      <c r="Q263" s="8">
        <v>4435.46</v>
      </c>
      <c r="R263" s="8">
        <v>4443.05</v>
      </c>
      <c r="S263" s="8">
        <v>4480.7</v>
      </c>
    </row>
    <row r="264" spans="1:19" ht="17" x14ac:dyDescent="0.2">
      <c r="A264" s="11">
        <v>43727</v>
      </c>
      <c r="B264" s="8">
        <v>3010.36</v>
      </c>
      <c r="C264" s="8">
        <v>3021.99</v>
      </c>
      <c r="D264" s="8">
        <v>3003.16</v>
      </c>
      <c r="E264" s="8">
        <v>3006.79</v>
      </c>
      <c r="F264" s="8">
        <v>3006.79</v>
      </c>
      <c r="G264" s="9"/>
      <c r="N264" s="11">
        <v>44455</v>
      </c>
      <c r="O264" s="8">
        <v>4447.49</v>
      </c>
      <c r="P264" s="8">
        <v>4486.87</v>
      </c>
      <c r="Q264" s="8">
        <v>4438.37</v>
      </c>
      <c r="R264" s="8">
        <v>4480.7</v>
      </c>
      <c r="S264" s="8">
        <v>4473.75</v>
      </c>
    </row>
    <row r="265" spans="1:19" ht="17" x14ac:dyDescent="0.2">
      <c r="A265" s="11">
        <v>43728</v>
      </c>
      <c r="B265" s="8">
        <v>3008.42</v>
      </c>
      <c r="C265" s="8">
        <v>3016.37</v>
      </c>
      <c r="D265" s="8">
        <v>2984.68</v>
      </c>
      <c r="E265" s="8">
        <v>2992.07</v>
      </c>
      <c r="F265" s="8">
        <v>2992.07</v>
      </c>
      <c r="G265" s="9"/>
      <c r="N265" s="11">
        <v>44456</v>
      </c>
      <c r="O265" s="8">
        <v>4477.09</v>
      </c>
      <c r="P265" s="8">
        <v>4485.87</v>
      </c>
      <c r="Q265" s="8">
        <v>4443.8</v>
      </c>
      <c r="R265" s="8">
        <v>4473.75</v>
      </c>
      <c r="S265" s="8">
        <v>4432.99</v>
      </c>
    </row>
    <row r="266" spans="1:19" ht="17" x14ac:dyDescent="0.2">
      <c r="A266" s="11">
        <v>43731</v>
      </c>
      <c r="B266" s="8">
        <v>2983.5</v>
      </c>
      <c r="C266" s="8">
        <v>2999.15</v>
      </c>
      <c r="D266" s="8">
        <v>2982.23</v>
      </c>
      <c r="E266" s="8">
        <v>2991.78</v>
      </c>
      <c r="F266" s="8">
        <v>2991.78</v>
      </c>
      <c r="G266" s="9"/>
      <c r="N266" s="11">
        <v>44459</v>
      </c>
      <c r="O266" s="8">
        <v>4469.74</v>
      </c>
      <c r="P266" s="8">
        <v>4471.5200000000004</v>
      </c>
      <c r="Q266" s="8">
        <v>4427.76</v>
      </c>
      <c r="R266" s="8">
        <v>4432.99</v>
      </c>
      <c r="S266" s="8">
        <v>4357.7299999999996</v>
      </c>
    </row>
    <row r="267" spans="1:19" ht="17" x14ac:dyDescent="0.2">
      <c r="A267" s="11">
        <v>43732</v>
      </c>
      <c r="B267" s="8">
        <v>3002.43</v>
      </c>
      <c r="C267" s="8">
        <v>3007.98</v>
      </c>
      <c r="D267" s="8">
        <v>2957.73</v>
      </c>
      <c r="E267" s="8">
        <v>2966.6</v>
      </c>
      <c r="F267" s="8">
        <v>2966.6</v>
      </c>
      <c r="G267" s="9"/>
      <c r="N267" s="11">
        <v>44460</v>
      </c>
      <c r="O267" s="8">
        <v>4402.95</v>
      </c>
      <c r="P267" s="8">
        <v>4402.95</v>
      </c>
      <c r="Q267" s="8">
        <v>4305.91</v>
      </c>
      <c r="R267" s="8">
        <v>4357.7299999999996</v>
      </c>
      <c r="S267" s="8">
        <v>4354.1899999999996</v>
      </c>
    </row>
    <row r="268" spans="1:19" ht="17" x14ac:dyDescent="0.2">
      <c r="A268" s="11">
        <v>43733</v>
      </c>
      <c r="B268" s="8">
        <v>2968.35</v>
      </c>
      <c r="C268" s="8">
        <v>2989.82</v>
      </c>
      <c r="D268" s="8">
        <v>2952.86</v>
      </c>
      <c r="E268" s="8">
        <v>2984.87</v>
      </c>
      <c r="F268" s="8">
        <v>2984.87</v>
      </c>
      <c r="G268" s="9"/>
      <c r="N268" s="11">
        <v>44461</v>
      </c>
      <c r="O268" s="8">
        <v>4374.45</v>
      </c>
      <c r="P268" s="8">
        <v>4394.87</v>
      </c>
      <c r="Q268" s="8">
        <v>4347.96</v>
      </c>
      <c r="R268" s="8">
        <v>4354.1899999999996</v>
      </c>
      <c r="S268" s="8">
        <v>4395.6400000000003</v>
      </c>
    </row>
    <row r="269" spans="1:19" ht="17" x14ac:dyDescent="0.2">
      <c r="A269" s="11">
        <v>43734</v>
      </c>
      <c r="B269" s="8">
        <v>2985.73</v>
      </c>
      <c r="C269" s="8">
        <v>2987.28</v>
      </c>
      <c r="D269" s="8">
        <v>2963.71</v>
      </c>
      <c r="E269" s="8">
        <v>2977.62</v>
      </c>
      <c r="F269" s="8">
        <v>2977.62</v>
      </c>
      <c r="G269" s="9"/>
      <c r="N269" s="11">
        <v>44462</v>
      </c>
      <c r="O269" s="8">
        <v>4367.43</v>
      </c>
      <c r="P269" s="8">
        <v>4416.75</v>
      </c>
      <c r="Q269" s="8">
        <v>4367.43</v>
      </c>
      <c r="R269" s="8">
        <v>4395.6400000000003</v>
      </c>
      <c r="S269" s="8">
        <v>4448.9799999999996</v>
      </c>
    </row>
    <row r="270" spans="1:19" ht="17" x14ac:dyDescent="0.2">
      <c r="A270" s="11">
        <v>43735</v>
      </c>
      <c r="B270" s="8">
        <v>2985.47</v>
      </c>
      <c r="C270" s="8">
        <v>2987.31</v>
      </c>
      <c r="D270" s="8">
        <v>2945.53</v>
      </c>
      <c r="E270" s="8">
        <v>2961.79</v>
      </c>
      <c r="F270" s="8">
        <v>2961.79</v>
      </c>
      <c r="G270" s="9"/>
      <c r="N270" s="11">
        <v>44463</v>
      </c>
      <c r="O270" s="8">
        <v>4406.75</v>
      </c>
      <c r="P270" s="8">
        <v>4465.3999999999996</v>
      </c>
      <c r="Q270" s="8">
        <v>4406.75</v>
      </c>
      <c r="R270" s="8">
        <v>4448.9799999999996</v>
      </c>
      <c r="S270" s="8">
        <v>4455.4799999999996</v>
      </c>
    </row>
    <row r="271" spans="1:19" ht="17" x14ac:dyDescent="0.2">
      <c r="A271" s="11">
        <v>43738</v>
      </c>
      <c r="B271" s="8">
        <v>2967.07</v>
      </c>
      <c r="C271" s="8">
        <v>2983.85</v>
      </c>
      <c r="D271" s="8">
        <v>2967.07</v>
      </c>
      <c r="E271" s="8">
        <v>2976.74</v>
      </c>
      <c r="F271" s="8">
        <v>2976.74</v>
      </c>
      <c r="G271" s="9"/>
      <c r="N271" s="11">
        <v>44466</v>
      </c>
      <c r="O271" s="8">
        <v>4438.04</v>
      </c>
      <c r="P271" s="8">
        <v>4463.12</v>
      </c>
      <c r="Q271" s="8">
        <v>4430.2700000000004</v>
      </c>
      <c r="R271" s="8">
        <v>4455.4799999999996</v>
      </c>
      <c r="S271" s="8">
        <v>4443.1099999999997</v>
      </c>
    </row>
    <row r="272" spans="1:19" ht="17" x14ac:dyDescent="0.2">
      <c r="A272" s="11">
        <v>43739</v>
      </c>
      <c r="B272" s="8">
        <v>2983.69</v>
      </c>
      <c r="C272" s="8">
        <v>2992.53</v>
      </c>
      <c r="D272" s="8">
        <v>2938.7</v>
      </c>
      <c r="E272" s="8">
        <v>2940.25</v>
      </c>
      <c r="F272" s="8">
        <v>2940.25</v>
      </c>
      <c r="G272" s="9"/>
      <c r="N272" s="11">
        <v>44467</v>
      </c>
      <c r="O272" s="8">
        <v>4442.12</v>
      </c>
      <c r="P272" s="8">
        <v>4457.3</v>
      </c>
      <c r="Q272" s="8">
        <v>4436.1899999999996</v>
      </c>
      <c r="R272" s="8">
        <v>4443.1099999999997</v>
      </c>
      <c r="S272" s="8">
        <v>4352.63</v>
      </c>
    </row>
    <row r="273" spans="1:19" ht="17" x14ac:dyDescent="0.2">
      <c r="A273" s="11">
        <v>43740</v>
      </c>
      <c r="B273" s="8">
        <v>2924.78</v>
      </c>
      <c r="C273" s="8">
        <v>2924.78</v>
      </c>
      <c r="D273" s="8">
        <v>2874.93</v>
      </c>
      <c r="E273" s="8">
        <v>2887.61</v>
      </c>
      <c r="F273" s="8">
        <v>2887.61</v>
      </c>
      <c r="G273" s="9"/>
      <c r="N273" s="11">
        <v>44468</v>
      </c>
      <c r="O273" s="8">
        <v>4419.54</v>
      </c>
      <c r="P273" s="8">
        <v>4419.54</v>
      </c>
      <c r="Q273" s="8">
        <v>4346.33</v>
      </c>
      <c r="R273" s="8">
        <v>4352.63</v>
      </c>
      <c r="S273" s="8">
        <v>4359.46</v>
      </c>
    </row>
    <row r="274" spans="1:19" ht="17" x14ac:dyDescent="0.2">
      <c r="A274" s="11">
        <v>43741</v>
      </c>
      <c r="B274" s="8">
        <v>2885.38</v>
      </c>
      <c r="C274" s="8">
        <v>2911.13</v>
      </c>
      <c r="D274" s="8">
        <v>2855.94</v>
      </c>
      <c r="E274" s="8">
        <v>2910.63</v>
      </c>
      <c r="F274" s="8">
        <v>2910.63</v>
      </c>
      <c r="G274" s="9"/>
      <c r="N274" s="11">
        <v>44469</v>
      </c>
      <c r="O274" s="8">
        <v>4362.41</v>
      </c>
      <c r="P274" s="8">
        <v>4385.57</v>
      </c>
      <c r="Q274" s="8">
        <v>4355.08</v>
      </c>
      <c r="R274" s="8">
        <v>4359.46</v>
      </c>
      <c r="S274" s="8">
        <v>4307.54</v>
      </c>
    </row>
    <row r="275" spans="1:19" ht="17" x14ac:dyDescent="0.2">
      <c r="A275" s="11">
        <v>43742</v>
      </c>
      <c r="B275" s="8">
        <v>2918.56</v>
      </c>
      <c r="C275" s="8">
        <v>2953.74</v>
      </c>
      <c r="D275" s="8">
        <v>2918.56</v>
      </c>
      <c r="E275" s="8">
        <v>2952.01</v>
      </c>
      <c r="F275" s="8">
        <v>2952.01</v>
      </c>
      <c r="G275" s="9"/>
      <c r="N275" s="11">
        <v>44470</v>
      </c>
      <c r="O275" s="8">
        <v>4370.67</v>
      </c>
      <c r="P275" s="8">
        <v>4382.55</v>
      </c>
      <c r="Q275" s="8">
        <v>4306.24</v>
      </c>
      <c r="R275" s="8">
        <v>4307.54</v>
      </c>
      <c r="S275" s="8">
        <v>4357.04</v>
      </c>
    </row>
    <row r="276" spans="1:19" ht="17" x14ac:dyDescent="0.2">
      <c r="A276" s="11">
        <v>43745</v>
      </c>
      <c r="B276" s="8">
        <v>2944.23</v>
      </c>
      <c r="C276" s="8">
        <v>2959.75</v>
      </c>
      <c r="D276" s="8">
        <v>2935.68</v>
      </c>
      <c r="E276" s="8">
        <v>2938.79</v>
      </c>
      <c r="F276" s="8">
        <v>2938.79</v>
      </c>
      <c r="G276" s="9"/>
      <c r="N276" s="11">
        <v>44473</v>
      </c>
      <c r="O276" s="8">
        <v>4317.16</v>
      </c>
      <c r="P276" s="8">
        <v>4375.1899999999996</v>
      </c>
      <c r="Q276" s="8">
        <v>4288.5200000000004</v>
      </c>
      <c r="R276" s="8">
        <v>4357.04</v>
      </c>
      <c r="S276" s="8">
        <v>4300.46</v>
      </c>
    </row>
    <row r="277" spans="1:19" ht="17" x14ac:dyDescent="0.2">
      <c r="A277" s="11">
        <v>43746</v>
      </c>
      <c r="B277" s="8">
        <v>2920.4</v>
      </c>
      <c r="C277" s="8">
        <v>2925.47</v>
      </c>
      <c r="D277" s="8">
        <v>2892.66</v>
      </c>
      <c r="E277" s="8">
        <v>2893.06</v>
      </c>
      <c r="F277" s="8">
        <v>2893.06</v>
      </c>
      <c r="G277" s="9"/>
      <c r="N277" s="11">
        <v>44474</v>
      </c>
      <c r="O277" s="8">
        <v>4348.84</v>
      </c>
      <c r="P277" s="8">
        <v>4355.51</v>
      </c>
      <c r="Q277" s="8">
        <v>4278.9399999999996</v>
      </c>
      <c r="R277" s="8">
        <v>4300.46</v>
      </c>
      <c r="S277" s="8">
        <v>4345.72</v>
      </c>
    </row>
    <row r="278" spans="1:19" ht="17" x14ac:dyDescent="0.2">
      <c r="A278" s="11">
        <v>43747</v>
      </c>
      <c r="B278" s="8">
        <v>2911.1</v>
      </c>
      <c r="C278" s="8">
        <v>2929.32</v>
      </c>
      <c r="D278" s="8">
        <v>2907.41</v>
      </c>
      <c r="E278" s="8">
        <v>2919.4</v>
      </c>
      <c r="F278" s="8">
        <v>2919.4</v>
      </c>
      <c r="G278" s="9"/>
      <c r="N278" s="11">
        <v>44475</v>
      </c>
      <c r="O278" s="8">
        <v>4309.87</v>
      </c>
      <c r="P278" s="8">
        <v>4369.2299999999996</v>
      </c>
      <c r="Q278" s="8">
        <v>4309.87</v>
      </c>
      <c r="R278" s="8">
        <v>4345.72</v>
      </c>
      <c r="S278" s="8">
        <v>4363.55</v>
      </c>
    </row>
    <row r="279" spans="1:19" ht="17" x14ac:dyDescent="0.2">
      <c r="A279" s="11">
        <v>43748</v>
      </c>
      <c r="B279" s="8">
        <v>2918.55</v>
      </c>
      <c r="C279" s="8">
        <v>2948.46</v>
      </c>
      <c r="D279" s="8">
        <v>2917.12</v>
      </c>
      <c r="E279" s="8">
        <v>2938.13</v>
      </c>
      <c r="F279" s="8">
        <v>2938.13</v>
      </c>
      <c r="G279" s="9"/>
      <c r="N279" s="11">
        <v>44476</v>
      </c>
      <c r="O279" s="8">
        <v>4319.57</v>
      </c>
      <c r="P279" s="8">
        <v>4365.57</v>
      </c>
      <c r="Q279" s="8">
        <v>4290.49</v>
      </c>
      <c r="R279" s="8">
        <v>4363.55</v>
      </c>
      <c r="S279" s="8">
        <v>4399.76</v>
      </c>
    </row>
    <row r="280" spans="1:19" ht="17" x14ac:dyDescent="0.2">
      <c r="A280" s="11">
        <v>43749</v>
      </c>
      <c r="B280" s="8">
        <v>2963.07</v>
      </c>
      <c r="C280" s="8">
        <v>2993.28</v>
      </c>
      <c r="D280" s="8">
        <v>2963.07</v>
      </c>
      <c r="E280" s="8">
        <v>2970.27</v>
      </c>
      <c r="F280" s="8">
        <v>2970.27</v>
      </c>
      <c r="G280" s="9"/>
      <c r="N280" s="11">
        <v>44477</v>
      </c>
      <c r="O280" s="8">
        <v>4383.7299999999996</v>
      </c>
      <c r="P280" s="8">
        <v>4429.97</v>
      </c>
      <c r="Q280" s="8">
        <v>4383.7299999999996</v>
      </c>
      <c r="R280" s="8">
        <v>4399.76</v>
      </c>
      <c r="S280" s="8">
        <v>4391.34</v>
      </c>
    </row>
    <row r="281" spans="1:19" ht="17" x14ac:dyDescent="0.2">
      <c r="A281" s="11">
        <v>43752</v>
      </c>
      <c r="B281" s="8">
        <v>2965.81</v>
      </c>
      <c r="C281" s="8">
        <v>2972.84</v>
      </c>
      <c r="D281" s="8">
        <v>2962.94</v>
      </c>
      <c r="E281" s="8">
        <v>2966.15</v>
      </c>
      <c r="F281" s="8">
        <v>2966.15</v>
      </c>
      <c r="G281" s="9"/>
      <c r="N281" s="11">
        <v>44480</v>
      </c>
      <c r="O281" s="8">
        <v>4406.51</v>
      </c>
      <c r="P281" s="8">
        <v>4412.0200000000004</v>
      </c>
      <c r="Q281" s="8">
        <v>4386.22</v>
      </c>
      <c r="R281" s="8">
        <v>4391.34</v>
      </c>
      <c r="S281" s="8">
        <v>4361.1899999999996</v>
      </c>
    </row>
    <row r="282" spans="1:19" ht="17" x14ac:dyDescent="0.2">
      <c r="A282" s="11">
        <v>43753</v>
      </c>
      <c r="B282" s="8">
        <v>2973.61</v>
      </c>
      <c r="C282" s="8">
        <v>3003.28</v>
      </c>
      <c r="D282" s="8">
        <v>2973.61</v>
      </c>
      <c r="E282" s="8">
        <v>2995.68</v>
      </c>
      <c r="F282" s="8">
        <v>2995.68</v>
      </c>
      <c r="G282" s="9"/>
      <c r="N282" s="11">
        <v>44481</v>
      </c>
      <c r="O282" s="8">
        <v>4385.4399999999996</v>
      </c>
      <c r="P282" s="8">
        <v>4415.88</v>
      </c>
      <c r="Q282" s="8">
        <v>4360.59</v>
      </c>
      <c r="R282" s="8">
        <v>4361.1899999999996</v>
      </c>
      <c r="S282" s="8">
        <v>4350.6499999999996</v>
      </c>
    </row>
    <row r="283" spans="1:19" ht="17" x14ac:dyDescent="0.2">
      <c r="A283" s="11">
        <v>43754</v>
      </c>
      <c r="B283" s="8">
        <v>2989.68</v>
      </c>
      <c r="C283" s="8">
        <v>2997.54</v>
      </c>
      <c r="D283" s="8">
        <v>2985.2</v>
      </c>
      <c r="E283" s="8">
        <v>2989.69</v>
      </c>
      <c r="F283" s="8">
        <v>2989.69</v>
      </c>
      <c r="G283" s="9"/>
      <c r="N283" s="11">
        <v>44482</v>
      </c>
      <c r="O283" s="8">
        <v>4368.3100000000004</v>
      </c>
      <c r="P283" s="8">
        <v>4374.8900000000003</v>
      </c>
      <c r="Q283" s="8">
        <v>4342.09</v>
      </c>
      <c r="R283" s="8">
        <v>4350.6499999999996</v>
      </c>
      <c r="S283" s="8">
        <v>4363.8</v>
      </c>
    </row>
    <row r="284" spans="1:19" ht="17" x14ac:dyDescent="0.2">
      <c r="A284" s="11">
        <v>43755</v>
      </c>
      <c r="B284" s="8">
        <v>3000.77</v>
      </c>
      <c r="C284" s="8">
        <v>3008.29</v>
      </c>
      <c r="D284" s="8">
        <v>2991.79</v>
      </c>
      <c r="E284" s="8">
        <v>2997.95</v>
      </c>
      <c r="F284" s="8">
        <v>2997.95</v>
      </c>
      <c r="G284" s="9"/>
      <c r="N284" s="11">
        <v>44483</v>
      </c>
      <c r="O284" s="8">
        <v>4358.01</v>
      </c>
      <c r="P284" s="8">
        <v>4372.87</v>
      </c>
      <c r="Q284" s="8">
        <v>4329.92</v>
      </c>
      <c r="R284" s="8">
        <v>4363.8</v>
      </c>
      <c r="S284" s="8">
        <v>4438.26</v>
      </c>
    </row>
    <row r="285" spans="1:19" ht="17" x14ac:dyDescent="0.2">
      <c r="A285" s="11">
        <v>43756</v>
      </c>
      <c r="B285" s="8">
        <v>2996.84</v>
      </c>
      <c r="C285" s="8">
        <v>3000</v>
      </c>
      <c r="D285" s="8">
        <v>2976.31</v>
      </c>
      <c r="E285" s="8">
        <v>2986.2</v>
      </c>
      <c r="F285" s="8">
        <v>2986.2</v>
      </c>
      <c r="G285" s="9"/>
      <c r="N285" s="11">
        <v>44484</v>
      </c>
      <c r="O285" s="8">
        <v>4386.75</v>
      </c>
      <c r="P285" s="8">
        <v>4439.7299999999996</v>
      </c>
      <c r="Q285" s="8">
        <v>4386.75</v>
      </c>
      <c r="R285" s="8">
        <v>4438.26</v>
      </c>
      <c r="S285" s="8">
        <v>4471.37</v>
      </c>
    </row>
    <row r="286" spans="1:19" ht="17" x14ac:dyDescent="0.2">
      <c r="A286" s="11">
        <v>43759</v>
      </c>
      <c r="B286" s="8">
        <v>2996.48</v>
      </c>
      <c r="C286" s="8">
        <v>3007.33</v>
      </c>
      <c r="D286" s="8">
        <v>2995.35</v>
      </c>
      <c r="E286" s="8">
        <v>3006.72</v>
      </c>
      <c r="F286" s="8">
        <v>3006.72</v>
      </c>
      <c r="G286" s="9"/>
      <c r="N286" s="11">
        <v>44487</v>
      </c>
      <c r="O286" s="8">
        <v>4447.6899999999996</v>
      </c>
      <c r="P286" s="8">
        <v>4475.82</v>
      </c>
      <c r="Q286" s="8">
        <v>4447.6899999999996</v>
      </c>
      <c r="R286" s="8">
        <v>4471.37</v>
      </c>
      <c r="S286" s="8">
        <v>4486.46</v>
      </c>
    </row>
    <row r="287" spans="1:19" ht="17" x14ac:dyDescent="0.2">
      <c r="A287" s="11">
        <v>43760</v>
      </c>
      <c r="B287" s="8">
        <v>3010.73</v>
      </c>
      <c r="C287" s="8">
        <v>3014.57</v>
      </c>
      <c r="D287" s="8">
        <v>2995.04</v>
      </c>
      <c r="E287" s="8">
        <v>2995.99</v>
      </c>
      <c r="F287" s="8">
        <v>2995.99</v>
      </c>
      <c r="G287" s="9"/>
      <c r="N287" s="11">
        <v>44488</v>
      </c>
      <c r="O287" s="8">
        <v>4463.72</v>
      </c>
      <c r="P287" s="8">
        <v>4488.75</v>
      </c>
      <c r="Q287" s="8">
        <v>4447.47</v>
      </c>
      <c r="R287" s="8">
        <v>4486.46</v>
      </c>
      <c r="S287" s="8">
        <v>4519.63</v>
      </c>
    </row>
    <row r="288" spans="1:19" ht="17" x14ac:dyDescent="0.2">
      <c r="A288" s="11">
        <v>43761</v>
      </c>
      <c r="B288" s="8">
        <v>2994.01</v>
      </c>
      <c r="C288" s="8">
        <v>3004.78</v>
      </c>
      <c r="D288" s="8">
        <v>2991.21</v>
      </c>
      <c r="E288" s="8">
        <v>3004.52</v>
      </c>
      <c r="F288" s="8">
        <v>3004.52</v>
      </c>
      <c r="G288" s="9"/>
      <c r="N288" s="11">
        <v>44489</v>
      </c>
      <c r="O288" s="8">
        <v>4497.34</v>
      </c>
      <c r="P288" s="8">
        <v>4520.3999999999996</v>
      </c>
      <c r="Q288" s="8">
        <v>4496.41</v>
      </c>
      <c r="R288" s="8">
        <v>4519.63</v>
      </c>
      <c r="S288" s="8">
        <v>4536.1899999999996</v>
      </c>
    </row>
    <row r="289" spans="1:19" ht="17" x14ac:dyDescent="0.2">
      <c r="A289" s="11">
        <v>43762</v>
      </c>
      <c r="B289" s="8">
        <v>3014.78</v>
      </c>
      <c r="C289" s="8">
        <v>3016.07</v>
      </c>
      <c r="D289" s="8">
        <v>3000.42</v>
      </c>
      <c r="E289" s="8">
        <v>3010.29</v>
      </c>
      <c r="F289" s="8">
        <v>3010.29</v>
      </c>
      <c r="G289" s="9"/>
      <c r="N289" s="11">
        <v>44490</v>
      </c>
      <c r="O289" s="8">
        <v>4524.42</v>
      </c>
      <c r="P289" s="8">
        <v>4540.87</v>
      </c>
      <c r="Q289" s="8">
        <v>4524.3999999999996</v>
      </c>
      <c r="R289" s="8">
        <v>4536.1899999999996</v>
      </c>
      <c r="S289" s="8">
        <v>4549.78</v>
      </c>
    </row>
    <row r="290" spans="1:19" ht="17" x14ac:dyDescent="0.2">
      <c r="A290" s="11">
        <v>43763</v>
      </c>
      <c r="B290" s="8">
        <v>3003.32</v>
      </c>
      <c r="C290" s="8">
        <v>3027.39</v>
      </c>
      <c r="D290" s="8">
        <v>3001.94</v>
      </c>
      <c r="E290" s="8">
        <v>3022.55</v>
      </c>
      <c r="F290" s="8">
        <v>3022.55</v>
      </c>
      <c r="G290" s="9"/>
      <c r="N290" s="11">
        <v>44491</v>
      </c>
      <c r="O290" s="8">
        <v>4532.24</v>
      </c>
      <c r="P290" s="8">
        <v>4551.4399999999996</v>
      </c>
      <c r="Q290" s="8">
        <v>4526.8900000000003</v>
      </c>
      <c r="R290" s="8">
        <v>4549.78</v>
      </c>
      <c r="S290" s="8">
        <v>4544.8999999999996</v>
      </c>
    </row>
    <row r="291" spans="1:19" ht="17" x14ac:dyDescent="0.2">
      <c r="A291" s="11">
        <v>43766</v>
      </c>
      <c r="B291" s="8">
        <v>3032.12</v>
      </c>
      <c r="C291" s="8">
        <v>3044.08</v>
      </c>
      <c r="D291" s="8">
        <v>3032.12</v>
      </c>
      <c r="E291" s="8">
        <v>3039.42</v>
      </c>
      <c r="F291" s="8">
        <v>3039.42</v>
      </c>
      <c r="G291" s="9"/>
      <c r="N291" s="11">
        <v>44494</v>
      </c>
      <c r="O291" s="8">
        <v>4546.12</v>
      </c>
      <c r="P291" s="8">
        <v>4559.67</v>
      </c>
      <c r="Q291" s="8">
        <v>4524</v>
      </c>
      <c r="R291" s="8">
        <v>4544.8999999999996</v>
      </c>
      <c r="S291" s="8">
        <v>4566.4799999999996</v>
      </c>
    </row>
    <row r="292" spans="1:19" ht="17" x14ac:dyDescent="0.2">
      <c r="A292" s="11">
        <v>43767</v>
      </c>
      <c r="B292" s="8">
        <v>3035.39</v>
      </c>
      <c r="C292" s="8">
        <v>3047.87</v>
      </c>
      <c r="D292" s="8">
        <v>3034.81</v>
      </c>
      <c r="E292" s="8">
        <v>3036.89</v>
      </c>
      <c r="F292" s="8">
        <v>3036.89</v>
      </c>
      <c r="G292" s="9"/>
      <c r="N292" s="11">
        <v>44495</v>
      </c>
      <c r="O292" s="8">
        <v>4553.6899999999996</v>
      </c>
      <c r="P292" s="8">
        <v>4572.62</v>
      </c>
      <c r="Q292" s="8">
        <v>4537.3599999999997</v>
      </c>
      <c r="R292" s="8">
        <v>4566.4799999999996</v>
      </c>
      <c r="S292" s="8">
        <v>4574.79</v>
      </c>
    </row>
    <row r="293" spans="1:19" ht="17" x14ac:dyDescent="0.2">
      <c r="A293" s="11">
        <v>43768</v>
      </c>
      <c r="B293" s="8">
        <v>3039.74</v>
      </c>
      <c r="C293" s="8">
        <v>3050.1</v>
      </c>
      <c r="D293" s="8">
        <v>3025.96</v>
      </c>
      <c r="E293" s="8">
        <v>3046.77</v>
      </c>
      <c r="F293" s="8">
        <v>3046.77</v>
      </c>
      <c r="G293" s="9"/>
      <c r="N293" s="11">
        <v>44496</v>
      </c>
      <c r="O293" s="8">
        <v>4578.6899999999996</v>
      </c>
      <c r="P293" s="8">
        <v>4598.53</v>
      </c>
      <c r="Q293" s="8">
        <v>4569.17</v>
      </c>
      <c r="R293" s="8">
        <v>4574.79</v>
      </c>
      <c r="S293" s="8">
        <v>4551.68</v>
      </c>
    </row>
    <row r="294" spans="1:19" ht="17" x14ac:dyDescent="0.2">
      <c r="A294" s="11">
        <v>43769</v>
      </c>
      <c r="B294" s="8">
        <v>3046.9</v>
      </c>
      <c r="C294" s="8">
        <v>3046.9</v>
      </c>
      <c r="D294" s="8">
        <v>3023.19</v>
      </c>
      <c r="E294" s="8">
        <v>3037.56</v>
      </c>
      <c r="F294" s="8">
        <v>3037.56</v>
      </c>
      <c r="G294" s="9"/>
      <c r="N294" s="11">
        <v>44497</v>
      </c>
      <c r="O294" s="8">
        <v>4580.22</v>
      </c>
      <c r="P294" s="8">
        <v>4584.57</v>
      </c>
      <c r="Q294" s="8">
        <v>4551.66</v>
      </c>
      <c r="R294" s="8">
        <v>4551.68</v>
      </c>
      <c r="S294" s="8">
        <v>4596.42</v>
      </c>
    </row>
    <row r="295" spans="1:19" ht="17" x14ac:dyDescent="0.2">
      <c r="A295" s="11">
        <v>43770</v>
      </c>
      <c r="B295" s="8">
        <v>3050.72</v>
      </c>
      <c r="C295" s="8">
        <v>3066.95</v>
      </c>
      <c r="D295" s="8">
        <v>3050.72</v>
      </c>
      <c r="E295" s="8">
        <v>3066.91</v>
      </c>
      <c r="F295" s="8">
        <v>3066.91</v>
      </c>
      <c r="G295" s="9"/>
      <c r="N295" s="11">
        <v>44498</v>
      </c>
      <c r="O295" s="8">
        <v>4562.84</v>
      </c>
      <c r="P295" s="8">
        <v>4597.55</v>
      </c>
      <c r="Q295" s="8">
        <v>4562.84</v>
      </c>
      <c r="R295" s="8">
        <v>4596.42</v>
      </c>
      <c r="S295" s="8">
        <v>4605.38</v>
      </c>
    </row>
    <row r="296" spans="1:19" ht="17" x14ac:dyDescent="0.2">
      <c r="A296" s="11">
        <v>43773</v>
      </c>
      <c r="B296" s="8">
        <v>3078.96</v>
      </c>
      <c r="C296" s="8">
        <v>3085.2</v>
      </c>
      <c r="D296" s="8">
        <v>3074.87</v>
      </c>
      <c r="E296" s="8">
        <v>3078.27</v>
      </c>
      <c r="F296" s="8">
        <v>3078.27</v>
      </c>
      <c r="G296" s="9"/>
      <c r="N296" s="11">
        <v>44501</v>
      </c>
      <c r="O296" s="8">
        <v>4572.87</v>
      </c>
      <c r="P296" s="8">
        <v>4608.08</v>
      </c>
      <c r="Q296" s="8">
        <v>4567.59</v>
      </c>
      <c r="R296" s="8">
        <v>4605.38</v>
      </c>
      <c r="S296" s="8">
        <v>4613.67</v>
      </c>
    </row>
    <row r="297" spans="1:19" ht="17" x14ac:dyDescent="0.2">
      <c r="A297" s="11">
        <v>43774</v>
      </c>
      <c r="B297" s="8">
        <v>3080.8</v>
      </c>
      <c r="C297" s="8">
        <v>3083.95</v>
      </c>
      <c r="D297" s="8">
        <v>3072.15</v>
      </c>
      <c r="E297" s="8">
        <v>3074.62</v>
      </c>
      <c r="F297" s="8">
        <v>3074.62</v>
      </c>
      <c r="G297" s="9"/>
      <c r="N297" s="11">
        <v>44502</v>
      </c>
      <c r="O297" s="8">
        <v>4610.62</v>
      </c>
      <c r="P297" s="8">
        <v>4620.34</v>
      </c>
      <c r="Q297" s="8">
        <v>4595.0600000000004</v>
      </c>
      <c r="R297" s="8">
        <v>4613.67</v>
      </c>
      <c r="S297" s="8">
        <v>4630.6499999999996</v>
      </c>
    </row>
    <row r="298" spans="1:19" ht="17" x14ac:dyDescent="0.2">
      <c r="A298" s="11">
        <v>43775</v>
      </c>
      <c r="B298" s="8">
        <v>3075.1</v>
      </c>
      <c r="C298" s="8">
        <v>3078.34</v>
      </c>
      <c r="D298" s="8">
        <v>3065.89</v>
      </c>
      <c r="E298" s="8">
        <v>3076.78</v>
      </c>
      <c r="F298" s="8">
        <v>3076.78</v>
      </c>
      <c r="G298" s="9"/>
      <c r="N298" s="11">
        <v>44503</v>
      </c>
      <c r="O298" s="8">
        <v>4613.34</v>
      </c>
      <c r="P298" s="8">
        <v>4635.1499999999996</v>
      </c>
      <c r="Q298" s="8">
        <v>4613.34</v>
      </c>
      <c r="R298" s="8">
        <v>4630.6499999999996</v>
      </c>
      <c r="S298" s="8">
        <v>4660.57</v>
      </c>
    </row>
    <row r="299" spans="1:19" ht="17" x14ac:dyDescent="0.2">
      <c r="A299" s="11">
        <v>43776</v>
      </c>
      <c r="B299" s="8">
        <v>3087.02</v>
      </c>
      <c r="C299" s="8">
        <v>3097.77</v>
      </c>
      <c r="D299" s="8">
        <v>3080.23</v>
      </c>
      <c r="E299" s="8">
        <v>3085.18</v>
      </c>
      <c r="F299" s="8">
        <v>3085.18</v>
      </c>
      <c r="G299" s="9"/>
      <c r="N299" s="11">
        <v>44504</v>
      </c>
      <c r="O299" s="8">
        <v>4630.6499999999996</v>
      </c>
      <c r="P299" s="8">
        <v>4663.46</v>
      </c>
      <c r="Q299" s="8">
        <v>4621.1899999999996</v>
      </c>
      <c r="R299" s="8">
        <v>4660.57</v>
      </c>
      <c r="S299" s="8">
        <v>4680.0600000000004</v>
      </c>
    </row>
    <row r="300" spans="1:19" ht="17" x14ac:dyDescent="0.2">
      <c r="A300" s="11">
        <v>43777</v>
      </c>
      <c r="B300" s="8">
        <v>3081.25</v>
      </c>
      <c r="C300" s="8">
        <v>3093.09</v>
      </c>
      <c r="D300" s="8">
        <v>3073.58</v>
      </c>
      <c r="E300" s="8">
        <v>3093.08</v>
      </c>
      <c r="F300" s="8">
        <v>3093.08</v>
      </c>
      <c r="G300" s="9"/>
      <c r="N300" s="11">
        <v>44505</v>
      </c>
      <c r="O300" s="8">
        <v>4662.93</v>
      </c>
      <c r="P300" s="8">
        <v>4683</v>
      </c>
      <c r="Q300" s="8">
        <v>4662.59</v>
      </c>
      <c r="R300" s="8">
        <v>4680.0600000000004</v>
      </c>
      <c r="S300" s="8">
        <v>4697.53</v>
      </c>
    </row>
    <row r="301" spans="1:19" ht="17" x14ac:dyDescent="0.2">
      <c r="A301" s="11">
        <v>43780</v>
      </c>
      <c r="B301" s="8">
        <v>3080.33</v>
      </c>
      <c r="C301" s="8">
        <v>3088.33</v>
      </c>
      <c r="D301" s="8">
        <v>3075.82</v>
      </c>
      <c r="E301" s="8">
        <v>3087.01</v>
      </c>
      <c r="F301" s="8">
        <v>3087.01</v>
      </c>
      <c r="G301" s="9"/>
      <c r="N301" s="11">
        <v>44508</v>
      </c>
      <c r="O301" s="8">
        <v>4699.26</v>
      </c>
      <c r="P301" s="8">
        <v>4718.5</v>
      </c>
      <c r="Q301" s="8">
        <v>4681.32</v>
      </c>
      <c r="R301" s="8">
        <v>4697.53</v>
      </c>
      <c r="S301" s="8">
        <v>4701.7</v>
      </c>
    </row>
    <row r="302" spans="1:19" ht="17" x14ac:dyDescent="0.2">
      <c r="A302" s="11">
        <v>43781</v>
      </c>
      <c r="B302" s="8">
        <v>3089.28</v>
      </c>
      <c r="C302" s="8">
        <v>3102.61</v>
      </c>
      <c r="D302" s="8">
        <v>3084.73</v>
      </c>
      <c r="E302" s="8">
        <v>3091.84</v>
      </c>
      <c r="F302" s="8">
        <v>3091.84</v>
      </c>
      <c r="G302" s="9"/>
      <c r="N302" s="11">
        <v>44509</v>
      </c>
      <c r="O302" s="8">
        <v>4701.4799999999996</v>
      </c>
      <c r="P302" s="8">
        <v>4714.92</v>
      </c>
      <c r="Q302" s="8">
        <v>4694.3900000000003</v>
      </c>
      <c r="R302" s="8">
        <v>4701.7</v>
      </c>
      <c r="S302" s="8">
        <v>4685.25</v>
      </c>
    </row>
    <row r="303" spans="1:19" ht="17" x14ac:dyDescent="0.2">
      <c r="A303" s="11">
        <v>43782</v>
      </c>
      <c r="B303" s="8">
        <v>3084.18</v>
      </c>
      <c r="C303" s="8">
        <v>3098.06</v>
      </c>
      <c r="D303" s="8">
        <v>3078.8</v>
      </c>
      <c r="E303" s="8">
        <v>3094.04</v>
      </c>
      <c r="F303" s="8">
        <v>3094.04</v>
      </c>
      <c r="G303" s="9"/>
      <c r="N303" s="11">
        <v>44510</v>
      </c>
      <c r="O303" s="8">
        <v>4707.25</v>
      </c>
      <c r="P303" s="8">
        <v>4708.53</v>
      </c>
      <c r="Q303" s="8">
        <v>4670.87</v>
      </c>
      <c r="R303" s="8">
        <v>4685.25</v>
      </c>
      <c r="S303" s="8">
        <v>4646.71</v>
      </c>
    </row>
    <row r="304" spans="1:19" ht="17" x14ac:dyDescent="0.2">
      <c r="A304" s="11">
        <v>43783</v>
      </c>
      <c r="B304" s="8">
        <v>3090.75</v>
      </c>
      <c r="C304" s="8">
        <v>3098.2</v>
      </c>
      <c r="D304" s="8">
        <v>3083.26</v>
      </c>
      <c r="E304" s="8">
        <v>3096.63</v>
      </c>
      <c r="F304" s="8">
        <v>3096.63</v>
      </c>
      <c r="G304" s="9"/>
      <c r="N304" s="11">
        <v>44511</v>
      </c>
      <c r="O304" s="8">
        <v>4670.26</v>
      </c>
      <c r="P304" s="8">
        <v>4684.8500000000004</v>
      </c>
      <c r="Q304" s="8">
        <v>4630.8599999999997</v>
      </c>
      <c r="R304" s="8">
        <v>4646.71</v>
      </c>
      <c r="S304" s="8">
        <v>4649.2700000000004</v>
      </c>
    </row>
    <row r="305" spans="1:19" ht="17" x14ac:dyDescent="0.2">
      <c r="A305" s="11">
        <v>43784</v>
      </c>
      <c r="B305" s="8">
        <v>3107.92</v>
      </c>
      <c r="C305" s="8">
        <v>3120.46</v>
      </c>
      <c r="D305" s="8">
        <v>3104.6</v>
      </c>
      <c r="E305" s="8">
        <v>3120.46</v>
      </c>
      <c r="F305" s="8">
        <v>3120.46</v>
      </c>
      <c r="G305" s="9"/>
      <c r="N305" s="11">
        <v>44512</v>
      </c>
      <c r="O305" s="8">
        <v>4659.3900000000003</v>
      </c>
      <c r="P305" s="8">
        <v>4664.55</v>
      </c>
      <c r="Q305" s="8">
        <v>4648.3100000000004</v>
      </c>
      <c r="R305" s="8">
        <v>4649.2700000000004</v>
      </c>
      <c r="S305" s="8">
        <v>4682.8500000000004</v>
      </c>
    </row>
    <row r="306" spans="1:19" ht="17" x14ac:dyDescent="0.2">
      <c r="A306" s="11">
        <v>43787</v>
      </c>
      <c r="B306" s="8">
        <v>3117.91</v>
      </c>
      <c r="C306" s="8">
        <v>3124.17</v>
      </c>
      <c r="D306" s="8">
        <v>3112.06</v>
      </c>
      <c r="E306" s="8">
        <v>3122.03</v>
      </c>
      <c r="F306" s="8">
        <v>3122.03</v>
      </c>
      <c r="G306" s="9"/>
      <c r="N306" s="11">
        <v>44515</v>
      </c>
      <c r="O306" s="8">
        <v>4655.24</v>
      </c>
      <c r="P306" s="8">
        <v>4688.47</v>
      </c>
      <c r="Q306" s="8">
        <v>4650.7700000000004</v>
      </c>
      <c r="R306" s="8">
        <v>4682.8500000000004</v>
      </c>
      <c r="S306" s="8">
        <v>4682.8</v>
      </c>
    </row>
    <row r="307" spans="1:19" ht="17" x14ac:dyDescent="0.2">
      <c r="A307" s="11">
        <v>43788</v>
      </c>
      <c r="B307" s="8">
        <v>3127.45</v>
      </c>
      <c r="C307" s="8">
        <v>3127.64</v>
      </c>
      <c r="D307" s="8">
        <v>3113.47</v>
      </c>
      <c r="E307" s="8">
        <v>3120.18</v>
      </c>
      <c r="F307" s="8">
        <v>3120.18</v>
      </c>
      <c r="G307" s="9"/>
      <c r="N307" s="11">
        <v>44516</v>
      </c>
      <c r="O307" s="8">
        <v>4689.3</v>
      </c>
      <c r="P307" s="8">
        <v>4697.42</v>
      </c>
      <c r="Q307" s="8">
        <v>4672.8599999999997</v>
      </c>
      <c r="R307" s="8">
        <v>4682.8</v>
      </c>
      <c r="S307" s="8">
        <v>4700.8999999999996</v>
      </c>
    </row>
    <row r="308" spans="1:19" ht="17" x14ac:dyDescent="0.2">
      <c r="A308" s="11">
        <v>43789</v>
      </c>
      <c r="B308" s="8">
        <v>3114.66</v>
      </c>
      <c r="C308" s="8">
        <v>3118.97</v>
      </c>
      <c r="D308" s="8">
        <v>3091.41</v>
      </c>
      <c r="E308" s="8">
        <v>3108.46</v>
      </c>
      <c r="F308" s="8">
        <v>3108.46</v>
      </c>
      <c r="G308" s="9"/>
      <c r="N308" s="11">
        <v>44517</v>
      </c>
      <c r="O308" s="8">
        <v>4679.42</v>
      </c>
      <c r="P308" s="8">
        <v>4714.95</v>
      </c>
      <c r="Q308" s="8">
        <v>4679.42</v>
      </c>
      <c r="R308" s="8">
        <v>4700.8999999999996</v>
      </c>
      <c r="S308" s="8">
        <v>4688.67</v>
      </c>
    </row>
    <row r="309" spans="1:19" ht="17" x14ac:dyDescent="0.2">
      <c r="A309" s="11">
        <v>43790</v>
      </c>
      <c r="B309" s="8">
        <v>3108.49</v>
      </c>
      <c r="C309" s="8">
        <v>3110.11</v>
      </c>
      <c r="D309" s="8">
        <v>3094.55</v>
      </c>
      <c r="E309" s="8">
        <v>3103.54</v>
      </c>
      <c r="F309" s="8">
        <v>3103.54</v>
      </c>
      <c r="G309" s="9"/>
      <c r="N309" s="11">
        <v>44518</v>
      </c>
      <c r="O309" s="8">
        <v>4701.5</v>
      </c>
      <c r="P309" s="8">
        <v>4701.5</v>
      </c>
      <c r="Q309" s="8">
        <v>4684.41</v>
      </c>
      <c r="R309" s="8">
        <v>4688.67</v>
      </c>
      <c r="S309" s="8">
        <v>4704.54</v>
      </c>
    </row>
    <row r="310" spans="1:19" ht="17" x14ac:dyDescent="0.2">
      <c r="A310" s="11">
        <v>43791</v>
      </c>
      <c r="B310" s="8">
        <v>3111.41</v>
      </c>
      <c r="C310" s="8">
        <v>3112.87</v>
      </c>
      <c r="D310" s="8">
        <v>3099.26</v>
      </c>
      <c r="E310" s="8">
        <v>3110.29</v>
      </c>
      <c r="F310" s="8">
        <v>3110.29</v>
      </c>
      <c r="G310" s="9"/>
      <c r="N310" s="11">
        <v>44519</v>
      </c>
      <c r="O310" s="8">
        <v>4700.72</v>
      </c>
      <c r="P310" s="8">
        <v>4708.8</v>
      </c>
      <c r="Q310" s="8">
        <v>4672.78</v>
      </c>
      <c r="R310" s="8">
        <v>4704.54</v>
      </c>
      <c r="S310" s="8">
        <v>4697.96</v>
      </c>
    </row>
    <row r="311" spans="1:19" ht="17" x14ac:dyDescent="0.2">
      <c r="A311" s="11">
        <v>43794</v>
      </c>
      <c r="B311" s="8">
        <v>3117.44</v>
      </c>
      <c r="C311" s="8">
        <v>3133.83</v>
      </c>
      <c r="D311" s="8">
        <v>3117.44</v>
      </c>
      <c r="E311" s="8">
        <v>3133.64</v>
      </c>
      <c r="F311" s="8">
        <v>3133.64</v>
      </c>
      <c r="G311" s="9"/>
      <c r="N311" s="11">
        <v>44522</v>
      </c>
      <c r="O311" s="8">
        <v>4708.4399999999996</v>
      </c>
      <c r="P311" s="8">
        <v>4717.75</v>
      </c>
      <c r="Q311" s="8">
        <v>4694.22</v>
      </c>
      <c r="R311" s="8">
        <v>4697.96</v>
      </c>
      <c r="S311" s="8">
        <v>4682.9399999999996</v>
      </c>
    </row>
    <row r="312" spans="1:19" ht="17" x14ac:dyDescent="0.2">
      <c r="A312" s="11">
        <v>43795</v>
      </c>
      <c r="B312" s="8">
        <v>3134.85</v>
      </c>
      <c r="C312" s="8">
        <v>3142.69</v>
      </c>
      <c r="D312" s="8">
        <v>3131</v>
      </c>
      <c r="E312" s="8">
        <v>3140.52</v>
      </c>
      <c r="F312" s="8">
        <v>3140.52</v>
      </c>
      <c r="G312" s="9"/>
      <c r="N312" s="11">
        <v>44523</v>
      </c>
      <c r="O312" s="8">
        <v>4712</v>
      </c>
      <c r="P312" s="8">
        <v>4743.83</v>
      </c>
      <c r="Q312" s="8">
        <v>4682.17</v>
      </c>
      <c r="R312" s="8">
        <v>4682.9399999999996</v>
      </c>
      <c r="S312" s="8">
        <v>4690.7</v>
      </c>
    </row>
    <row r="313" spans="1:19" ht="17" x14ac:dyDescent="0.2">
      <c r="A313" s="11">
        <v>43796</v>
      </c>
      <c r="B313" s="8">
        <v>3145.49</v>
      </c>
      <c r="C313" s="8">
        <v>3154.26</v>
      </c>
      <c r="D313" s="8">
        <v>3143.41</v>
      </c>
      <c r="E313" s="8">
        <v>3153.63</v>
      </c>
      <c r="F313" s="8">
        <v>3153.63</v>
      </c>
      <c r="G313" s="9"/>
      <c r="N313" s="11">
        <v>44524</v>
      </c>
      <c r="O313" s="8">
        <v>4678.4799999999996</v>
      </c>
      <c r="P313" s="8">
        <v>4699.3900000000003</v>
      </c>
      <c r="Q313" s="8">
        <v>4652.66</v>
      </c>
      <c r="R313" s="8">
        <v>4690.7</v>
      </c>
      <c r="S313" s="8">
        <v>4701.46</v>
      </c>
    </row>
    <row r="314" spans="1:19" ht="17" x14ac:dyDescent="0.2">
      <c r="A314" s="11">
        <v>43798</v>
      </c>
      <c r="B314" s="8">
        <v>3147.18</v>
      </c>
      <c r="C314" s="8">
        <v>3150.3</v>
      </c>
      <c r="D314" s="8">
        <v>3139.34</v>
      </c>
      <c r="E314" s="8">
        <v>3140.98</v>
      </c>
      <c r="F314" s="8">
        <v>3140.98</v>
      </c>
      <c r="G314" s="9"/>
      <c r="N314" s="11">
        <v>44526</v>
      </c>
      <c r="O314" s="8">
        <v>4675.78</v>
      </c>
      <c r="P314" s="8">
        <v>4702.87</v>
      </c>
      <c r="Q314" s="8">
        <v>4659.8900000000003</v>
      </c>
      <c r="R314" s="8">
        <v>4701.46</v>
      </c>
      <c r="S314" s="8">
        <v>4594.62</v>
      </c>
    </row>
    <row r="315" spans="1:19" ht="17" x14ac:dyDescent="0.2">
      <c r="A315" s="11">
        <v>43801</v>
      </c>
      <c r="B315" s="8">
        <v>3143.85</v>
      </c>
      <c r="C315" s="8">
        <v>3144.31</v>
      </c>
      <c r="D315" s="8">
        <v>3110.78</v>
      </c>
      <c r="E315" s="8">
        <v>3113.87</v>
      </c>
      <c r="F315" s="8">
        <v>3113.87</v>
      </c>
      <c r="G315" s="9"/>
      <c r="N315" s="11">
        <v>44529</v>
      </c>
      <c r="O315" s="8">
        <v>4664.63</v>
      </c>
      <c r="P315" s="8">
        <v>4664.63</v>
      </c>
      <c r="Q315" s="8">
        <v>4585.43</v>
      </c>
      <c r="R315" s="8">
        <v>4594.62</v>
      </c>
      <c r="S315" s="8">
        <v>4655.2700000000004</v>
      </c>
    </row>
    <row r="316" spans="1:19" ht="17" x14ac:dyDescent="0.2">
      <c r="A316" s="11">
        <v>43802</v>
      </c>
      <c r="B316" s="8">
        <v>3087.41</v>
      </c>
      <c r="C316" s="8">
        <v>3094.97</v>
      </c>
      <c r="D316" s="8">
        <v>3070.33</v>
      </c>
      <c r="E316" s="8">
        <v>3093.2</v>
      </c>
      <c r="F316" s="8">
        <v>3093.2</v>
      </c>
      <c r="G316" s="9"/>
      <c r="N316" s="11">
        <v>44530</v>
      </c>
      <c r="O316" s="8">
        <v>4628.75</v>
      </c>
      <c r="P316" s="8">
        <v>4672.95</v>
      </c>
      <c r="Q316" s="8">
        <v>4625.26</v>
      </c>
      <c r="R316" s="8">
        <v>4655.2700000000004</v>
      </c>
      <c r="S316" s="8">
        <v>4567</v>
      </c>
    </row>
    <row r="317" spans="1:19" ht="17" x14ac:dyDescent="0.2">
      <c r="A317" s="11">
        <v>43803</v>
      </c>
      <c r="B317" s="8">
        <v>3103.5</v>
      </c>
      <c r="C317" s="8">
        <v>3119.38</v>
      </c>
      <c r="D317" s="8">
        <v>3102.53</v>
      </c>
      <c r="E317" s="8">
        <v>3112.76</v>
      </c>
      <c r="F317" s="8">
        <v>3112.76</v>
      </c>
      <c r="G317" s="9"/>
      <c r="N317" s="11">
        <v>44531</v>
      </c>
      <c r="O317" s="8">
        <v>4640.25</v>
      </c>
      <c r="P317" s="8">
        <v>4646.0200000000004</v>
      </c>
      <c r="Q317" s="8">
        <v>4560</v>
      </c>
      <c r="R317" s="8">
        <v>4567</v>
      </c>
      <c r="S317" s="8">
        <v>4513.04</v>
      </c>
    </row>
    <row r="318" spans="1:19" ht="17" x14ac:dyDescent="0.2">
      <c r="A318" s="11">
        <v>43804</v>
      </c>
      <c r="B318" s="8">
        <v>3119.21</v>
      </c>
      <c r="C318" s="8">
        <v>3119.45</v>
      </c>
      <c r="D318" s="8">
        <v>3103.76</v>
      </c>
      <c r="E318" s="8">
        <v>3117.43</v>
      </c>
      <c r="F318" s="8">
        <v>3117.43</v>
      </c>
      <c r="G318" s="9"/>
      <c r="N318" s="11">
        <v>44532</v>
      </c>
      <c r="O318" s="8">
        <v>4602.82</v>
      </c>
      <c r="P318" s="8">
        <v>4652.9399999999996</v>
      </c>
      <c r="Q318" s="8">
        <v>4510.2700000000004</v>
      </c>
      <c r="R318" s="8">
        <v>4513.04</v>
      </c>
      <c r="S318" s="8">
        <v>4577.1000000000004</v>
      </c>
    </row>
    <row r="319" spans="1:19" ht="17" x14ac:dyDescent="0.2">
      <c r="A319" s="11">
        <v>43805</v>
      </c>
      <c r="B319" s="8">
        <v>3134.62</v>
      </c>
      <c r="C319" s="8">
        <v>3150.6</v>
      </c>
      <c r="D319" s="8">
        <v>3134.62</v>
      </c>
      <c r="E319" s="8">
        <v>3145.91</v>
      </c>
      <c r="F319" s="8">
        <v>3145.91</v>
      </c>
      <c r="G319" s="9"/>
      <c r="N319" s="11">
        <v>44533</v>
      </c>
      <c r="O319" s="8">
        <v>4504.7299999999996</v>
      </c>
      <c r="P319" s="8">
        <v>4595.46</v>
      </c>
      <c r="Q319" s="8">
        <v>4504.7299999999996</v>
      </c>
      <c r="R319" s="8">
        <v>4577.1000000000004</v>
      </c>
      <c r="S319" s="8">
        <v>4538.43</v>
      </c>
    </row>
    <row r="320" spans="1:19" ht="17" x14ac:dyDescent="0.2">
      <c r="A320" s="11">
        <v>43808</v>
      </c>
      <c r="B320" s="8">
        <v>3141.86</v>
      </c>
      <c r="C320" s="8">
        <v>3148.87</v>
      </c>
      <c r="D320" s="8">
        <v>3135.46</v>
      </c>
      <c r="E320" s="8">
        <v>3135.96</v>
      </c>
      <c r="F320" s="8">
        <v>3135.96</v>
      </c>
      <c r="G320" s="9"/>
      <c r="N320" s="11">
        <v>44536</v>
      </c>
      <c r="O320" s="8">
        <v>4589.49</v>
      </c>
      <c r="P320" s="8">
        <v>4608.03</v>
      </c>
      <c r="Q320" s="8">
        <v>4495.12</v>
      </c>
      <c r="R320" s="8">
        <v>4538.43</v>
      </c>
      <c r="S320" s="8">
        <v>4591.67</v>
      </c>
    </row>
    <row r="321" spans="1:19" ht="17" x14ac:dyDescent="0.2">
      <c r="A321" s="11">
        <v>43809</v>
      </c>
      <c r="B321" s="8">
        <v>3135.36</v>
      </c>
      <c r="C321" s="8">
        <v>3142.12</v>
      </c>
      <c r="D321" s="8">
        <v>3126.09</v>
      </c>
      <c r="E321" s="8">
        <v>3132.52</v>
      </c>
      <c r="F321" s="8">
        <v>3132.52</v>
      </c>
      <c r="G321" s="9"/>
      <c r="N321" s="11">
        <v>44537</v>
      </c>
      <c r="O321" s="8">
        <v>4548.37</v>
      </c>
      <c r="P321" s="8">
        <v>4612.6000000000004</v>
      </c>
      <c r="Q321" s="8">
        <v>4540.51</v>
      </c>
      <c r="R321" s="8">
        <v>4591.67</v>
      </c>
      <c r="S321" s="8">
        <v>4686.75</v>
      </c>
    </row>
    <row r="322" spans="1:19" ht="17" x14ac:dyDescent="0.2">
      <c r="A322" s="11">
        <v>43810</v>
      </c>
      <c r="B322" s="8">
        <v>3135.75</v>
      </c>
      <c r="C322" s="8">
        <v>3143.98</v>
      </c>
      <c r="D322" s="8">
        <v>3133.21</v>
      </c>
      <c r="E322" s="8">
        <v>3141.63</v>
      </c>
      <c r="F322" s="8">
        <v>3141.63</v>
      </c>
      <c r="G322" s="9"/>
      <c r="N322" s="11">
        <v>44538</v>
      </c>
      <c r="O322" s="8">
        <v>4631.97</v>
      </c>
      <c r="P322" s="8">
        <v>4694.04</v>
      </c>
      <c r="Q322" s="8">
        <v>4631.97</v>
      </c>
      <c r="R322" s="8">
        <v>4686.75</v>
      </c>
      <c r="S322" s="8">
        <v>4701.21</v>
      </c>
    </row>
    <row r="323" spans="1:19" ht="17" x14ac:dyDescent="0.2">
      <c r="A323" s="11">
        <v>43811</v>
      </c>
      <c r="B323" s="8">
        <v>3141.23</v>
      </c>
      <c r="C323" s="8">
        <v>3176.28</v>
      </c>
      <c r="D323" s="8">
        <v>3138.47</v>
      </c>
      <c r="E323" s="8">
        <v>3168.57</v>
      </c>
      <c r="F323" s="8">
        <v>3168.57</v>
      </c>
      <c r="G323" s="9"/>
      <c r="N323" s="11">
        <v>44539</v>
      </c>
      <c r="O323" s="8">
        <v>4690.8599999999997</v>
      </c>
      <c r="P323" s="8">
        <v>4705.0600000000004</v>
      </c>
      <c r="Q323" s="8">
        <v>4674.5200000000004</v>
      </c>
      <c r="R323" s="8">
        <v>4701.21</v>
      </c>
      <c r="S323" s="8">
        <v>4667.45</v>
      </c>
    </row>
    <row r="324" spans="1:19" ht="17" x14ac:dyDescent="0.2">
      <c r="A324" s="11">
        <v>43812</v>
      </c>
      <c r="B324" s="8">
        <v>3166.65</v>
      </c>
      <c r="C324" s="8">
        <v>3182.68</v>
      </c>
      <c r="D324" s="8">
        <v>3156.51</v>
      </c>
      <c r="E324" s="8">
        <v>3168.8</v>
      </c>
      <c r="F324" s="8">
        <v>3168.8</v>
      </c>
      <c r="G324" s="9"/>
      <c r="N324" s="11">
        <v>44540</v>
      </c>
      <c r="O324" s="8">
        <v>4691</v>
      </c>
      <c r="P324" s="8">
        <v>4695.26</v>
      </c>
      <c r="Q324" s="8">
        <v>4665.9799999999996</v>
      </c>
      <c r="R324" s="8">
        <v>4667.45</v>
      </c>
      <c r="S324" s="8">
        <v>4712.0200000000004</v>
      </c>
    </row>
    <row r="325" spans="1:19" ht="17" x14ac:dyDescent="0.2">
      <c r="A325" s="11">
        <v>43815</v>
      </c>
      <c r="B325" s="8">
        <v>3183.63</v>
      </c>
      <c r="C325" s="8">
        <v>3197.71</v>
      </c>
      <c r="D325" s="8">
        <v>3183.63</v>
      </c>
      <c r="E325" s="8">
        <v>3191.45</v>
      </c>
      <c r="F325" s="8">
        <v>3191.45</v>
      </c>
      <c r="G325" s="9"/>
      <c r="N325" s="11">
        <v>44543</v>
      </c>
      <c r="O325" s="8">
        <v>4687.6400000000003</v>
      </c>
      <c r="P325" s="8">
        <v>4713.57</v>
      </c>
      <c r="Q325" s="8">
        <v>4670.24</v>
      </c>
      <c r="R325" s="8">
        <v>4712.0200000000004</v>
      </c>
      <c r="S325" s="8">
        <v>4668.97</v>
      </c>
    </row>
    <row r="326" spans="1:19" ht="17" x14ac:dyDescent="0.2">
      <c r="A326" s="11">
        <v>43816</v>
      </c>
      <c r="B326" s="8">
        <v>3195.4</v>
      </c>
      <c r="C326" s="8">
        <v>3198.22</v>
      </c>
      <c r="D326" s="8">
        <v>3191.03</v>
      </c>
      <c r="E326" s="8">
        <v>3192.52</v>
      </c>
      <c r="F326" s="8">
        <v>3192.52</v>
      </c>
      <c r="G326" s="9"/>
      <c r="N326" s="11">
        <v>44544</v>
      </c>
      <c r="O326" s="8">
        <v>4710.3</v>
      </c>
      <c r="P326" s="8">
        <v>4710.3</v>
      </c>
      <c r="Q326" s="8">
        <v>4667.6000000000004</v>
      </c>
      <c r="R326" s="8">
        <v>4668.97</v>
      </c>
      <c r="S326" s="8">
        <v>4634.09</v>
      </c>
    </row>
    <row r="327" spans="1:19" ht="17" x14ac:dyDescent="0.2">
      <c r="A327" s="11">
        <v>43817</v>
      </c>
      <c r="B327" s="8">
        <v>3195.21</v>
      </c>
      <c r="C327" s="8">
        <v>3198.48</v>
      </c>
      <c r="D327" s="8">
        <v>3191.14</v>
      </c>
      <c r="E327" s="8">
        <v>3191.14</v>
      </c>
      <c r="F327" s="8">
        <v>3191.14</v>
      </c>
      <c r="G327" s="9"/>
      <c r="N327" s="11">
        <v>44545</v>
      </c>
      <c r="O327" s="8">
        <v>4642.99</v>
      </c>
      <c r="P327" s="8">
        <v>4660.47</v>
      </c>
      <c r="Q327" s="8">
        <v>4606.5200000000004</v>
      </c>
      <c r="R327" s="8">
        <v>4634.09</v>
      </c>
      <c r="S327" s="8">
        <v>4709.8500000000004</v>
      </c>
    </row>
    <row r="328" spans="1:19" ht="17" x14ac:dyDescent="0.2">
      <c r="A328" s="11">
        <v>43818</v>
      </c>
      <c r="B328" s="8">
        <v>3192.32</v>
      </c>
      <c r="C328" s="8">
        <v>3205.48</v>
      </c>
      <c r="D328" s="8">
        <v>3192.32</v>
      </c>
      <c r="E328" s="8">
        <v>3205.37</v>
      </c>
      <c r="F328" s="8">
        <v>3205.37</v>
      </c>
      <c r="G328" s="9"/>
      <c r="N328" s="11">
        <v>44546</v>
      </c>
      <c r="O328" s="8">
        <v>4636.46</v>
      </c>
      <c r="P328" s="8">
        <v>4712.6000000000004</v>
      </c>
      <c r="Q328" s="8">
        <v>4611.22</v>
      </c>
      <c r="R328" s="8">
        <v>4709.8500000000004</v>
      </c>
      <c r="S328" s="8">
        <v>4668.67</v>
      </c>
    </row>
    <row r="329" spans="1:19" ht="17" x14ac:dyDescent="0.2">
      <c r="A329" s="11">
        <v>43819</v>
      </c>
      <c r="B329" s="8">
        <v>3223.33</v>
      </c>
      <c r="C329" s="8">
        <v>3225.65</v>
      </c>
      <c r="D329" s="8">
        <v>3216.03</v>
      </c>
      <c r="E329" s="8">
        <v>3221.22</v>
      </c>
      <c r="F329" s="8">
        <v>3221.22</v>
      </c>
      <c r="G329" s="9"/>
      <c r="N329" s="11">
        <v>44547</v>
      </c>
      <c r="O329" s="8">
        <v>4719.13</v>
      </c>
      <c r="P329" s="8">
        <v>4731.99</v>
      </c>
      <c r="Q329" s="8">
        <v>4651.8900000000003</v>
      </c>
      <c r="R329" s="8">
        <v>4668.67</v>
      </c>
      <c r="S329" s="8">
        <v>4620.6400000000003</v>
      </c>
    </row>
    <row r="330" spans="1:19" ht="17" x14ac:dyDescent="0.2">
      <c r="A330" s="11">
        <v>43822</v>
      </c>
      <c r="B330" s="8">
        <v>3226.05</v>
      </c>
      <c r="C330" s="8">
        <v>3227.78</v>
      </c>
      <c r="D330" s="8">
        <v>3222.3</v>
      </c>
      <c r="E330" s="8">
        <v>3224.01</v>
      </c>
      <c r="F330" s="8">
        <v>3224.01</v>
      </c>
      <c r="G330" s="9"/>
      <c r="N330" s="11">
        <v>44550</v>
      </c>
      <c r="O330" s="8">
        <v>4652.5</v>
      </c>
      <c r="P330" s="8">
        <v>4666.7</v>
      </c>
      <c r="Q330" s="8">
        <v>4600.22</v>
      </c>
      <c r="R330" s="8">
        <v>4620.6400000000003</v>
      </c>
      <c r="S330" s="8">
        <v>4568.0200000000004</v>
      </c>
    </row>
    <row r="331" spans="1:19" ht="17" x14ac:dyDescent="0.2">
      <c r="A331" s="11">
        <v>43823</v>
      </c>
      <c r="B331" s="8">
        <v>3225.45</v>
      </c>
      <c r="C331" s="8">
        <v>3226.43</v>
      </c>
      <c r="D331" s="8">
        <v>3220.51</v>
      </c>
      <c r="E331" s="8">
        <v>3223.38</v>
      </c>
      <c r="F331" s="8">
        <v>3223.38</v>
      </c>
      <c r="G331" s="9"/>
      <c r="N331" s="11">
        <v>44551</v>
      </c>
      <c r="O331" s="8">
        <v>4587.8999999999996</v>
      </c>
      <c r="P331" s="8">
        <v>4587.8999999999996</v>
      </c>
      <c r="Q331" s="8">
        <v>4531.1000000000004</v>
      </c>
      <c r="R331" s="8">
        <v>4568.0200000000004</v>
      </c>
      <c r="S331" s="8">
        <v>4649.2299999999996</v>
      </c>
    </row>
    <row r="332" spans="1:19" ht="17" x14ac:dyDescent="0.2">
      <c r="A332" s="11">
        <v>43825</v>
      </c>
      <c r="B332" s="8">
        <v>3227.2</v>
      </c>
      <c r="C332" s="8">
        <v>3240.08</v>
      </c>
      <c r="D332" s="8">
        <v>3227.2</v>
      </c>
      <c r="E332" s="8">
        <v>3239.91</v>
      </c>
      <c r="F332" s="8">
        <v>3239.91</v>
      </c>
      <c r="G332" s="9"/>
      <c r="N332" s="11">
        <v>44552</v>
      </c>
      <c r="O332" s="8">
        <v>4594.96</v>
      </c>
      <c r="P332" s="8">
        <v>4651.1400000000003</v>
      </c>
      <c r="Q332" s="8">
        <v>4583.16</v>
      </c>
      <c r="R332" s="8">
        <v>4649.2299999999996</v>
      </c>
      <c r="S332" s="8">
        <v>4696.5600000000004</v>
      </c>
    </row>
    <row r="333" spans="1:19" ht="17" x14ac:dyDescent="0.2">
      <c r="A333" s="11">
        <v>43826</v>
      </c>
      <c r="B333" s="8">
        <v>3247.23</v>
      </c>
      <c r="C333" s="8">
        <v>3247.93</v>
      </c>
      <c r="D333" s="8">
        <v>3234.37</v>
      </c>
      <c r="E333" s="8">
        <v>3240.02</v>
      </c>
      <c r="F333" s="8">
        <v>3240.02</v>
      </c>
      <c r="G333" s="9"/>
      <c r="N333" s="11">
        <v>44553</v>
      </c>
      <c r="O333" s="8">
        <v>4650.3599999999997</v>
      </c>
      <c r="P333" s="8">
        <v>4697.67</v>
      </c>
      <c r="Q333" s="8">
        <v>4645.53</v>
      </c>
      <c r="R333" s="8">
        <v>4696.5600000000004</v>
      </c>
      <c r="S333" s="8">
        <v>4725.79</v>
      </c>
    </row>
    <row r="334" spans="1:19" ht="17" x14ac:dyDescent="0.2">
      <c r="A334" s="11">
        <v>43829</v>
      </c>
      <c r="B334" s="8">
        <v>3240.09</v>
      </c>
      <c r="C334" s="8">
        <v>3240.92</v>
      </c>
      <c r="D334" s="8">
        <v>3216.57</v>
      </c>
      <c r="E334" s="8">
        <v>3221.29</v>
      </c>
      <c r="F334" s="8">
        <v>3221.29</v>
      </c>
      <c r="G334" s="9"/>
      <c r="N334" s="11">
        <v>44557</v>
      </c>
      <c r="O334" s="8">
        <v>4703.96</v>
      </c>
      <c r="P334" s="8">
        <v>4740.74</v>
      </c>
      <c r="Q334" s="8">
        <v>4703.96</v>
      </c>
      <c r="R334" s="8">
        <v>4725.79</v>
      </c>
      <c r="S334" s="8">
        <v>4791.1899999999996</v>
      </c>
    </row>
    <row r="335" spans="1:19" ht="17" x14ac:dyDescent="0.2">
      <c r="A335" s="11">
        <v>43830</v>
      </c>
      <c r="B335" s="8">
        <v>3215.18</v>
      </c>
      <c r="C335" s="8">
        <v>3231.72</v>
      </c>
      <c r="D335" s="8">
        <v>3212.03</v>
      </c>
      <c r="E335" s="8">
        <v>3230.78</v>
      </c>
      <c r="F335" s="8">
        <v>3230.78</v>
      </c>
      <c r="G335" s="9"/>
      <c r="N335" s="11">
        <v>44558</v>
      </c>
      <c r="O335" s="8">
        <v>4733.99</v>
      </c>
      <c r="P335" s="8">
        <v>4791.49</v>
      </c>
      <c r="Q335" s="8">
        <v>4733.99</v>
      </c>
      <c r="R335" s="8">
        <v>4791.1899999999996</v>
      </c>
      <c r="S335" s="8">
        <v>4786.3500000000004</v>
      </c>
    </row>
    <row r="336" spans="1:19" ht="17" x14ac:dyDescent="0.2">
      <c r="A336" s="11">
        <v>43832</v>
      </c>
      <c r="B336" s="8">
        <v>3244.67</v>
      </c>
      <c r="C336" s="8">
        <v>3258.14</v>
      </c>
      <c r="D336" s="8">
        <v>3235.53</v>
      </c>
      <c r="E336" s="8">
        <v>3257.85</v>
      </c>
      <c r="F336" s="8">
        <v>3257.85</v>
      </c>
      <c r="G336" s="9"/>
      <c r="N336" s="11">
        <v>44559</v>
      </c>
      <c r="O336" s="8">
        <v>4795.49</v>
      </c>
      <c r="P336" s="8">
        <v>4807.0200000000004</v>
      </c>
      <c r="Q336" s="8">
        <v>4780.04</v>
      </c>
      <c r="R336" s="8">
        <v>4786.3500000000004</v>
      </c>
      <c r="S336" s="8">
        <v>4793.0600000000004</v>
      </c>
    </row>
    <row r="337" spans="1:19" ht="17" x14ac:dyDescent="0.2">
      <c r="A337" s="11">
        <v>43833</v>
      </c>
      <c r="B337" s="8">
        <v>3226.36</v>
      </c>
      <c r="C337" s="8">
        <v>3246.15</v>
      </c>
      <c r="D337" s="8">
        <v>3222.34</v>
      </c>
      <c r="E337" s="8">
        <v>3234.85</v>
      </c>
      <c r="F337" s="8">
        <v>3234.85</v>
      </c>
      <c r="G337" s="9"/>
      <c r="N337" s="11">
        <v>44560</v>
      </c>
      <c r="O337" s="8">
        <v>4788.6400000000003</v>
      </c>
      <c r="P337" s="8">
        <v>4804.0600000000004</v>
      </c>
      <c r="Q337" s="8">
        <v>4778.08</v>
      </c>
      <c r="R337" s="8">
        <v>4793.0600000000004</v>
      </c>
      <c r="S337" s="8">
        <v>4778.7299999999996</v>
      </c>
    </row>
    <row r="338" spans="1:19" ht="17" x14ac:dyDescent="0.2">
      <c r="A338" s="11">
        <v>43836</v>
      </c>
      <c r="B338" s="8">
        <v>3217.55</v>
      </c>
      <c r="C338" s="8">
        <v>3246.84</v>
      </c>
      <c r="D338" s="8">
        <v>3214.64</v>
      </c>
      <c r="E338" s="8">
        <v>3246.28</v>
      </c>
      <c r="F338" s="8">
        <v>3246.28</v>
      </c>
      <c r="G338" s="9"/>
      <c r="N338" s="11">
        <v>44561</v>
      </c>
      <c r="O338" s="8">
        <v>4794.2299999999996</v>
      </c>
      <c r="P338" s="8">
        <v>4808.93</v>
      </c>
      <c r="Q338" s="8">
        <v>4775.33</v>
      </c>
      <c r="R338" s="8">
        <v>4778.7299999999996</v>
      </c>
      <c r="S338" s="8">
        <v>4766.18</v>
      </c>
    </row>
    <row r="339" spans="1:19" ht="17" x14ac:dyDescent="0.2">
      <c r="A339" s="11">
        <v>43837</v>
      </c>
      <c r="B339" s="8">
        <v>3241.86</v>
      </c>
      <c r="C339" s="8">
        <v>3244.91</v>
      </c>
      <c r="D339" s="8">
        <v>3232.43</v>
      </c>
      <c r="E339" s="8">
        <v>3237.18</v>
      </c>
      <c r="F339" s="8">
        <v>3237.18</v>
      </c>
      <c r="G339" s="9"/>
      <c r="N339" s="11">
        <v>44564</v>
      </c>
      <c r="O339" s="8">
        <v>4775.21</v>
      </c>
      <c r="P339" s="8">
        <v>4786.83</v>
      </c>
      <c r="Q339" s="8">
        <v>4765.75</v>
      </c>
      <c r="R339" s="8">
        <v>4766.18</v>
      </c>
      <c r="S339" s="8">
        <v>4796.5600000000004</v>
      </c>
    </row>
    <row r="340" spans="1:19" ht="17" x14ac:dyDescent="0.2">
      <c r="A340" s="11">
        <v>43838</v>
      </c>
      <c r="B340" s="8">
        <v>3238.59</v>
      </c>
      <c r="C340" s="8">
        <v>3267.07</v>
      </c>
      <c r="D340" s="8">
        <v>3236.67</v>
      </c>
      <c r="E340" s="8">
        <v>3253.05</v>
      </c>
      <c r="F340" s="8">
        <v>3253.05</v>
      </c>
      <c r="G340" s="9"/>
      <c r="N340" s="11">
        <v>44565</v>
      </c>
      <c r="O340" s="8">
        <v>4778.1400000000003</v>
      </c>
      <c r="P340" s="8">
        <v>4796.6400000000003</v>
      </c>
      <c r="Q340" s="8">
        <v>4758.17</v>
      </c>
      <c r="R340" s="8">
        <v>4796.5600000000004</v>
      </c>
      <c r="S340" s="8">
        <v>4793.54</v>
      </c>
    </row>
    <row r="341" spans="1:19" ht="17" x14ac:dyDescent="0.2">
      <c r="A341" s="11">
        <v>43839</v>
      </c>
      <c r="B341" s="8">
        <v>3266.03</v>
      </c>
      <c r="C341" s="8">
        <v>3275.58</v>
      </c>
      <c r="D341" s="8">
        <v>3263.67</v>
      </c>
      <c r="E341" s="8">
        <v>3274.7</v>
      </c>
      <c r="F341" s="8">
        <v>3274.7</v>
      </c>
      <c r="G341" s="9"/>
      <c r="N341" s="11">
        <v>44566</v>
      </c>
      <c r="O341" s="8">
        <v>4804.51</v>
      </c>
      <c r="P341" s="8">
        <v>4818.62</v>
      </c>
      <c r="Q341" s="8">
        <v>4774.2700000000004</v>
      </c>
      <c r="R341" s="8">
        <v>4793.54</v>
      </c>
      <c r="S341" s="8">
        <v>4700.58</v>
      </c>
    </row>
    <row r="342" spans="1:19" ht="17" x14ac:dyDescent="0.2">
      <c r="A342" s="11">
        <v>43840</v>
      </c>
      <c r="B342" s="8">
        <v>3281.81</v>
      </c>
      <c r="C342" s="8">
        <v>3282.99</v>
      </c>
      <c r="D342" s="8">
        <v>3260.86</v>
      </c>
      <c r="E342" s="8">
        <v>3265.35</v>
      </c>
      <c r="F342" s="8">
        <v>3265.35</v>
      </c>
      <c r="G342" s="9"/>
      <c r="N342" s="11">
        <v>44567</v>
      </c>
      <c r="O342" s="8">
        <v>4787.99</v>
      </c>
      <c r="P342" s="8">
        <v>4797.7</v>
      </c>
      <c r="Q342" s="8">
        <v>4699.4399999999996</v>
      </c>
      <c r="R342" s="8">
        <v>4700.58</v>
      </c>
      <c r="S342" s="8">
        <v>4696.05</v>
      </c>
    </row>
    <row r="343" spans="1:19" ht="17" x14ac:dyDescent="0.2">
      <c r="A343" s="11">
        <v>43843</v>
      </c>
      <c r="B343" s="8">
        <v>3271.13</v>
      </c>
      <c r="C343" s="8">
        <v>3288.13</v>
      </c>
      <c r="D343" s="8">
        <v>3268.43</v>
      </c>
      <c r="E343" s="8">
        <v>3288.13</v>
      </c>
      <c r="F343" s="8">
        <v>3288.13</v>
      </c>
      <c r="G343" s="9"/>
      <c r="N343" s="11">
        <v>44568</v>
      </c>
      <c r="O343" s="8">
        <v>4693.3900000000003</v>
      </c>
      <c r="P343" s="8">
        <v>4725.01</v>
      </c>
      <c r="Q343" s="8">
        <v>4671.26</v>
      </c>
      <c r="R343" s="8">
        <v>4696.05</v>
      </c>
      <c r="S343" s="8">
        <v>4677.03</v>
      </c>
    </row>
    <row r="344" spans="1:19" ht="17" x14ac:dyDescent="0.2">
      <c r="A344" s="11">
        <v>43844</v>
      </c>
      <c r="B344" s="8">
        <v>3285.35</v>
      </c>
      <c r="C344" s="8">
        <v>3294.25</v>
      </c>
      <c r="D344" s="8">
        <v>3277.19</v>
      </c>
      <c r="E344" s="8">
        <v>3283.15</v>
      </c>
      <c r="F344" s="8">
        <v>3283.15</v>
      </c>
      <c r="G344" s="9"/>
      <c r="N344" s="11">
        <v>44571</v>
      </c>
      <c r="O344" s="8">
        <v>4697.66</v>
      </c>
      <c r="P344" s="8">
        <v>4707.95</v>
      </c>
      <c r="Q344" s="8">
        <v>4662.74</v>
      </c>
      <c r="R344" s="8">
        <v>4677.03</v>
      </c>
      <c r="S344" s="8">
        <v>4670.29</v>
      </c>
    </row>
    <row r="345" spans="1:19" ht="17" x14ac:dyDescent="0.2">
      <c r="A345" s="11">
        <v>43845</v>
      </c>
      <c r="B345" s="8">
        <v>3282.27</v>
      </c>
      <c r="C345" s="8">
        <v>3298.66</v>
      </c>
      <c r="D345" s="8">
        <v>3280.69</v>
      </c>
      <c r="E345" s="8">
        <v>3289.29</v>
      </c>
      <c r="F345" s="8">
        <v>3289.29</v>
      </c>
      <c r="G345" s="9"/>
      <c r="N345" s="11">
        <v>44572</v>
      </c>
      <c r="O345" s="8">
        <v>4655.34</v>
      </c>
      <c r="P345" s="8">
        <v>4673.0200000000004</v>
      </c>
      <c r="Q345" s="8">
        <v>4582.24</v>
      </c>
      <c r="R345" s="8">
        <v>4670.29</v>
      </c>
      <c r="S345" s="8">
        <v>4713.07</v>
      </c>
    </row>
    <row r="346" spans="1:19" ht="17" x14ac:dyDescent="0.2">
      <c r="A346" s="11">
        <v>43846</v>
      </c>
      <c r="B346" s="8">
        <v>3302.97</v>
      </c>
      <c r="C346" s="8">
        <v>3317.11</v>
      </c>
      <c r="D346" s="8">
        <v>3302.82</v>
      </c>
      <c r="E346" s="8">
        <v>3316.81</v>
      </c>
      <c r="F346" s="8">
        <v>3316.81</v>
      </c>
      <c r="G346" s="9"/>
      <c r="N346" s="11">
        <v>44573</v>
      </c>
      <c r="O346" s="8">
        <v>4669.1400000000003</v>
      </c>
      <c r="P346" s="8">
        <v>4714.13</v>
      </c>
      <c r="Q346" s="8">
        <v>4638.2700000000004</v>
      </c>
      <c r="R346" s="8">
        <v>4713.07</v>
      </c>
      <c r="S346" s="8">
        <v>4726.3500000000004</v>
      </c>
    </row>
    <row r="347" spans="1:19" ht="17" x14ac:dyDescent="0.2">
      <c r="A347" s="11">
        <v>43847</v>
      </c>
      <c r="B347" s="8">
        <v>3323.66</v>
      </c>
      <c r="C347" s="8">
        <v>3329.88</v>
      </c>
      <c r="D347" s="8">
        <v>3318.86</v>
      </c>
      <c r="E347" s="8">
        <v>3329.62</v>
      </c>
      <c r="F347" s="8">
        <v>3329.62</v>
      </c>
      <c r="G347" s="9"/>
      <c r="N347" s="11">
        <v>44574</v>
      </c>
      <c r="O347" s="8">
        <v>4728.59</v>
      </c>
      <c r="P347" s="8">
        <v>4748.83</v>
      </c>
      <c r="Q347" s="8">
        <v>4706.71</v>
      </c>
      <c r="R347" s="8">
        <v>4726.3500000000004</v>
      </c>
      <c r="S347" s="8">
        <v>4659.03</v>
      </c>
    </row>
    <row r="348" spans="1:19" ht="17" x14ac:dyDescent="0.2">
      <c r="A348" s="11">
        <v>43851</v>
      </c>
      <c r="B348" s="8">
        <v>3321.03</v>
      </c>
      <c r="C348" s="8">
        <v>3329.79</v>
      </c>
      <c r="D348" s="8">
        <v>3316.61</v>
      </c>
      <c r="E348" s="8">
        <v>3320.79</v>
      </c>
      <c r="F348" s="8">
        <v>3320.79</v>
      </c>
      <c r="G348" s="9"/>
      <c r="N348" s="11">
        <v>44575</v>
      </c>
      <c r="O348" s="8">
        <v>4733.5600000000004</v>
      </c>
      <c r="P348" s="8">
        <v>4744.13</v>
      </c>
      <c r="Q348" s="8">
        <v>4650.29</v>
      </c>
      <c r="R348" s="8">
        <v>4659.03</v>
      </c>
      <c r="S348" s="8">
        <v>4662.8500000000004</v>
      </c>
    </row>
    <row r="349" spans="1:19" ht="17" x14ac:dyDescent="0.2">
      <c r="A349" s="11">
        <v>43852</v>
      </c>
      <c r="B349" s="8">
        <v>3330.02</v>
      </c>
      <c r="C349" s="8">
        <v>3337.77</v>
      </c>
      <c r="D349" s="8">
        <v>3320.04</v>
      </c>
      <c r="E349" s="8">
        <v>3321.75</v>
      </c>
      <c r="F349" s="8">
        <v>3321.75</v>
      </c>
      <c r="G349" s="9"/>
      <c r="N349" s="11">
        <v>44579</v>
      </c>
      <c r="O349" s="8">
        <v>4637.99</v>
      </c>
      <c r="P349" s="8">
        <v>4665.13</v>
      </c>
      <c r="Q349" s="8">
        <v>4614.75</v>
      </c>
      <c r="R349" s="8">
        <v>4662.8500000000004</v>
      </c>
      <c r="S349" s="8">
        <v>4577.1099999999997</v>
      </c>
    </row>
    <row r="350" spans="1:19" ht="17" x14ac:dyDescent="0.2">
      <c r="A350" s="11">
        <v>43853</v>
      </c>
      <c r="B350" s="8">
        <v>3315.77</v>
      </c>
      <c r="C350" s="8">
        <v>3326.88</v>
      </c>
      <c r="D350" s="8">
        <v>3301.87</v>
      </c>
      <c r="E350" s="8">
        <v>3325.54</v>
      </c>
      <c r="F350" s="8">
        <v>3325.54</v>
      </c>
      <c r="G350" s="9"/>
      <c r="N350" s="11">
        <v>44580</v>
      </c>
      <c r="O350" s="8">
        <v>4632.24</v>
      </c>
      <c r="P350" s="8">
        <v>4632.24</v>
      </c>
      <c r="Q350" s="8">
        <v>4568.7</v>
      </c>
      <c r="R350" s="8">
        <v>4577.1099999999997</v>
      </c>
      <c r="S350" s="8">
        <v>4532.76</v>
      </c>
    </row>
    <row r="351" spans="1:19" ht="17" x14ac:dyDescent="0.2">
      <c r="A351" s="11">
        <v>43854</v>
      </c>
      <c r="B351" s="8">
        <v>3333.1</v>
      </c>
      <c r="C351" s="8">
        <v>3333.18</v>
      </c>
      <c r="D351" s="8">
        <v>3281.53</v>
      </c>
      <c r="E351" s="8">
        <v>3295.47</v>
      </c>
      <c r="F351" s="8">
        <v>3295.47</v>
      </c>
      <c r="G351" s="9"/>
      <c r="N351" s="11">
        <v>44581</v>
      </c>
      <c r="O351" s="8">
        <v>4588.03</v>
      </c>
      <c r="P351" s="8">
        <v>4611.55</v>
      </c>
      <c r="Q351" s="8">
        <v>4530.2</v>
      </c>
      <c r="R351" s="8">
        <v>4532.76</v>
      </c>
      <c r="S351" s="8">
        <v>4482.7299999999996</v>
      </c>
    </row>
    <row r="352" spans="1:19" ht="17" x14ac:dyDescent="0.2">
      <c r="A352" s="11">
        <v>43857</v>
      </c>
      <c r="B352" s="8">
        <v>3247.16</v>
      </c>
      <c r="C352" s="8">
        <v>3258.85</v>
      </c>
      <c r="D352" s="8">
        <v>3234.5</v>
      </c>
      <c r="E352" s="8">
        <v>3243.63</v>
      </c>
      <c r="F352" s="8">
        <v>3243.63</v>
      </c>
      <c r="G352" s="9"/>
      <c r="N352" s="11">
        <v>44582</v>
      </c>
      <c r="O352" s="8">
        <v>4547.3500000000004</v>
      </c>
      <c r="P352" s="8">
        <v>4602.1099999999997</v>
      </c>
      <c r="Q352" s="8">
        <v>4477.95</v>
      </c>
      <c r="R352" s="8">
        <v>4482.7299999999996</v>
      </c>
      <c r="S352" s="8">
        <v>4397.9399999999996</v>
      </c>
    </row>
    <row r="353" spans="1:19" ht="17" x14ac:dyDescent="0.2">
      <c r="A353" s="11">
        <v>43858</v>
      </c>
      <c r="B353" s="8">
        <v>3255.35</v>
      </c>
      <c r="C353" s="8">
        <v>3285.78</v>
      </c>
      <c r="D353" s="8">
        <v>3253.22</v>
      </c>
      <c r="E353" s="8">
        <v>3276.24</v>
      </c>
      <c r="F353" s="8">
        <v>3276.24</v>
      </c>
      <c r="G353" s="9"/>
      <c r="N353" s="11">
        <v>44585</v>
      </c>
      <c r="O353" s="8">
        <v>4471.38</v>
      </c>
      <c r="P353" s="8">
        <v>4494.5200000000004</v>
      </c>
      <c r="Q353" s="8">
        <v>4395.34</v>
      </c>
      <c r="R353" s="8">
        <v>4397.9399999999996</v>
      </c>
      <c r="S353" s="8">
        <v>4410.13</v>
      </c>
    </row>
    <row r="354" spans="1:19" ht="17" x14ac:dyDescent="0.2">
      <c r="A354" s="11">
        <v>43859</v>
      </c>
      <c r="B354" s="8">
        <v>3289.46</v>
      </c>
      <c r="C354" s="8">
        <v>3293.47</v>
      </c>
      <c r="D354" s="8">
        <v>3271.89</v>
      </c>
      <c r="E354" s="8">
        <v>3273.4</v>
      </c>
      <c r="F354" s="8">
        <v>3273.4</v>
      </c>
      <c r="G354" s="9"/>
      <c r="N354" s="11">
        <v>44586</v>
      </c>
      <c r="O354" s="8">
        <v>4356.32</v>
      </c>
      <c r="P354" s="8">
        <v>4417.3500000000004</v>
      </c>
      <c r="Q354" s="8">
        <v>4222.62</v>
      </c>
      <c r="R354" s="8">
        <v>4410.13</v>
      </c>
      <c r="S354" s="8">
        <v>4356.45</v>
      </c>
    </row>
    <row r="355" spans="1:19" ht="17" x14ac:dyDescent="0.2">
      <c r="A355" s="11">
        <v>43860</v>
      </c>
      <c r="B355" s="8">
        <v>3256.45</v>
      </c>
      <c r="C355" s="8">
        <v>3285.91</v>
      </c>
      <c r="D355" s="8">
        <v>3242.8</v>
      </c>
      <c r="E355" s="8">
        <v>3283.66</v>
      </c>
      <c r="F355" s="8">
        <v>3283.66</v>
      </c>
      <c r="G355" s="9"/>
      <c r="N355" s="11">
        <v>44587</v>
      </c>
      <c r="O355" s="8">
        <v>4366.6400000000003</v>
      </c>
      <c r="P355" s="8">
        <v>4411.01</v>
      </c>
      <c r="Q355" s="8">
        <v>4287.1099999999997</v>
      </c>
      <c r="R355" s="8">
        <v>4356.45</v>
      </c>
      <c r="S355" s="8">
        <v>4349.93</v>
      </c>
    </row>
    <row r="356" spans="1:19" ht="17" x14ac:dyDescent="0.2">
      <c r="A356" s="11">
        <v>43861</v>
      </c>
      <c r="B356" s="8">
        <v>3282.33</v>
      </c>
      <c r="C356" s="8">
        <v>3282.33</v>
      </c>
      <c r="D356" s="8">
        <v>3214.68</v>
      </c>
      <c r="E356" s="8">
        <v>3225.52</v>
      </c>
      <c r="F356" s="8">
        <v>3225.52</v>
      </c>
      <c r="G356" s="9"/>
      <c r="N356" s="11">
        <v>44588</v>
      </c>
      <c r="O356" s="8">
        <v>4408.43</v>
      </c>
      <c r="P356" s="8">
        <v>4453.2299999999996</v>
      </c>
      <c r="Q356" s="8">
        <v>4304.8</v>
      </c>
      <c r="R356" s="8">
        <v>4349.93</v>
      </c>
      <c r="S356" s="8">
        <v>4326.51</v>
      </c>
    </row>
    <row r="357" spans="1:19" ht="17" x14ac:dyDescent="0.2">
      <c r="A357" s="11">
        <v>43864</v>
      </c>
      <c r="B357" s="8">
        <v>3235.66</v>
      </c>
      <c r="C357" s="8">
        <v>3268.44</v>
      </c>
      <c r="D357" s="8">
        <v>3235.66</v>
      </c>
      <c r="E357" s="8">
        <v>3248.92</v>
      </c>
      <c r="F357" s="8">
        <v>3248.92</v>
      </c>
      <c r="G357" s="9"/>
      <c r="N357" s="11">
        <v>44589</v>
      </c>
      <c r="O357" s="8">
        <v>4380.58</v>
      </c>
      <c r="P357" s="8">
        <v>4428.74</v>
      </c>
      <c r="Q357" s="8">
        <v>4309.5</v>
      </c>
      <c r="R357" s="8">
        <v>4326.51</v>
      </c>
      <c r="S357" s="8">
        <v>4431.8500000000004</v>
      </c>
    </row>
    <row r="358" spans="1:19" ht="17" x14ac:dyDescent="0.2">
      <c r="A358" s="11">
        <v>43865</v>
      </c>
      <c r="B358" s="8">
        <v>3280.61</v>
      </c>
      <c r="C358" s="8">
        <v>3306.92</v>
      </c>
      <c r="D358" s="8">
        <v>3280.61</v>
      </c>
      <c r="E358" s="8">
        <v>3297.59</v>
      </c>
      <c r="F358" s="8">
        <v>3297.59</v>
      </c>
      <c r="G358" s="9"/>
      <c r="N358" s="11">
        <v>44592</v>
      </c>
      <c r="O358" s="8">
        <v>4336.1899999999996</v>
      </c>
      <c r="P358" s="8">
        <v>4432.72</v>
      </c>
      <c r="Q358" s="8">
        <v>4292.46</v>
      </c>
      <c r="R358" s="8">
        <v>4431.8500000000004</v>
      </c>
      <c r="S358" s="8">
        <v>4515.55</v>
      </c>
    </row>
    <row r="359" spans="1:19" ht="17" x14ac:dyDescent="0.2">
      <c r="A359" s="11">
        <v>43866</v>
      </c>
      <c r="B359" s="8">
        <v>3324.91</v>
      </c>
      <c r="C359" s="8">
        <v>3337.58</v>
      </c>
      <c r="D359" s="8">
        <v>3313.75</v>
      </c>
      <c r="E359" s="8">
        <v>3334.69</v>
      </c>
      <c r="F359" s="8">
        <v>3334.69</v>
      </c>
      <c r="G359" s="9"/>
      <c r="N359" s="11">
        <v>44593</v>
      </c>
      <c r="O359" s="8">
        <v>4431.79</v>
      </c>
      <c r="P359" s="8">
        <v>4516.8900000000003</v>
      </c>
      <c r="Q359" s="8">
        <v>4414.0200000000004</v>
      </c>
      <c r="R359" s="8">
        <v>4515.55</v>
      </c>
      <c r="S359" s="8">
        <v>4546.54</v>
      </c>
    </row>
    <row r="360" spans="1:19" ht="17" x14ac:dyDescent="0.2">
      <c r="A360" s="11">
        <v>43867</v>
      </c>
      <c r="B360" s="8">
        <v>3344.92</v>
      </c>
      <c r="C360" s="8">
        <v>3347.96</v>
      </c>
      <c r="D360" s="8">
        <v>3334.39</v>
      </c>
      <c r="E360" s="8">
        <v>3345.78</v>
      </c>
      <c r="F360" s="8">
        <v>3345.78</v>
      </c>
      <c r="G360" s="9"/>
      <c r="N360" s="11">
        <v>44594</v>
      </c>
      <c r="O360" s="8">
        <v>4519.57</v>
      </c>
      <c r="P360" s="8">
        <v>4550.49</v>
      </c>
      <c r="Q360" s="8">
        <v>4483.53</v>
      </c>
      <c r="R360" s="8">
        <v>4546.54</v>
      </c>
      <c r="S360" s="8">
        <v>4589.38</v>
      </c>
    </row>
    <row r="361" spans="1:19" ht="17" x14ac:dyDescent="0.2">
      <c r="A361" s="11">
        <v>43868</v>
      </c>
      <c r="B361" s="8">
        <v>3335.54</v>
      </c>
      <c r="C361" s="8">
        <v>3341.42</v>
      </c>
      <c r="D361" s="8">
        <v>3322.12</v>
      </c>
      <c r="E361" s="8">
        <v>3327.71</v>
      </c>
      <c r="F361" s="8">
        <v>3327.71</v>
      </c>
      <c r="G361" s="9"/>
      <c r="N361" s="11">
        <v>44595</v>
      </c>
      <c r="O361" s="8">
        <v>4566.3900000000003</v>
      </c>
      <c r="P361" s="8">
        <v>4595.3100000000004</v>
      </c>
      <c r="Q361" s="8">
        <v>4544.32</v>
      </c>
      <c r="R361" s="8">
        <v>4589.38</v>
      </c>
      <c r="S361" s="8">
        <v>4477.4399999999996</v>
      </c>
    </row>
    <row r="362" spans="1:19" ht="17" x14ac:dyDescent="0.2">
      <c r="A362" s="11">
        <v>43871</v>
      </c>
      <c r="B362" s="8">
        <v>3318.28</v>
      </c>
      <c r="C362" s="8">
        <v>3352.26</v>
      </c>
      <c r="D362" s="8">
        <v>3317.77</v>
      </c>
      <c r="E362" s="8">
        <v>3352.09</v>
      </c>
      <c r="F362" s="8">
        <v>3352.09</v>
      </c>
      <c r="G362" s="9"/>
      <c r="N362" s="11">
        <v>44596</v>
      </c>
      <c r="O362" s="8">
        <v>4535.41</v>
      </c>
      <c r="P362" s="8">
        <v>4542.88</v>
      </c>
      <c r="Q362" s="8">
        <v>4470.3900000000003</v>
      </c>
      <c r="R362" s="8">
        <v>4477.4399999999996</v>
      </c>
      <c r="S362" s="8">
        <v>4500.53</v>
      </c>
    </row>
    <row r="363" spans="1:19" ht="17" x14ac:dyDescent="0.2">
      <c r="A363" s="11">
        <v>43872</v>
      </c>
      <c r="B363" s="8">
        <v>3365.87</v>
      </c>
      <c r="C363" s="8">
        <v>3375.63</v>
      </c>
      <c r="D363" s="8">
        <v>3352.72</v>
      </c>
      <c r="E363" s="8">
        <v>3357.75</v>
      </c>
      <c r="F363" s="8">
        <v>3357.75</v>
      </c>
      <c r="G363" s="9"/>
      <c r="N363" s="11">
        <v>44599</v>
      </c>
      <c r="O363" s="8">
        <v>4482.79</v>
      </c>
      <c r="P363" s="8">
        <v>4539.66</v>
      </c>
      <c r="Q363" s="8">
        <v>4451.5</v>
      </c>
      <c r="R363" s="8">
        <v>4500.53</v>
      </c>
      <c r="S363" s="8">
        <v>4483.87</v>
      </c>
    </row>
    <row r="364" spans="1:19" ht="17" x14ac:dyDescent="0.2">
      <c r="A364" s="11">
        <v>43873</v>
      </c>
      <c r="B364" s="8">
        <v>3370.5</v>
      </c>
      <c r="C364" s="8">
        <v>3381.47</v>
      </c>
      <c r="D364" s="8">
        <v>3369.72</v>
      </c>
      <c r="E364" s="8">
        <v>3379.45</v>
      </c>
      <c r="F364" s="8">
        <v>3379.45</v>
      </c>
      <c r="G364" s="9"/>
      <c r="N364" s="11">
        <v>44600</v>
      </c>
      <c r="O364" s="8">
        <v>4505.75</v>
      </c>
      <c r="P364" s="8">
        <v>4521.8599999999997</v>
      </c>
      <c r="Q364" s="8">
        <v>4471.47</v>
      </c>
      <c r="R364" s="8">
        <v>4483.87</v>
      </c>
      <c r="S364" s="8">
        <v>4521.54</v>
      </c>
    </row>
    <row r="365" spans="1:19" ht="17" x14ac:dyDescent="0.2">
      <c r="A365" s="11">
        <v>43874</v>
      </c>
      <c r="B365" s="8">
        <v>3365.9</v>
      </c>
      <c r="C365" s="8">
        <v>3385.09</v>
      </c>
      <c r="D365" s="8">
        <v>3360.52</v>
      </c>
      <c r="E365" s="8">
        <v>3373.94</v>
      </c>
      <c r="F365" s="8">
        <v>3373.94</v>
      </c>
      <c r="G365" s="9"/>
      <c r="N365" s="11">
        <v>44601</v>
      </c>
      <c r="O365" s="8">
        <v>4480.0200000000004</v>
      </c>
      <c r="P365" s="8">
        <v>4531.32</v>
      </c>
      <c r="Q365" s="8">
        <v>4465.3999999999996</v>
      </c>
      <c r="R365" s="8">
        <v>4521.54</v>
      </c>
      <c r="S365" s="8">
        <v>4587.18</v>
      </c>
    </row>
    <row r="366" spans="1:19" ht="17" x14ac:dyDescent="0.2">
      <c r="A366" s="11">
        <v>43875</v>
      </c>
      <c r="B366" s="8">
        <v>3378.08</v>
      </c>
      <c r="C366" s="8">
        <v>3380.69</v>
      </c>
      <c r="D366" s="8">
        <v>3366.15</v>
      </c>
      <c r="E366" s="8">
        <v>3380.16</v>
      </c>
      <c r="F366" s="8">
        <v>3380.16</v>
      </c>
      <c r="G366" s="9"/>
      <c r="N366" s="11">
        <v>44602</v>
      </c>
      <c r="O366" s="8">
        <v>4547</v>
      </c>
      <c r="P366" s="8">
        <v>4590.03</v>
      </c>
      <c r="Q366" s="8">
        <v>4547</v>
      </c>
      <c r="R366" s="8">
        <v>4587.18</v>
      </c>
      <c r="S366" s="8">
        <v>4504.08</v>
      </c>
    </row>
    <row r="367" spans="1:19" ht="17" x14ac:dyDescent="0.2">
      <c r="A367" s="11">
        <v>43879</v>
      </c>
      <c r="B367" s="8">
        <v>3369.04</v>
      </c>
      <c r="C367" s="8">
        <v>3375.01</v>
      </c>
      <c r="D367" s="8">
        <v>3355.61</v>
      </c>
      <c r="E367" s="8">
        <v>3370.29</v>
      </c>
      <c r="F367" s="8">
        <v>3370.29</v>
      </c>
      <c r="G367" s="9"/>
      <c r="N367" s="11">
        <v>44603</v>
      </c>
      <c r="O367" s="8">
        <v>4553.24</v>
      </c>
      <c r="P367" s="8">
        <v>4588.92</v>
      </c>
      <c r="Q367" s="8">
        <v>4484.3100000000004</v>
      </c>
      <c r="R367" s="8">
        <v>4504.08</v>
      </c>
      <c r="S367" s="8">
        <v>4418.6400000000003</v>
      </c>
    </row>
    <row r="368" spans="1:19" ht="17" x14ac:dyDescent="0.2">
      <c r="A368" s="11">
        <v>43880</v>
      </c>
      <c r="B368" s="8">
        <v>3380.39</v>
      </c>
      <c r="C368" s="8">
        <v>3393.52</v>
      </c>
      <c r="D368" s="8">
        <v>3378.83</v>
      </c>
      <c r="E368" s="8">
        <v>3386.15</v>
      </c>
      <c r="F368" s="8">
        <v>3386.15</v>
      </c>
      <c r="G368" s="9"/>
      <c r="N368" s="11">
        <v>44606</v>
      </c>
      <c r="O368" s="8">
        <v>4506.2700000000004</v>
      </c>
      <c r="P368" s="8">
        <v>4526.33</v>
      </c>
      <c r="Q368" s="8">
        <v>4401.41</v>
      </c>
      <c r="R368" s="8">
        <v>4418.6400000000003</v>
      </c>
      <c r="S368" s="8">
        <v>4401.67</v>
      </c>
    </row>
    <row r="369" spans="1:19" ht="17" x14ac:dyDescent="0.2">
      <c r="A369" s="11">
        <v>43881</v>
      </c>
      <c r="B369" s="8">
        <v>3380.45</v>
      </c>
      <c r="C369" s="8">
        <v>3389.15</v>
      </c>
      <c r="D369" s="8">
        <v>3341.02</v>
      </c>
      <c r="E369" s="8">
        <v>3373.23</v>
      </c>
      <c r="F369" s="8">
        <v>3373.23</v>
      </c>
      <c r="G369" s="9"/>
      <c r="N369" s="11">
        <v>44607</v>
      </c>
      <c r="O369" s="8">
        <v>4412.6099999999997</v>
      </c>
      <c r="P369" s="8">
        <v>4426.22</v>
      </c>
      <c r="Q369" s="8">
        <v>4364.84</v>
      </c>
      <c r="R369" s="8">
        <v>4401.67</v>
      </c>
      <c r="S369" s="8">
        <v>4471.07</v>
      </c>
    </row>
    <row r="370" spans="1:19" ht="17" x14ac:dyDescent="0.2">
      <c r="A370" s="11">
        <v>43882</v>
      </c>
      <c r="B370" s="8">
        <v>3360.5</v>
      </c>
      <c r="C370" s="8">
        <v>3360.76</v>
      </c>
      <c r="D370" s="8">
        <v>3328.45</v>
      </c>
      <c r="E370" s="8">
        <v>3337.75</v>
      </c>
      <c r="F370" s="8">
        <v>3337.75</v>
      </c>
      <c r="G370" s="9"/>
      <c r="N370" s="11">
        <v>44608</v>
      </c>
      <c r="O370" s="8">
        <v>4429.28</v>
      </c>
      <c r="P370" s="8">
        <v>4472.7700000000004</v>
      </c>
      <c r="Q370" s="8">
        <v>4429.28</v>
      </c>
      <c r="R370" s="8">
        <v>4471.07</v>
      </c>
      <c r="S370" s="8">
        <v>4475.01</v>
      </c>
    </row>
    <row r="371" spans="1:19" ht="17" x14ac:dyDescent="0.2">
      <c r="A371" s="11">
        <v>43885</v>
      </c>
      <c r="B371" s="8">
        <v>3257.61</v>
      </c>
      <c r="C371" s="8">
        <v>3259.81</v>
      </c>
      <c r="D371" s="8">
        <v>3214.65</v>
      </c>
      <c r="E371" s="8">
        <v>3225.89</v>
      </c>
      <c r="F371" s="8">
        <v>3225.89</v>
      </c>
      <c r="G371" s="9"/>
      <c r="N371" s="11">
        <v>44609</v>
      </c>
      <c r="O371" s="8">
        <v>4455.75</v>
      </c>
      <c r="P371" s="8">
        <v>4489.55</v>
      </c>
      <c r="Q371" s="8">
        <v>4429.68</v>
      </c>
      <c r="R371" s="8">
        <v>4475.01</v>
      </c>
      <c r="S371" s="8">
        <v>4380.26</v>
      </c>
    </row>
    <row r="372" spans="1:19" ht="17" x14ac:dyDescent="0.2">
      <c r="A372" s="11">
        <v>43886</v>
      </c>
      <c r="B372" s="8">
        <v>3238.94</v>
      </c>
      <c r="C372" s="8">
        <v>3246.99</v>
      </c>
      <c r="D372" s="8">
        <v>3118.77</v>
      </c>
      <c r="E372" s="8">
        <v>3128.21</v>
      </c>
      <c r="F372" s="8">
        <v>3128.21</v>
      </c>
      <c r="G372" s="9"/>
      <c r="N372" s="11">
        <v>44610</v>
      </c>
      <c r="O372" s="8">
        <v>4456.0600000000004</v>
      </c>
      <c r="P372" s="8">
        <v>4456.0600000000004</v>
      </c>
      <c r="Q372" s="8">
        <v>4373.8100000000004</v>
      </c>
      <c r="R372" s="8">
        <v>4380.26</v>
      </c>
      <c r="S372" s="8">
        <v>4348.87</v>
      </c>
    </row>
    <row r="373" spans="1:19" ht="17" x14ac:dyDescent="0.2">
      <c r="A373" s="11">
        <v>43887</v>
      </c>
      <c r="B373" s="8">
        <v>3139.9</v>
      </c>
      <c r="C373" s="8">
        <v>3182.51</v>
      </c>
      <c r="D373" s="8">
        <v>3108.99</v>
      </c>
      <c r="E373" s="8">
        <v>3116.39</v>
      </c>
      <c r="F373" s="8">
        <v>3116.39</v>
      </c>
      <c r="G373" s="9"/>
      <c r="N373" s="11">
        <v>44614</v>
      </c>
      <c r="O373" s="8">
        <v>4384.57</v>
      </c>
      <c r="P373" s="8">
        <v>4394.6000000000004</v>
      </c>
      <c r="Q373" s="8">
        <v>4327.22</v>
      </c>
      <c r="R373" s="8">
        <v>4348.87</v>
      </c>
      <c r="S373" s="8">
        <v>4304.76</v>
      </c>
    </row>
    <row r="374" spans="1:19" ht="17" x14ac:dyDescent="0.2">
      <c r="A374" s="11">
        <v>43888</v>
      </c>
      <c r="B374" s="8">
        <v>3062.54</v>
      </c>
      <c r="C374" s="8">
        <v>3097.07</v>
      </c>
      <c r="D374" s="8">
        <v>2977.39</v>
      </c>
      <c r="E374" s="8">
        <v>2978.76</v>
      </c>
      <c r="F374" s="8">
        <v>2978.76</v>
      </c>
      <c r="G374" s="9"/>
      <c r="N374" s="11">
        <v>44615</v>
      </c>
      <c r="O374" s="8">
        <v>4332.74</v>
      </c>
      <c r="P374" s="8">
        <v>4362.12</v>
      </c>
      <c r="Q374" s="8">
        <v>4267.1099999999997</v>
      </c>
      <c r="R374" s="8">
        <v>4304.76</v>
      </c>
      <c r="S374" s="8">
        <v>4225.5</v>
      </c>
    </row>
    <row r="375" spans="1:19" ht="17" x14ac:dyDescent="0.2">
      <c r="A375" s="11">
        <v>43889</v>
      </c>
      <c r="B375" s="8">
        <v>2916.9</v>
      </c>
      <c r="C375" s="8">
        <v>2959.72</v>
      </c>
      <c r="D375" s="8">
        <v>2855.84</v>
      </c>
      <c r="E375" s="8">
        <v>2954.22</v>
      </c>
      <c r="F375" s="8">
        <v>2954.22</v>
      </c>
      <c r="G375" s="9"/>
      <c r="N375" s="11">
        <v>44616</v>
      </c>
      <c r="O375" s="8">
        <v>4324.93</v>
      </c>
      <c r="P375" s="8">
        <v>4341.51</v>
      </c>
      <c r="Q375" s="8">
        <v>4221.51</v>
      </c>
      <c r="R375" s="8">
        <v>4225.5</v>
      </c>
      <c r="S375" s="8">
        <v>4288.7</v>
      </c>
    </row>
    <row r="376" spans="1:19" ht="17" x14ac:dyDescent="0.2">
      <c r="A376" s="11">
        <v>43892</v>
      </c>
      <c r="B376" s="8">
        <v>2974.28</v>
      </c>
      <c r="C376" s="8">
        <v>3090.96</v>
      </c>
      <c r="D376" s="8">
        <v>2945.19</v>
      </c>
      <c r="E376" s="8">
        <v>3090.23</v>
      </c>
      <c r="F376" s="8">
        <v>3090.23</v>
      </c>
      <c r="G376" s="9"/>
      <c r="N376" s="11">
        <v>44617</v>
      </c>
      <c r="O376" s="8">
        <v>4155.7700000000004</v>
      </c>
      <c r="P376" s="8">
        <v>4294.7299999999996</v>
      </c>
      <c r="Q376" s="8">
        <v>4114.6499999999996</v>
      </c>
      <c r="R376" s="8">
        <v>4288.7</v>
      </c>
      <c r="S376" s="8">
        <v>4384.6499999999996</v>
      </c>
    </row>
    <row r="377" spans="1:19" ht="17" x14ac:dyDescent="0.2">
      <c r="A377" s="11">
        <v>43893</v>
      </c>
      <c r="B377" s="8">
        <v>3096.46</v>
      </c>
      <c r="C377" s="8">
        <v>3136.72</v>
      </c>
      <c r="D377" s="8">
        <v>2976.63</v>
      </c>
      <c r="E377" s="8">
        <v>3003.37</v>
      </c>
      <c r="F377" s="8">
        <v>3003.37</v>
      </c>
      <c r="G377" s="9"/>
      <c r="N377" s="11">
        <v>44620</v>
      </c>
      <c r="O377" s="8">
        <v>4298.38</v>
      </c>
      <c r="P377" s="8">
        <v>4385.34</v>
      </c>
      <c r="Q377" s="8">
        <v>4286.83</v>
      </c>
      <c r="R377" s="8">
        <v>4384.6499999999996</v>
      </c>
      <c r="S377" s="8">
        <v>4373.9399999999996</v>
      </c>
    </row>
    <row r="378" spans="1:19" ht="17" x14ac:dyDescent="0.2">
      <c r="A378" s="11">
        <v>43894</v>
      </c>
      <c r="B378" s="8">
        <v>3045.75</v>
      </c>
      <c r="C378" s="8">
        <v>3130.97</v>
      </c>
      <c r="D378" s="8">
        <v>3034.38</v>
      </c>
      <c r="E378" s="8">
        <v>3130.12</v>
      </c>
      <c r="F378" s="8">
        <v>3130.12</v>
      </c>
      <c r="G378" s="9"/>
      <c r="N378" s="11">
        <v>44621</v>
      </c>
      <c r="O378" s="8">
        <v>4354.17</v>
      </c>
      <c r="P378" s="8">
        <v>4388.84</v>
      </c>
      <c r="Q378" s="8">
        <v>4315.12</v>
      </c>
      <c r="R378" s="8">
        <v>4373.9399999999996</v>
      </c>
      <c r="S378" s="8">
        <v>4306.26</v>
      </c>
    </row>
    <row r="379" spans="1:19" ht="17" x14ac:dyDescent="0.2">
      <c r="A379" s="11">
        <v>43895</v>
      </c>
      <c r="B379" s="8">
        <v>3075.7</v>
      </c>
      <c r="C379" s="8">
        <v>3083.04</v>
      </c>
      <c r="D379" s="8">
        <v>2999.83</v>
      </c>
      <c r="E379" s="8">
        <v>3023.94</v>
      </c>
      <c r="F379" s="8">
        <v>3023.94</v>
      </c>
      <c r="G379" s="9"/>
      <c r="N379" s="11">
        <v>44622</v>
      </c>
      <c r="O379" s="8">
        <v>4363.1400000000003</v>
      </c>
      <c r="P379" s="8">
        <v>4378.45</v>
      </c>
      <c r="Q379" s="8">
        <v>4279.54</v>
      </c>
      <c r="R379" s="8">
        <v>4306.26</v>
      </c>
      <c r="S379" s="8">
        <v>4386.54</v>
      </c>
    </row>
    <row r="380" spans="1:19" ht="17" x14ac:dyDescent="0.2">
      <c r="A380" s="11">
        <v>43896</v>
      </c>
      <c r="B380" s="8">
        <v>2954.2</v>
      </c>
      <c r="C380" s="8">
        <v>2985.93</v>
      </c>
      <c r="D380" s="8">
        <v>2901.54</v>
      </c>
      <c r="E380" s="8">
        <v>2972.37</v>
      </c>
      <c r="F380" s="8">
        <v>2972.37</v>
      </c>
      <c r="G380" s="9"/>
      <c r="N380" s="11">
        <v>44623</v>
      </c>
      <c r="O380" s="8">
        <v>4322.5600000000004</v>
      </c>
      <c r="P380" s="8">
        <v>4401.4799999999996</v>
      </c>
      <c r="Q380" s="8">
        <v>4322.5600000000004</v>
      </c>
      <c r="R380" s="8">
        <v>4386.54</v>
      </c>
      <c r="S380" s="8">
        <v>4363.49</v>
      </c>
    </row>
    <row r="381" spans="1:19" ht="17" x14ac:dyDescent="0.2">
      <c r="A381" s="11">
        <v>43899</v>
      </c>
      <c r="B381" s="8">
        <v>2863.89</v>
      </c>
      <c r="C381" s="8">
        <v>2863.89</v>
      </c>
      <c r="D381" s="8">
        <v>2734.43</v>
      </c>
      <c r="E381" s="8">
        <v>2746.56</v>
      </c>
      <c r="F381" s="8">
        <v>2746.56</v>
      </c>
      <c r="G381" s="9"/>
      <c r="N381" s="11">
        <v>44624</v>
      </c>
      <c r="O381" s="8">
        <v>4401.3100000000004</v>
      </c>
      <c r="P381" s="8">
        <v>4416.78</v>
      </c>
      <c r="Q381" s="8">
        <v>4345.5600000000004</v>
      </c>
      <c r="R381" s="8">
        <v>4363.49</v>
      </c>
      <c r="S381" s="8">
        <v>4328.87</v>
      </c>
    </row>
    <row r="382" spans="1:19" ht="17" x14ac:dyDescent="0.2">
      <c r="A382" s="11">
        <v>43900</v>
      </c>
      <c r="B382" s="8">
        <v>2813.48</v>
      </c>
      <c r="C382" s="8">
        <v>2882.59</v>
      </c>
      <c r="D382" s="8">
        <v>2734</v>
      </c>
      <c r="E382" s="8">
        <v>2882.23</v>
      </c>
      <c r="F382" s="8">
        <v>2882.23</v>
      </c>
      <c r="G382" s="9"/>
      <c r="N382" s="11">
        <v>44627</v>
      </c>
      <c r="O382" s="8">
        <v>4342.12</v>
      </c>
      <c r="P382" s="8">
        <v>4342.12</v>
      </c>
      <c r="Q382" s="8">
        <v>4284.9799999999996</v>
      </c>
      <c r="R382" s="8">
        <v>4328.87</v>
      </c>
      <c r="S382" s="8">
        <v>4201.09</v>
      </c>
    </row>
    <row r="383" spans="1:19" ht="17" x14ac:dyDescent="0.2">
      <c r="A383" s="11">
        <v>43901</v>
      </c>
      <c r="B383" s="8">
        <v>2825.6</v>
      </c>
      <c r="C383" s="8">
        <v>2825.6</v>
      </c>
      <c r="D383" s="8">
        <v>2707.22</v>
      </c>
      <c r="E383" s="8">
        <v>2741.38</v>
      </c>
      <c r="F383" s="8">
        <v>2741.38</v>
      </c>
      <c r="G383" s="9"/>
      <c r="N383" s="11">
        <v>44628</v>
      </c>
      <c r="O383" s="8">
        <v>4327.01</v>
      </c>
      <c r="P383" s="8">
        <v>4327.01</v>
      </c>
      <c r="Q383" s="8">
        <v>4199.8500000000004</v>
      </c>
      <c r="R383" s="8">
        <v>4201.09</v>
      </c>
      <c r="S383" s="8">
        <v>4170.7</v>
      </c>
    </row>
    <row r="384" spans="1:19" ht="17" x14ac:dyDescent="0.2">
      <c r="A384" s="11">
        <v>43902</v>
      </c>
      <c r="B384" s="8">
        <v>2630.86</v>
      </c>
      <c r="C384" s="8">
        <v>2660.95</v>
      </c>
      <c r="D384" s="8">
        <v>2478.86</v>
      </c>
      <c r="E384" s="8">
        <v>2480.64</v>
      </c>
      <c r="F384" s="8">
        <v>2480.64</v>
      </c>
      <c r="G384" s="9"/>
      <c r="N384" s="11">
        <v>44629</v>
      </c>
      <c r="O384" s="8">
        <v>4202.66</v>
      </c>
      <c r="P384" s="8">
        <v>4276.9399999999996</v>
      </c>
      <c r="Q384" s="8">
        <v>4157.87</v>
      </c>
      <c r="R384" s="8">
        <v>4170.7</v>
      </c>
      <c r="S384" s="8">
        <v>4277.88</v>
      </c>
    </row>
    <row r="385" spans="1:19" ht="17" x14ac:dyDescent="0.2">
      <c r="A385" s="11">
        <v>43903</v>
      </c>
      <c r="B385" s="8">
        <v>2569.9899999999998</v>
      </c>
      <c r="C385" s="8">
        <v>2711.33</v>
      </c>
      <c r="D385" s="8">
        <v>2492.37</v>
      </c>
      <c r="E385" s="8">
        <v>2711.02</v>
      </c>
      <c r="F385" s="8">
        <v>2711.02</v>
      </c>
      <c r="G385" s="9"/>
      <c r="N385" s="11">
        <v>44630</v>
      </c>
      <c r="O385" s="8">
        <v>4223.1000000000004</v>
      </c>
      <c r="P385" s="8">
        <v>4299.3999999999996</v>
      </c>
      <c r="Q385" s="8">
        <v>4223.1000000000004</v>
      </c>
      <c r="R385" s="8">
        <v>4277.88</v>
      </c>
      <c r="S385" s="8">
        <v>4259.5200000000004</v>
      </c>
    </row>
    <row r="386" spans="1:19" ht="17" x14ac:dyDescent="0.2">
      <c r="A386" s="11">
        <v>43906</v>
      </c>
      <c r="B386" s="8">
        <v>2508.59</v>
      </c>
      <c r="C386" s="8">
        <v>2562.98</v>
      </c>
      <c r="D386" s="8">
        <v>2380.94</v>
      </c>
      <c r="E386" s="8">
        <v>2386.13</v>
      </c>
      <c r="F386" s="8">
        <v>2386.13</v>
      </c>
      <c r="G386" s="9"/>
      <c r="N386" s="11">
        <v>44631</v>
      </c>
      <c r="O386" s="8">
        <v>4252.55</v>
      </c>
      <c r="P386" s="8">
        <v>4268.28</v>
      </c>
      <c r="Q386" s="8">
        <v>4209.8</v>
      </c>
      <c r="R386" s="8">
        <v>4259.5200000000004</v>
      </c>
      <c r="S386" s="8">
        <v>4204.3100000000004</v>
      </c>
    </row>
    <row r="387" spans="1:19" ht="17" x14ac:dyDescent="0.2">
      <c r="A387" s="11">
        <v>43907</v>
      </c>
      <c r="B387" s="8">
        <v>2425.66</v>
      </c>
      <c r="C387" s="8">
        <v>2553.9299999999998</v>
      </c>
      <c r="D387" s="8">
        <v>2367.04</v>
      </c>
      <c r="E387" s="8">
        <v>2529.19</v>
      </c>
      <c r="F387" s="8">
        <v>2529.19</v>
      </c>
      <c r="G387" s="9"/>
      <c r="N387" s="11">
        <v>44634</v>
      </c>
      <c r="O387" s="8">
        <v>4279.5</v>
      </c>
      <c r="P387" s="8">
        <v>4291.01</v>
      </c>
      <c r="Q387" s="8">
        <v>4200.49</v>
      </c>
      <c r="R387" s="8">
        <v>4204.3100000000004</v>
      </c>
      <c r="S387" s="8">
        <v>4173.1099999999997</v>
      </c>
    </row>
    <row r="388" spans="1:19" ht="17" x14ac:dyDescent="0.2">
      <c r="A388" s="11">
        <v>43908</v>
      </c>
      <c r="B388" s="8">
        <v>2436.5</v>
      </c>
      <c r="C388" s="8">
        <v>2453.5700000000002</v>
      </c>
      <c r="D388" s="8">
        <v>2280.52</v>
      </c>
      <c r="E388" s="8">
        <v>2398.1</v>
      </c>
      <c r="F388" s="8">
        <v>2398.1</v>
      </c>
      <c r="G388" s="9"/>
      <c r="N388" s="11">
        <v>44635</v>
      </c>
      <c r="O388" s="8">
        <v>4202.75</v>
      </c>
      <c r="P388" s="8">
        <v>4247.57</v>
      </c>
      <c r="Q388" s="8">
        <v>4161.72</v>
      </c>
      <c r="R388" s="8">
        <v>4173.1099999999997</v>
      </c>
      <c r="S388" s="8">
        <v>4262.45</v>
      </c>
    </row>
    <row r="389" spans="1:19" ht="17" x14ac:dyDescent="0.2">
      <c r="A389" s="11">
        <v>43909</v>
      </c>
      <c r="B389" s="8">
        <v>2393.48</v>
      </c>
      <c r="C389" s="8">
        <v>2466.9699999999998</v>
      </c>
      <c r="D389" s="8">
        <v>2319.7800000000002</v>
      </c>
      <c r="E389" s="8">
        <v>2409.39</v>
      </c>
      <c r="F389" s="8">
        <v>2409.39</v>
      </c>
      <c r="G389" s="9"/>
      <c r="N389" s="11">
        <v>44636</v>
      </c>
      <c r="O389" s="8">
        <v>4188.82</v>
      </c>
      <c r="P389" s="8">
        <v>4271.05</v>
      </c>
      <c r="Q389" s="8">
        <v>4187.8999999999996</v>
      </c>
      <c r="R389" s="8">
        <v>4262.45</v>
      </c>
      <c r="S389" s="8">
        <v>4357.8599999999997</v>
      </c>
    </row>
    <row r="390" spans="1:19" ht="17" x14ac:dyDescent="0.2">
      <c r="A390" s="11">
        <v>43910</v>
      </c>
      <c r="B390" s="8">
        <v>2431.94</v>
      </c>
      <c r="C390" s="8">
        <v>2453.0100000000002</v>
      </c>
      <c r="D390" s="8">
        <v>2295.56</v>
      </c>
      <c r="E390" s="8">
        <v>2304.92</v>
      </c>
      <c r="F390" s="8">
        <v>2304.92</v>
      </c>
      <c r="G390" s="9"/>
      <c r="N390" s="11">
        <v>44637</v>
      </c>
      <c r="O390" s="8">
        <v>4288.1400000000003</v>
      </c>
      <c r="P390" s="8">
        <v>4358.8999999999996</v>
      </c>
      <c r="Q390" s="8">
        <v>4251.99</v>
      </c>
      <c r="R390" s="8">
        <v>4357.8599999999997</v>
      </c>
      <c r="S390" s="8">
        <v>4411.67</v>
      </c>
    </row>
    <row r="391" spans="1:19" ht="17" x14ac:dyDescent="0.2">
      <c r="A391" s="11">
        <v>43913</v>
      </c>
      <c r="B391" s="8">
        <v>2290.71</v>
      </c>
      <c r="C391" s="8">
        <v>2300.73</v>
      </c>
      <c r="D391" s="8">
        <v>2191.86</v>
      </c>
      <c r="E391" s="8">
        <v>2237.4</v>
      </c>
      <c r="F391" s="8">
        <v>2237.4</v>
      </c>
      <c r="G391" s="9"/>
      <c r="N391" s="11">
        <v>44638</v>
      </c>
      <c r="O391" s="8">
        <v>4345.1099999999997</v>
      </c>
      <c r="P391" s="8">
        <v>4412.67</v>
      </c>
      <c r="Q391" s="8">
        <v>4335.6499999999996</v>
      </c>
      <c r="R391" s="8">
        <v>4411.67</v>
      </c>
      <c r="S391" s="8">
        <v>4463.12</v>
      </c>
    </row>
    <row r="392" spans="1:19" ht="17" x14ac:dyDescent="0.2">
      <c r="A392" s="11">
        <v>43914</v>
      </c>
      <c r="B392" s="8">
        <v>2344.44</v>
      </c>
      <c r="C392" s="8">
        <v>2449.71</v>
      </c>
      <c r="D392" s="8">
        <v>2344.44</v>
      </c>
      <c r="E392" s="8">
        <v>2447.33</v>
      </c>
      <c r="F392" s="8">
        <v>2447.33</v>
      </c>
      <c r="G392" s="9"/>
      <c r="N392" s="11">
        <v>44641</v>
      </c>
      <c r="O392" s="8">
        <v>4407.34</v>
      </c>
      <c r="P392" s="8">
        <v>4465.3999999999996</v>
      </c>
      <c r="Q392" s="8">
        <v>4390.57</v>
      </c>
      <c r="R392" s="8">
        <v>4463.12</v>
      </c>
      <c r="S392" s="8">
        <v>4461.18</v>
      </c>
    </row>
    <row r="393" spans="1:19" ht="17" x14ac:dyDescent="0.2">
      <c r="A393" s="11">
        <v>43915</v>
      </c>
      <c r="B393" s="8">
        <v>2457.77</v>
      </c>
      <c r="C393" s="8">
        <v>2571.42</v>
      </c>
      <c r="D393" s="8">
        <v>2407.5300000000002</v>
      </c>
      <c r="E393" s="8">
        <v>2475.56</v>
      </c>
      <c r="F393" s="8">
        <v>2475.56</v>
      </c>
      <c r="G393" s="9"/>
      <c r="N393" s="11">
        <v>44642</v>
      </c>
      <c r="O393" s="8">
        <v>4462.3999999999996</v>
      </c>
      <c r="P393" s="8">
        <v>4481.75</v>
      </c>
      <c r="Q393" s="8">
        <v>4424.3</v>
      </c>
      <c r="R393" s="8">
        <v>4461.18</v>
      </c>
      <c r="S393" s="8">
        <v>4511.6099999999997</v>
      </c>
    </row>
    <row r="394" spans="1:19" ht="17" x14ac:dyDescent="0.2">
      <c r="A394" s="11">
        <v>43916</v>
      </c>
      <c r="B394" s="8">
        <v>2501.29</v>
      </c>
      <c r="C394" s="8">
        <v>2637.01</v>
      </c>
      <c r="D394" s="8">
        <v>2500.7199999999998</v>
      </c>
      <c r="E394" s="8">
        <v>2630.07</v>
      </c>
      <c r="F394" s="8">
        <v>2630.07</v>
      </c>
      <c r="G394" s="9"/>
      <c r="N394" s="11">
        <v>44643</v>
      </c>
      <c r="O394" s="8">
        <v>4469.1000000000004</v>
      </c>
      <c r="P394" s="8">
        <v>4522</v>
      </c>
      <c r="Q394" s="8">
        <v>4469.1000000000004</v>
      </c>
      <c r="R394" s="8">
        <v>4511.6099999999997</v>
      </c>
      <c r="S394" s="8">
        <v>4456.24</v>
      </c>
    </row>
    <row r="395" spans="1:19" ht="17" x14ac:dyDescent="0.2">
      <c r="A395" s="11">
        <v>43917</v>
      </c>
      <c r="B395" s="8">
        <v>2555.87</v>
      </c>
      <c r="C395" s="8">
        <v>2615.91</v>
      </c>
      <c r="D395" s="8">
        <v>2520.02</v>
      </c>
      <c r="E395" s="8">
        <v>2541.4699999999998</v>
      </c>
      <c r="F395" s="8">
        <v>2541.4699999999998</v>
      </c>
      <c r="G395" s="9"/>
      <c r="N395" s="11">
        <v>44644</v>
      </c>
      <c r="O395" s="8">
        <v>4493.1000000000004</v>
      </c>
      <c r="P395" s="8">
        <v>4501.07</v>
      </c>
      <c r="Q395" s="8">
        <v>4455.8100000000004</v>
      </c>
      <c r="R395" s="8">
        <v>4456.24</v>
      </c>
      <c r="S395" s="8">
        <v>4520.16</v>
      </c>
    </row>
    <row r="396" spans="1:19" ht="17" x14ac:dyDescent="0.2">
      <c r="A396" s="11">
        <v>43920</v>
      </c>
      <c r="B396" s="8">
        <v>2558.98</v>
      </c>
      <c r="C396" s="8">
        <v>2631.8</v>
      </c>
      <c r="D396" s="8">
        <v>2545.2800000000002</v>
      </c>
      <c r="E396" s="8">
        <v>2626.65</v>
      </c>
      <c r="F396" s="8">
        <v>2626.65</v>
      </c>
      <c r="G396" s="9"/>
      <c r="N396" s="11">
        <v>44645</v>
      </c>
      <c r="O396" s="8">
        <v>4469.9799999999996</v>
      </c>
      <c r="P396" s="8">
        <v>4520.58</v>
      </c>
      <c r="Q396" s="8">
        <v>4465.17</v>
      </c>
      <c r="R396" s="8">
        <v>4520.16</v>
      </c>
      <c r="S396" s="8">
        <v>4543.0600000000004</v>
      </c>
    </row>
    <row r="397" spans="1:19" ht="17" x14ac:dyDescent="0.2">
      <c r="A397" s="11">
        <v>43921</v>
      </c>
      <c r="B397" s="8">
        <v>2614.69</v>
      </c>
      <c r="C397" s="8">
        <v>2641.39</v>
      </c>
      <c r="D397" s="8">
        <v>2571.15</v>
      </c>
      <c r="E397" s="8">
        <v>2584.59</v>
      </c>
      <c r="F397" s="8">
        <v>2584.59</v>
      </c>
      <c r="G397" s="9"/>
      <c r="N397" s="11">
        <v>44648</v>
      </c>
      <c r="O397" s="8">
        <v>4522.91</v>
      </c>
      <c r="P397" s="8">
        <v>4546.03</v>
      </c>
      <c r="Q397" s="8">
        <v>4501.07</v>
      </c>
      <c r="R397" s="8">
        <v>4543.0600000000004</v>
      </c>
      <c r="S397" s="8">
        <v>4575.5200000000004</v>
      </c>
    </row>
    <row r="398" spans="1:19" ht="17" x14ac:dyDescent="0.2">
      <c r="A398" s="11">
        <v>43922</v>
      </c>
      <c r="B398" s="8">
        <v>2498.08</v>
      </c>
      <c r="C398" s="8">
        <v>2522.75</v>
      </c>
      <c r="D398" s="8">
        <v>2447.4899999999998</v>
      </c>
      <c r="E398" s="8">
        <v>2470.5</v>
      </c>
      <c r="F398" s="8">
        <v>2470.5</v>
      </c>
      <c r="G398" s="9"/>
      <c r="N398" s="11">
        <v>44649</v>
      </c>
      <c r="O398" s="8">
        <v>4541.09</v>
      </c>
      <c r="P398" s="8">
        <v>4575.6499999999996</v>
      </c>
      <c r="Q398" s="8">
        <v>4517.6899999999996</v>
      </c>
      <c r="R398" s="8">
        <v>4575.5200000000004</v>
      </c>
      <c r="S398" s="8">
        <v>4631.6000000000004</v>
      </c>
    </row>
    <row r="399" spans="1:19" ht="17" x14ac:dyDescent="0.2">
      <c r="A399" s="11">
        <v>43923</v>
      </c>
      <c r="B399" s="8">
        <v>2458.54</v>
      </c>
      <c r="C399" s="8">
        <v>2533.2199999999998</v>
      </c>
      <c r="D399" s="8">
        <v>2455.79</v>
      </c>
      <c r="E399" s="8">
        <v>2526.9</v>
      </c>
      <c r="F399" s="8">
        <v>2526.9</v>
      </c>
      <c r="G399" s="9"/>
      <c r="N399" s="11">
        <v>44650</v>
      </c>
      <c r="O399" s="8">
        <v>4602.8599999999997</v>
      </c>
      <c r="P399" s="8">
        <v>4637.3</v>
      </c>
      <c r="Q399" s="8">
        <v>4589.66</v>
      </c>
      <c r="R399" s="8">
        <v>4631.6000000000004</v>
      </c>
      <c r="S399" s="8">
        <v>4602.45</v>
      </c>
    </row>
    <row r="400" spans="1:19" ht="17" x14ac:dyDescent="0.2">
      <c r="A400" s="11">
        <v>43924</v>
      </c>
      <c r="B400" s="8">
        <v>2514.92</v>
      </c>
      <c r="C400" s="8">
        <v>2538.1799999999998</v>
      </c>
      <c r="D400" s="8">
        <v>2459.96</v>
      </c>
      <c r="E400" s="8">
        <v>2488.65</v>
      </c>
      <c r="F400" s="8">
        <v>2488.65</v>
      </c>
      <c r="G400" s="9"/>
      <c r="N400" s="11">
        <v>44651</v>
      </c>
      <c r="O400" s="8">
        <v>4624.2</v>
      </c>
      <c r="P400" s="8">
        <v>4627.7700000000004</v>
      </c>
      <c r="Q400" s="8">
        <v>4581.32</v>
      </c>
      <c r="R400" s="8">
        <v>4602.45</v>
      </c>
      <c r="S400" s="8">
        <v>4530.41</v>
      </c>
    </row>
    <row r="401" spans="1:19" ht="17" x14ac:dyDescent="0.2">
      <c r="A401" s="11">
        <v>43927</v>
      </c>
      <c r="B401" s="8">
        <v>2578.2800000000002</v>
      </c>
      <c r="C401" s="8">
        <v>2676.85</v>
      </c>
      <c r="D401" s="8">
        <v>2574.5700000000002</v>
      </c>
      <c r="E401" s="8">
        <v>2663.68</v>
      </c>
      <c r="F401" s="8">
        <v>2663.68</v>
      </c>
      <c r="G401" s="9"/>
      <c r="N401" s="11">
        <v>44652</v>
      </c>
      <c r="O401" s="8">
        <v>4599.0200000000004</v>
      </c>
      <c r="P401" s="8">
        <v>4603.07</v>
      </c>
      <c r="Q401" s="8">
        <v>4530.41</v>
      </c>
      <c r="R401" s="8">
        <v>4530.41</v>
      </c>
      <c r="S401" s="8">
        <v>4545.8599999999997</v>
      </c>
    </row>
    <row r="402" spans="1:19" ht="17" x14ac:dyDescent="0.2">
      <c r="A402" s="11">
        <v>43928</v>
      </c>
      <c r="B402" s="8">
        <v>2738.65</v>
      </c>
      <c r="C402" s="8">
        <v>2756.89</v>
      </c>
      <c r="D402" s="8">
        <v>2657.67</v>
      </c>
      <c r="E402" s="8">
        <v>2659.41</v>
      </c>
      <c r="F402" s="8">
        <v>2659.41</v>
      </c>
      <c r="G402" s="9"/>
      <c r="N402" s="11">
        <v>44655</v>
      </c>
      <c r="O402" s="8">
        <v>4540.32</v>
      </c>
      <c r="P402" s="8">
        <v>4548.7</v>
      </c>
      <c r="Q402" s="8">
        <v>4507.57</v>
      </c>
      <c r="R402" s="8">
        <v>4545.8599999999997</v>
      </c>
      <c r="S402" s="8">
        <v>4582.6400000000003</v>
      </c>
    </row>
    <row r="403" spans="1:19" ht="17" x14ac:dyDescent="0.2">
      <c r="A403" s="11">
        <v>43929</v>
      </c>
      <c r="B403" s="8">
        <v>2685</v>
      </c>
      <c r="C403" s="8">
        <v>2760.75</v>
      </c>
      <c r="D403" s="8">
        <v>2663.3</v>
      </c>
      <c r="E403" s="8">
        <v>2749.98</v>
      </c>
      <c r="F403" s="8">
        <v>2749.98</v>
      </c>
      <c r="G403" s="9"/>
      <c r="N403" s="11">
        <v>44656</v>
      </c>
      <c r="O403" s="8">
        <v>4547.97</v>
      </c>
      <c r="P403" s="8">
        <v>4583.5</v>
      </c>
      <c r="Q403" s="8">
        <v>4539.21</v>
      </c>
      <c r="R403" s="8">
        <v>4582.6400000000003</v>
      </c>
      <c r="S403" s="8">
        <v>4525.12</v>
      </c>
    </row>
    <row r="404" spans="1:19" ht="17" x14ac:dyDescent="0.2">
      <c r="A404" s="11">
        <v>43930</v>
      </c>
      <c r="B404" s="8">
        <v>2776.99</v>
      </c>
      <c r="C404" s="8">
        <v>2818.57</v>
      </c>
      <c r="D404" s="8">
        <v>2762.36</v>
      </c>
      <c r="E404" s="8">
        <v>2789.82</v>
      </c>
      <c r="F404" s="8">
        <v>2789.82</v>
      </c>
      <c r="G404" s="9"/>
      <c r="N404" s="11">
        <v>44657</v>
      </c>
      <c r="O404" s="8">
        <v>4572.45</v>
      </c>
      <c r="P404" s="8">
        <v>4593.45</v>
      </c>
      <c r="Q404" s="8">
        <v>4514.17</v>
      </c>
      <c r="R404" s="8">
        <v>4525.12</v>
      </c>
      <c r="S404" s="8">
        <v>4481.1499999999996</v>
      </c>
    </row>
    <row r="405" spans="1:19" ht="17" x14ac:dyDescent="0.2">
      <c r="A405" s="11">
        <v>43934</v>
      </c>
      <c r="B405" s="8">
        <v>2782.46</v>
      </c>
      <c r="C405" s="8">
        <v>2782.46</v>
      </c>
      <c r="D405" s="8">
        <v>2721.17</v>
      </c>
      <c r="E405" s="8">
        <v>2761.63</v>
      </c>
      <c r="F405" s="8">
        <v>2761.63</v>
      </c>
      <c r="G405" s="9"/>
      <c r="N405" s="11">
        <v>44658</v>
      </c>
      <c r="O405" s="8">
        <v>4494.17</v>
      </c>
      <c r="P405" s="8">
        <v>4503.9399999999996</v>
      </c>
      <c r="Q405" s="8">
        <v>4450.04</v>
      </c>
      <c r="R405" s="8">
        <v>4481.1499999999996</v>
      </c>
      <c r="S405" s="8">
        <v>4500.21</v>
      </c>
    </row>
    <row r="406" spans="1:19" ht="17" x14ac:dyDescent="0.2">
      <c r="A406" s="11">
        <v>43935</v>
      </c>
      <c r="B406" s="8">
        <v>2805.1</v>
      </c>
      <c r="C406" s="8">
        <v>2851.85</v>
      </c>
      <c r="D406" s="8">
        <v>2805.1</v>
      </c>
      <c r="E406" s="8">
        <v>2846.06</v>
      </c>
      <c r="F406" s="8">
        <v>2846.06</v>
      </c>
      <c r="G406" s="9"/>
      <c r="N406" s="11">
        <v>44659</v>
      </c>
      <c r="O406" s="8">
        <v>4474.6499999999996</v>
      </c>
      <c r="P406" s="8">
        <v>4521.16</v>
      </c>
      <c r="Q406" s="8">
        <v>4450.3</v>
      </c>
      <c r="R406" s="8">
        <v>4500.21</v>
      </c>
      <c r="S406" s="8">
        <v>4488.28</v>
      </c>
    </row>
    <row r="407" spans="1:19" ht="17" x14ac:dyDescent="0.2">
      <c r="A407" s="11">
        <v>43936</v>
      </c>
      <c r="B407" s="8">
        <v>2795.64</v>
      </c>
      <c r="C407" s="8">
        <v>2801.88</v>
      </c>
      <c r="D407" s="8">
        <v>2761.54</v>
      </c>
      <c r="E407" s="8">
        <v>2783.36</v>
      </c>
      <c r="F407" s="8">
        <v>2783.36</v>
      </c>
      <c r="G407" s="9"/>
      <c r="N407" s="11">
        <v>44662</v>
      </c>
      <c r="O407" s="8">
        <v>4494.1499999999996</v>
      </c>
      <c r="P407" s="8">
        <v>4520.41</v>
      </c>
      <c r="Q407" s="8">
        <v>4474.6000000000004</v>
      </c>
      <c r="R407" s="8">
        <v>4488.28</v>
      </c>
      <c r="S407" s="8">
        <v>4412.53</v>
      </c>
    </row>
    <row r="408" spans="1:19" ht="17" x14ac:dyDescent="0.2">
      <c r="A408" s="11">
        <v>43937</v>
      </c>
      <c r="B408" s="8">
        <v>2799.34</v>
      </c>
      <c r="C408" s="8">
        <v>2806.51</v>
      </c>
      <c r="D408" s="8">
        <v>2764.32</v>
      </c>
      <c r="E408" s="8">
        <v>2799.55</v>
      </c>
      <c r="F408" s="8">
        <v>2799.55</v>
      </c>
      <c r="G408" s="9"/>
      <c r="N408" s="11">
        <v>44663</v>
      </c>
      <c r="O408" s="8">
        <v>4462.6400000000003</v>
      </c>
      <c r="P408" s="8">
        <v>4464.3500000000004</v>
      </c>
      <c r="Q408" s="8">
        <v>4408.38</v>
      </c>
      <c r="R408" s="8">
        <v>4412.53</v>
      </c>
      <c r="S408" s="8">
        <v>4397.45</v>
      </c>
    </row>
    <row r="409" spans="1:19" ht="17" x14ac:dyDescent="0.2">
      <c r="A409" s="11">
        <v>43938</v>
      </c>
      <c r="B409" s="8">
        <v>2842.43</v>
      </c>
      <c r="C409" s="8">
        <v>2879.22</v>
      </c>
      <c r="D409" s="8">
        <v>2830.88</v>
      </c>
      <c r="E409" s="8">
        <v>2874.56</v>
      </c>
      <c r="F409" s="8">
        <v>2874.56</v>
      </c>
      <c r="G409" s="9"/>
      <c r="N409" s="11">
        <v>44664</v>
      </c>
      <c r="O409" s="8">
        <v>4437.59</v>
      </c>
      <c r="P409" s="8">
        <v>4471</v>
      </c>
      <c r="Q409" s="8">
        <v>4381.34</v>
      </c>
      <c r="R409" s="8">
        <v>4397.45</v>
      </c>
      <c r="S409" s="8">
        <v>4446.59</v>
      </c>
    </row>
    <row r="410" spans="1:19" ht="17" x14ac:dyDescent="0.2">
      <c r="A410" s="11">
        <v>43941</v>
      </c>
      <c r="B410" s="8">
        <v>2845.62</v>
      </c>
      <c r="C410" s="8">
        <v>2868.98</v>
      </c>
      <c r="D410" s="8">
        <v>2820.43</v>
      </c>
      <c r="E410" s="8">
        <v>2823.16</v>
      </c>
      <c r="F410" s="8">
        <v>2823.16</v>
      </c>
      <c r="G410" s="9"/>
      <c r="N410" s="11">
        <v>44665</v>
      </c>
      <c r="O410" s="8">
        <v>4394.3</v>
      </c>
      <c r="P410" s="8">
        <v>4453.92</v>
      </c>
      <c r="Q410" s="8">
        <v>4392.7</v>
      </c>
      <c r="R410" s="8">
        <v>4446.59</v>
      </c>
      <c r="S410" s="8">
        <v>4392.59</v>
      </c>
    </row>
    <row r="411" spans="1:19" ht="17" x14ac:dyDescent="0.2">
      <c r="A411" s="11">
        <v>43942</v>
      </c>
      <c r="B411" s="8">
        <v>2784.81</v>
      </c>
      <c r="C411" s="8">
        <v>2785.54</v>
      </c>
      <c r="D411" s="8">
        <v>2727.1</v>
      </c>
      <c r="E411" s="8">
        <v>2736.56</v>
      </c>
      <c r="F411" s="8">
        <v>2736.56</v>
      </c>
      <c r="G411" s="9"/>
      <c r="N411" s="11">
        <v>44669</v>
      </c>
      <c r="O411" s="8">
        <v>4449.12</v>
      </c>
      <c r="P411" s="8">
        <v>4460.46</v>
      </c>
      <c r="Q411" s="8">
        <v>4390.7700000000004</v>
      </c>
      <c r="R411" s="8">
        <v>4392.59</v>
      </c>
      <c r="S411" s="8">
        <v>4391.6899999999996</v>
      </c>
    </row>
    <row r="412" spans="1:19" ht="17" x14ac:dyDescent="0.2">
      <c r="A412" s="11">
        <v>43943</v>
      </c>
      <c r="B412" s="8">
        <v>2787.89</v>
      </c>
      <c r="C412" s="8">
        <v>2815.1</v>
      </c>
      <c r="D412" s="8">
        <v>2775.95</v>
      </c>
      <c r="E412" s="8">
        <v>2799.31</v>
      </c>
      <c r="F412" s="8">
        <v>2799.31</v>
      </c>
      <c r="G412" s="9"/>
      <c r="N412" s="11">
        <v>44670</v>
      </c>
      <c r="O412" s="8">
        <v>4385.63</v>
      </c>
      <c r="P412" s="8">
        <v>4410.3100000000004</v>
      </c>
      <c r="Q412" s="8">
        <v>4370.3</v>
      </c>
      <c r="R412" s="8">
        <v>4391.6899999999996</v>
      </c>
      <c r="S412" s="8">
        <v>4462.21</v>
      </c>
    </row>
    <row r="413" spans="1:19" ht="17" x14ac:dyDescent="0.2">
      <c r="A413" s="11">
        <v>43944</v>
      </c>
      <c r="B413" s="8">
        <v>2810.42</v>
      </c>
      <c r="C413" s="8">
        <v>2844.9</v>
      </c>
      <c r="D413" s="8">
        <v>2794.26</v>
      </c>
      <c r="E413" s="8">
        <v>2797.8</v>
      </c>
      <c r="F413" s="8">
        <v>2797.8</v>
      </c>
      <c r="G413" s="9"/>
      <c r="N413" s="11">
        <v>44671</v>
      </c>
      <c r="O413" s="8">
        <v>4390.63</v>
      </c>
      <c r="P413" s="8">
        <v>4471.03</v>
      </c>
      <c r="Q413" s="8">
        <v>4390.63</v>
      </c>
      <c r="R413" s="8">
        <v>4462.21</v>
      </c>
      <c r="S413" s="8">
        <v>4459.45</v>
      </c>
    </row>
    <row r="414" spans="1:19" ht="17" x14ac:dyDescent="0.2">
      <c r="A414" s="11">
        <v>43945</v>
      </c>
      <c r="B414" s="8">
        <v>2812.64</v>
      </c>
      <c r="C414" s="8">
        <v>2842.71</v>
      </c>
      <c r="D414" s="8">
        <v>2791.76</v>
      </c>
      <c r="E414" s="8">
        <v>2836.74</v>
      </c>
      <c r="F414" s="8">
        <v>2836.74</v>
      </c>
      <c r="G414" s="9"/>
      <c r="N414" s="11">
        <v>44672</v>
      </c>
      <c r="O414" s="8">
        <v>4472.26</v>
      </c>
      <c r="P414" s="8">
        <v>4488.29</v>
      </c>
      <c r="Q414" s="8">
        <v>4448.76</v>
      </c>
      <c r="R414" s="8">
        <v>4459.45</v>
      </c>
      <c r="S414" s="8">
        <v>4393.66</v>
      </c>
    </row>
    <row r="415" spans="1:19" ht="17" x14ac:dyDescent="0.2">
      <c r="A415" s="11">
        <v>43948</v>
      </c>
      <c r="B415" s="8">
        <v>2854.65</v>
      </c>
      <c r="C415" s="8">
        <v>2887.72</v>
      </c>
      <c r="D415" s="8">
        <v>2852.89</v>
      </c>
      <c r="E415" s="8">
        <v>2878.48</v>
      </c>
      <c r="F415" s="8">
        <v>2878.48</v>
      </c>
      <c r="G415" s="9"/>
      <c r="N415" s="11">
        <v>44673</v>
      </c>
      <c r="O415" s="8">
        <v>4489.17</v>
      </c>
      <c r="P415" s="8">
        <v>4512.9399999999996</v>
      </c>
      <c r="Q415" s="8">
        <v>4384.47</v>
      </c>
      <c r="R415" s="8">
        <v>4393.66</v>
      </c>
      <c r="S415" s="8">
        <v>4271.78</v>
      </c>
    </row>
    <row r="416" spans="1:19" ht="17" x14ac:dyDescent="0.2">
      <c r="A416" s="11">
        <v>43949</v>
      </c>
      <c r="B416" s="8">
        <v>2909.96</v>
      </c>
      <c r="C416" s="8">
        <v>2921.15</v>
      </c>
      <c r="D416" s="8">
        <v>2860.71</v>
      </c>
      <c r="E416" s="8">
        <v>2863.39</v>
      </c>
      <c r="F416" s="8">
        <v>2863.39</v>
      </c>
      <c r="G416" s="9"/>
      <c r="N416" s="11">
        <v>44676</v>
      </c>
      <c r="O416" s="8">
        <v>4385.83</v>
      </c>
      <c r="P416" s="8">
        <v>4385.83</v>
      </c>
      <c r="Q416" s="8">
        <v>4267.62</v>
      </c>
      <c r="R416" s="8">
        <v>4271.78</v>
      </c>
      <c r="S416" s="8">
        <v>4296.12</v>
      </c>
    </row>
    <row r="417" spans="1:19" ht="17" x14ac:dyDescent="0.2">
      <c r="A417" s="11">
        <v>43950</v>
      </c>
      <c r="B417" s="8">
        <v>2918.46</v>
      </c>
      <c r="C417" s="8">
        <v>2954.86</v>
      </c>
      <c r="D417" s="8">
        <v>2912.16</v>
      </c>
      <c r="E417" s="8">
        <v>2939.51</v>
      </c>
      <c r="F417" s="8">
        <v>2939.51</v>
      </c>
      <c r="G417" s="9"/>
      <c r="N417" s="11">
        <v>44677</v>
      </c>
      <c r="O417" s="8">
        <v>4255.34</v>
      </c>
      <c r="P417" s="8">
        <v>4299.0200000000004</v>
      </c>
      <c r="Q417" s="8">
        <v>4200.82</v>
      </c>
      <c r="R417" s="8">
        <v>4296.12</v>
      </c>
      <c r="S417" s="8">
        <v>4175.2</v>
      </c>
    </row>
    <row r="418" spans="1:19" ht="17" x14ac:dyDescent="0.2">
      <c r="A418" s="11">
        <v>43951</v>
      </c>
      <c r="B418" s="8">
        <v>2930.91</v>
      </c>
      <c r="C418" s="8">
        <v>2930.91</v>
      </c>
      <c r="D418" s="8">
        <v>2892.47</v>
      </c>
      <c r="E418" s="8">
        <v>2912.43</v>
      </c>
      <c r="F418" s="8">
        <v>2912.43</v>
      </c>
      <c r="G418" s="9"/>
      <c r="N418" s="11">
        <v>44678</v>
      </c>
      <c r="O418" s="8">
        <v>4278.1400000000003</v>
      </c>
      <c r="P418" s="8">
        <v>4278.1400000000003</v>
      </c>
      <c r="Q418" s="8">
        <v>4175.04</v>
      </c>
      <c r="R418" s="8">
        <v>4175.2</v>
      </c>
      <c r="S418" s="8">
        <v>4183.96</v>
      </c>
    </row>
    <row r="419" spans="1:19" ht="17" x14ac:dyDescent="0.2">
      <c r="A419" s="11">
        <v>43952</v>
      </c>
      <c r="B419" s="8">
        <v>2869.09</v>
      </c>
      <c r="C419" s="8">
        <v>2869.09</v>
      </c>
      <c r="D419" s="8">
        <v>2821.61</v>
      </c>
      <c r="E419" s="8">
        <v>2830.71</v>
      </c>
      <c r="F419" s="8">
        <v>2830.71</v>
      </c>
      <c r="G419" s="9"/>
      <c r="N419" s="11">
        <v>44679</v>
      </c>
      <c r="O419" s="8">
        <v>4186.5200000000004</v>
      </c>
      <c r="P419" s="8">
        <v>4240.71</v>
      </c>
      <c r="Q419" s="8">
        <v>4162.8999999999996</v>
      </c>
      <c r="R419" s="8">
        <v>4183.96</v>
      </c>
      <c r="S419" s="8">
        <v>4287.5</v>
      </c>
    </row>
    <row r="420" spans="1:19" ht="17" x14ac:dyDescent="0.2">
      <c r="A420" s="11">
        <v>43955</v>
      </c>
      <c r="B420" s="8">
        <v>2815.01</v>
      </c>
      <c r="C420" s="8">
        <v>2844.24</v>
      </c>
      <c r="D420" s="8">
        <v>2797.85</v>
      </c>
      <c r="E420" s="8">
        <v>2842.74</v>
      </c>
      <c r="F420" s="8">
        <v>2842.74</v>
      </c>
      <c r="G420" s="9"/>
      <c r="N420" s="11">
        <v>44680</v>
      </c>
      <c r="O420" s="8">
        <v>4222.58</v>
      </c>
      <c r="P420" s="8">
        <v>4308.45</v>
      </c>
      <c r="Q420" s="8">
        <v>4188.63</v>
      </c>
      <c r="R420" s="8">
        <v>4287.5</v>
      </c>
      <c r="S420" s="8">
        <v>4131.93</v>
      </c>
    </row>
    <row r="421" spans="1:19" ht="17" x14ac:dyDescent="0.2">
      <c r="A421" s="11">
        <v>43956</v>
      </c>
      <c r="B421" s="8">
        <v>2868.88</v>
      </c>
      <c r="C421" s="8">
        <v>2898.23</v>
      </c>
      <c r="D421" s="8">
        <v>2863.55</v>
      </c>
      <c r="E421" s="8">
        <v>2868.44</v>
      </c>
      <c r="F421" s="8">
        <v>2868.44</v>
      </c>
      <c r="G421" s="9"/>
      <c r="N421" s="11">
        <v>44683</v>
      </c>
      <c r="O421" s="8">
        <v>4253.75</v>
      </c>
      <c r="P421" s="8">
        <v>4269.68</v>
      </c>
      <c r="Q421" s="8">
        <v>4124.28</v>
      </c>
      <c r="R421" s="8">
        <v>4131.93</v>
      </c>
      <c r="S421" s="8">
        <v>4155.38</v>
      </c>
    </row>
    <row r="422" spans="1:19" ht="17" x14ac:dyDescent="0.2">
      <c r="A422" s="11">
        <v>43957</v>
      </c>
      <c r="B422" s="8">
        <v>2883.14</v>
      </c>
      <c r="C422" s="8">
        <v>2891.11</v>
      </c>
      <c r="D422" s="8">
        <v>2847.65</v>
      </c>
      <c r="E422" s="8">
        <v>2848.42</v>
      </c>
      <c r="F422" s="8">
        <v>2848.42</v>
      </c>
      <c r="G422" s="9"/>
      <c r="N422" s="11">
        <v>44684</v>
      </c>
      <c r="O422" s="8">
        <v>4130.6099999999997</v>
      </c>
      <c r="P422" s="8">
        <v>4169.8100000000004</v>
      </c>
      <c r="Q422" s="8">
        <v>4062.51</v>
      </c>
      <c r="R422" s="8">
        <v>4155.38</v>
      </c>
      <c r="S422" s="8">
        <v>4175.4799999999996</v>
      </c>
    </row>
    <row r="423" spans="1:19" ht="17" x14ac:dyDescent="0.2">
      <c r="A423" s="11">
        <v>43958</v>
      </c>
      <c r="B423" s="8">
        <v>2878.26</v>
      </c>
      <c r="C423" s="8">
        <v>2901.92</v>
      </c>
      <c r="D423" s="8">
        <v>2876.48</v>
      </c>
      <c r="E423" s="8">
        <v>2881.19</v>
      </c>
      <c r="F423" s="8">
        <v>2881.19</v>
      </c>
      <c r="G423" s="9"/>
      <c r="N423" s="11">
        <v>44685</v>
      </c>
      <c r="O423" s="8">
        <v>4159.78</v>
      </c>
      <c r="P423" s="8">
        <v>4200.1000000000004</v>
      </c>
      <c r="Q423" s="8">
        <v>4147.08</v>
      </c>
      <c r="R423" s="8">
        <v>4175.4799999999996</v>
      </c>
      <c r="S423" s="8">
        <v>4300.17</v>
      </c>
    </row>
    <row r="424" spans="1:19" ht="17" x14ac:dyDescent="0.2">
      <c r="A424" s="11">
        <v>43959</v>
      </c>
      <c r="B424" s="8">
        <v>2908.83</v>
      </c>
      <c r="C424" s="8">
        <v>2932.16</v>
      </c>
      <c r="D424" s="8">
        <v>2902.88</v>
      </c>
      <c r="E424" s="8">
        <v>2929.8</v>
      </c>
      <c r="F424" s="8">
        <v>2929.8</v>
      </c>
      <c r="G424" s="9"/>
      <c r="N424" s="11">
        <v>44686</v>
      </c>
      <c r="O424" s="8">
        <v>4181.18</v>
      </c>
      <c r="P424" s="8">
        <v>4307.66</v>
      </c>
      <c r="Q424" s="8">
        <v>4148.91</v>
      </c>
      <c r="R424" s="8">
        <v>4300.17</v>
      </c>
      <c r="S424" s="8">
        <v>4146.87</v>
      </c>
    </row>
    <row r="425" spans="1:19" ht="17" x14ac:dyDescent="0.2">
      <c r="A425" s="11">
        <v>43962</v>
      </c>
      <c r="B425" s="8">
        <v>2915.46</v>
      </c>
      <c r="C425" s="8">
        <v>2944.25</v>
      </c>
      <c r="D425" s="8">
        <v>2903.44</v>
      </c>
      <c r="E425" s="8">
        <v>2930.19</v>
      </c>
      <c r="F425" s="8">
        <v>2930.19</v>
      </c>
      <c r="G425" s="9"/>
      <c r="N425" s="11">
        <v>44687</v>
      </c>
      <c r="O425" s="8">
        <v>4270.43</v>
      </c>
      <c r="P425" s="8">
        <v>4270.43</v>
      </c>
      <c r="Q425" s="8">
        <v>4106.01</v>
      </c>
      <c r="R425" s="8">
        <v>4146.87</v>
      </c>
      <c r="S425" s="8">
        <v>4123.34</v>
      </c>
    </row>
    <row r="426" spans="1:19" ht="17" x14ac:dyDescent="0.2">
      <c r="A426" s="11">
        <v>43963</v>
      </c>
      <c r="B426" s="8">
        <v>2939.5</v>
      </c>
      <c r="C426" s="8">
        <v>2945.82</v>
      </c>
      <c r="D426" s="8">
        <v>2869.59</v>
      </c>
      <c r="E426" s="8">
        <v>2870.12</v>
      </c>
      <c r="F426" s="8">
        <v>2870.12</v>
      </c>
      <c r="G426" s="9"/>
      <c r="N426" s="11">
        <v>44690</v>
      </c>
      <c r="O426" s="8">
        <v>4128.17</v>
      </c>
      <c r="P426" s="8">
        <v>4157.6899999999996</v>
      </c>
      <c r="Q426" s="8">
        <v>4067.91</v>
      </c>
      <c r="R426" s="8">
        <v>4123.34</v>
      </c>
      <c r="S426" s="8">
        <v>3991.24</v>
      </c>
    </row>
    <row r="427" spans="1:19" ht="17" x14ac:dyDescent="0.2">
      <c r="A427" s="11">
        <v>43964</v>
      </c>
      <c r="B427" s="8">
        <v>2865.86</v>
      </c>
      <c r="C427" s="8">
        <v>2874.14</v>
      </c>
      <c r="D427" s="8">
        <v>2793.15</v>
      </c>
      <c r="E427" s="8">
        <v>2820</v>
      </c>
      <c r="F427" s="8">
        <v>2820</v>
      </c>
      <c r="G427" s="9"/>
      <c r="N427" s="11">
        <v>44691</v>
      </c>
      <c r="O427" s="8">
        <v>4081.27</v>
      </c>
      <c r="P427" s="8">
        <v>4081.27</v>
      </c>
      <c r="Q427" s="8">
        <v>3975.48</v>
      </c>
      <c r="R427" s="8">
        <v>3991.24</v>
      </c>
      <c r="S427" s="8">
        <v>4001.05</v>
      </c>
    </row>
    <row r="428" spans="1:19" ht="17" x14ac:dyDescent="0.2">
      <c r="A428" s="11">
        <v>43965</v>
      </c>
      <c r="B428" s="8">
        <v>2794.54</v>
      </c>
      <c r="C428" s="8">
        <v>2852.8</v>
      </c>
      <c r="D428" s="8">
        <v>2766.64</v>
      </c>
      <c r="E428" s="8">
        <v>2852.5</v>
      </c>
      <c r="F428" s="8">
        <v>2852.5</v>
      </c>
      <c r="G428" s="9"/>
      <c r="N428" s="11">
        <v>44692</v>
      </c>
      <c r="O428" s="8">
        <v>4035.18</v>
      </c>
      <c r="P428" s="8">
        <v>4068.82</v>
      </c>
      <c r="Q428" s="8">
        <v>3958.17</v>
      </c>
      <c r="R428" s="8">
        <v>4001.05</v>
      </c>
      <c r="S428" s="8">
        <v>3935.18</v>
      </c>
    </row>
    <row r="429" spans="1:19" ht="17" x14ac:dyDescent="0.2">
      <c r="A429" s="11">
        <v>43966</v>
      </c>
      <c r="B429" s="8">
        <v>2829.95</v>
      </c>
      <c r="C429" s="8">
        <v>2865.01</v>
      </c>
      <c r="D429" s="8">
        <v>2816.78</v>
      </c>
      <c r="E429" s="8">
        <v>2863.7</v>
      </c>
      <c r="F429" s="8">
        <v>2863.7</v>
      </c>
      <c r="G429" s="9"/>
      <c r="N429" s="11">
        <v>44693</v>
      </c>
      <c r="O429" s="8">
        <v>3990.08</v>
      </c>
      <c r="P429" s="8">
        <v>4049.09</v>
      </c>
      <c r="Q429" s="8">
        <v>3928.82</v>
      </c>
      <c r="R429" s="8">
        <v>3935.18</v>
      </c>
      <c r="S429" s="8">
        <v>3930.08</v>
      </c>
    </row>
    <row r="430" spans="1:19" ht="17" x14ac:dyDescent="0.2">
      <c r="A430" s="11">
        <v>43969</v>
      </c>
      <c r="B430" s="8">
        <v>2913.86</v>
      </c>
      <c r="C430" s="8">
        <v>2968.09</v>
      </c>
      <c r="D430" s="8">
        <v>2913.86</v>
      </c>
      <c r="E430" s="8">
        <v>2953.91</v>
      </c>
      <c r="F430" s="8">
        <v>2953.91</v>
      </c>
      <c r="G430" s="9"/>
      <c r="N430" s="11">
        <v>44694</v>
      </c>
      <c r="O430" s="8">
        <v>3903.95</v>
      </c>
      <c r="P430" s="8">
        <v>3964.8</v>
      </c>
      <c r="Q430" s="8">
        <v>3858.87</v>
      </c>
      <c r="R430" s="8">
        <v>3930.08</v>
      </c>
      <c r="S430" s="8">
        <v>4023.89</v>
      </c>
    </row>
    <row r="431" spans="1:19" ht="17" x14ac:dyDescent="0.2">
      <c r="A431" s="11">
        <v>43970</v>
      </c>
      <c r="B431" s="8">
        <v>2948.59</v>
      </c>
      <c r="C431" s="8">
        <v>2964.21</v>
      </c>
      <c r="D431" s="8">
        <v>2922.35</v>
      </c>
      <c r="E431" s="8">
        <v>2922.94</v>
      </c>
      <c r="F431" s="8">
        <v>2922.94</v>
      </c>
      <c r="G431" s="9"/>
      <c r="N431" s="11">
        <v>44697</v>
      </c>
      <c r="O431" s="8">
        <v>3963.9</v>
      </c>
      <c r="P431" s="8">
        <v>4038.88</v>
      </c>
      <c r="Q431" s="8">
        <v>3963.9</v>
      </c>
      <c r="R431" s="8">
        <v>4023.89</v>
      </c>
      <c r="S431" s="8">
        <v>4008.01</v>
      </c>
    </row>
    <row r="432" spans="1:19" ht="17" x14ac:dyDescent="0.2">
      <c r="A432" s="11">
        <v>43971</v>
      </c>
      <c r="B432" s="8">
        <v>2953.63</v>
      </c>
      <c r="C432" s="8">
        <v>2980.29</v>
      </c>
      <c r="D432" s="8">
        <v>2953.63</v>
      </c>
      <c r="E432" s="8">
        <v>2971.61</v>
      </c>
      <c r="F432" s="8">
        <v>2971.61</v>
      </c>
      <c r="G432" s="9"/>
      <c r="N432" s="11">
        <v>44698</v>
      </c>
      <c r="O432" s="8">
        <v>4013.02</v>
      </c>
      <c r="P432" s="8">
        <v>4046.46</v>
      </c>
      <c r="Q432" s="8">
        <v>3983.99</v>
      </c>
      <c r="R432" s="8">
        <v>4008.01</v>
      </c>
      <c r="S432" s="8">
        <v>4088.85</v>
      </c>
    </row>
    <row r="433" spans="1:19" ht="17" x14ac:dyDescent="0.2">
      <c r="A433" s="11">
        <v>43972</v>
      </c>
      <c r="B433" s="8">
        <v>2969.95</v>
      </c>
      <c r="C433" s="8">
        <v>2978.5</v>
      </c>
      <c r="D433" s="8">
        <v>2938.57</v>
      </c>
      <c r="E433" s="8">
        <v>2948.51</v>
      </c>
      <c r="F433" s="8">
        <v>2948.51</v>
      </c>
      <c r="G433" s="9"/>
      <c r="N433" s="11">
        <v>44699</v>
      </c>
      <c r="O433" s="8">
        <v>4052</v>
      </c>
      <c r="P433" s="8">
        <v>4090.72</v>
      </c>
      <c r="Q433" s="8">
        <v>4033.93</v>
      </c>
      <c r="R433" s="8">
        <v>4088.85</v>
      </c>
      <c r="S433" s="8">
        <v>3923.68</v>
      </c>
    </row>
    <row r="434" spans="1:19" ht="17" x14ac:dyDescent="0.2">
      <c r="A434" s="11">
        <v>43973</v>
      </c>
      <c r="B434" s="8">
        <v>2948.05</v>
      </c>
      <c r="C434" s="8">
        <v>2956.76</v>
      </c>
      <c r="D434" s="8">
        <v>2933.59</v>
      </c>
      <c r="E434" s="8">
        <v>2955.45</v>
      </c>
      <c r="F434" s="8">
        <v>2955.45</v>
      </c>
      <c r="G434" s="9"/>
      <c r="N434" s="11">
        <v>44700</v>
      </c>
      <c r="O434" s="8">
        <v>4051.98</v>
      </c>
      <c r="P434" s="8">
        <v>4051.98</v>
      </c>
      <c r="Q434" s="8">
        <v>3911.91</v>
      </c>
      <c r="R434" s="8">
        <v>3923.68</v>
      </c>
      <c r="S434" s="8">
        <v>3900.79</v>
      </c>
    </row>
    <row r="435" spans="1:19" ht="17" x14ac:dyDescent="0.2">
      <c r="A435" s="11">
        <v>43977</v>
      </c>
      <c r="B435" s="8">
        <v>3004.08</v>
      </c>
      <c r="C435" s="8">
        <v>3021.72</v>
      </c>
      <c r="D435" s="8">
        <v>2988.17</v>
      </c>
      <c r="E435" s="8">
        <v>2991.77</v>
      </c>
      <c r="F435" s="8">
        <v>2991.77</v>
      </c>
      <c r="G435" s="9"/>
      <c r="N435" s="11">
        <v>44701</v>
      </c>
      <c r="O435" s="8">
        <v>3899</v>
      </c>
      <c r="P435" s="8">
        <v>3945.96</v>
      </c>
      <c r="Q435" s="8">
        <v>3876.58</v>
      </c>
      <c r="R435" s="8">
        <v>3900.79</v>
      </c>
      <c r="S435" s="8">
        <v>3901.36</v>
      </c>
    </row>
    <row r="436" spans="1:19" ht="17" x14ac:dyDescent="0.2">
      <c r="A436" s="11">
        <v>43978</v>
      </c>
      <c r="B436" s="8">
        <v>3015.65</v>
      </c>
      <c r="C436" s="8">
        <v>3036.25</v>
      </c>
      <c r="D436" s="8">
        <v>2969.75</v>
      </c>
      <c r="E436" s="8">
        <v>3036.13</v>
      </c>
      <c r="F436" s="8">
        <v>3036.13</v>
      </c>
      <c r="G436" s="9"/>
      <c r="N436" s="11">
        <v>44704</v>
      </c>
      <c r="O436" s="8">
        <v>3927.76</v>
      </c>
      <c r="P436" s="8">
        <v>3943.42</v>
      </c>
      <c r="Q436" s="8">
        <v>3810.32</v>
      </c>
      <c r="R436" s="8">
        <v>3901.36</v>
      </c>
      <c r="S436" s="8">
        <v>3973.75</v>
      </c>
    </row>
    <row r="437" spans="1:19" ht="17" x14ac:dyDescent="0.2">
      <c r="A437" s="11">
        <v>43979</v>
      </c>
      <c r="B437" s="8">
        <v>3046.61</v>
      </c>
      <c r="C437" s="8">
        <v>3068.67</v>
      </c>
      <c r="D437" s="8">
        <v>3023.4</v>
      </c>
      <c r="E437" s="8">
        <v>3029.73</v>
      </c>
      <c r="F437" s="8">
        <v>3029.73</v>
      </c>
      <c r="G437" s="9"/>
      <c r="N437" s="11">
        <v>44705</v>
      </c>
      <c r="O437" s="8">
        <v>3919.42</v>
      </c>
      <c r="P437" s="8">
        <v>3981.88</v>
      </c>
      <c r="Q437" s="8">
        <v>3909.04</v>
      </c>
      <c r="R437" s="8">
        <v>3973.75</v>
      </c>
      <c r="S437" s="8">
        <v>3941.48</v>
      </c>
    </row>
    <row r="438" spans="1:19" ht="17" x14ac:dyDescent="0.2">
      <c r="A438" s="11">
        <v>43980</v>
      </c>
      <c r="B438" s="8">
        <v>3025.17</v>
      </c>
      <c r="C438" s="8">
        <v>3049.17</v>
      </c>
      <c r="D438" s="8">
        <v>2998.61</v>
      </c>
      <c r="E438" s="8">
        <v>3044.31</v>
      </c>
      <c r="F438" s="8">
        <v>3044.31</v>
      </c>
      <c r="G438" s="9"/>
      <c r="N438" s="11">
        <v>44706</v>
      </c>
      <c r="O438" s="8">
        <v>3942.94</v>
      </c>
      <c r="P438" s="8">
        <v>3955.68</v>
      </c>
      <c r="Q438" s="8">
        <v>3875.13</v>
      </c>
      <c r="R438" s="8">
        <v>3941.48</v>
      </c>
      <c r="S438" s="8">
        <v>3978.73</v>
      </c>
    </row>
    <row r="439" spans="1:19" ht="17" x14ac:dyDescent="0.2">
      <c r="A439" s="11">
        <v>43983</v>
      </c>
      <c r="B439" s="8">
        <v>3038.78</v>
      </c>
      <c r="C439" s="8">
        <v>3062.18</v>
      </c>
      <c r="D439" s="8">
        <v>3031.54</v>
      </c>
      <c r="E439" s="8">
        <v>3055.73</v>
      </c>
      <c r="F439" s="8">
        <v>3055.73</v>
      </c>
      <c r="G439" s="9"/>
      <c r="N439" s="11">
        <v>44707</v>
      </c>
      <c r="O439" s="8">
        <v>3929.59</v>
      </c>
      <c r="P439" s="8">
        <v>3999.33</v>
      </c>
      <c r="Q439" s="8">
        <v>3925.03</v>
      </c>
      <c r="R439" s="8">
        <v>3978.73</v>
      </c>
      <c r="S439" s="8">
        <v>4057.84</v>
      </c>
    </row>
    <row r="440" spans="1:19" ht="17" x14ac:dyDescent="0.2">
      <c r="A440" s="11">
        <v>43984</v>
      </c>
      <c r="B440" s="8">
        <v>3064.78</v>
      </c>
      <c r="C440" s="8">
        <v>3081.07</v>
      </c>
      <c r="D440" s="8">
        <v>3051.64</v>
      </c>
      <c r="E440" s="8">
        <v>3080.82</v>
      </c>
      <c r="F440" s="8">
        <v>3080.82</v>
      </c>
      <c r="G440" s="9"/>
      <c r="N440" s="11">
        <v>44708</v>
      </c>
      <c r="O440" s="8">
        <v>3984.6</v>
      </c>
      <c r="P440" s="8">
        <v>4075.14</v>
      </c>
      <c r="Q440" s="8">
        <v>3984.6</v>
      </c>
      <c r="R440" s="8">
        <v>4057.84</v>
      </c>
      <c r="S440" s="8">
        <v>4158.24</v>
      </c>
    </row>
    <row r="441" spans="1:19" ht="17" x14ac:dyDescent="0.2">
      <c r="A441" s="11">
        <v>43985</v>
      </c>
      <c r="B441" s="8">
        <v>3098.9</v>
      </c>
      <c r="C441" s="8">
        <v>3130.94</v>
      </c>
      <c r="D441" s="8">
        <v>3098.9</v>
      </c>
      <c r="E441" s="8">
        <v>3122.87</v>
      </c>
      <c r="F441" s="8">
        <v>3122.87</v>
      </c>
      <c r="G441" s="9"/>
      <c r="N441" s="11">
        <v>44712</v>
      </c>
      <c r="O441" s="8">
        <v>4077.43</v>
      </c>
      <c r="P441" s="8">
        <v>4158.49</v>
      </c>
      <c r="Q441" s="8">
        <v>4077.43</v>
      </c>
      <c r="R441" s="8">
        <v>4158.24</v>
      </c>
      <c r="S441" s="8">
        <v>4132.1499999999996</v>
      </c>
    </row>
    <row r="442" spans="1:19" ht="17" x14ac:dyDescent="0.2">
      <c r="A442" s="11">
        <v>43986</v>
      </c>
      <c r="B442" s="8">
        <v>3111.56</v>
      </c>
      <c r="C442" s="8">
        <v>3128.91</v>
      </c>
      <c r="D442" s="8">
        <v>3090.41</v>
      </c>
      <c r="E442" s="8">
        <v>3112.35</v>
      </c>
      <c r="F442" s="8">
        <v>3112.35</v>
      </c>
      <c r="G442" s="9"/>
      <c r="N442" s="11">
        <v>44713</v>
      </c>
      <c r="O442" s="8">
        <v>4151.09</v>
      </c>
      <c r="P442" s="8">
        <v>4168.34</v>
      </c>
      <c r="Q442" s="8">
        <v>4104.88</v>
      </c>
      <c r="R442" s="8">
        <v>4132.1499999999996</v>
      </c>
      <c r="S442" s="8">
        <v>4101.2299999999996</v>
      </c>
    </row>
    <row r="443" spans="1:19" ht="17" x14ac:dyDescent="0.2">
      <c r="A443" s="11">
        <v>43987</v>
      </c>
      <c r="B443" s="8">
        <v>3163.84</v>
      </c>
      <c r="C443" s="8">
        <v>3211.72</v>
      </c>
      <c r="D443" s="8">
        <v>3163.84</v>
      </c>
      <c r="E443" s="8">
        <v>3193.93</v>
      </c>
      <c r="F443" s="8">
        <v>3193.93</v>
      </c>
      <c r="G443" s="9"/>
      <c r="N443" s="11">
        <v>44714</v>
      </c>
      <c r="O443" s="8">
        <v>4149.78</v>
      </c>
      <c r="P443" s="8">
        <v>4166.54</v>
      </c>
      <c r="Q443" s="8">
        <v>4073.85</v>
      </c>
      <c r="R443" s="8">
        <v>4101.2299999999996</v>
      </c>
      <c r="S443" s="8">
        <v>4176.82</v>
      </c>
    </row>
    <row r="444" spans="1:19" ht="17" x14ac:dyDescent="0.2">
      <c r="A444" s="11">
        <v>43990</v>
      </c>
      <c r="B444" s="8">
        <v>3199.92</v>
      </c>
      <c r="C444" s="8">
        <v>3233.13</v>
      </c>
      <c r="D444" s="8">
        <v>3196</v>
      </c>
      <c r="E444" s="8">
        <v>3232.39</v>
      </c>
      <c r="F444" s="8">
        <v>3232.39</v>
      </c>
      <c r="G444" s="9"/>
      <c r="N444" s="11">
        <v>44715</v>
      </c>
      <c r="O444" s="8">
        <v>4095.41</v>
      </c>
      <c r="P444" s="8">
        <v>4177.51</v>
      </c>
      <c r="Q444" s="8">
        <v>4074.37</v>
      </c>
      <c r="R444" s="8">
        <v>4176.82</v>
      </c>
      <c r="S444" s="8">
        <v>4108.54</v>
      </c>
    </row>
    <row r="445" spans="1:19" ht="17" x14ac:dyDescent="0.2">
      <c r="A445" s="11">
        <v>43991</v>
      </c>
      <c r="B445" s="8">
        <v>3213.32</v>
      </c>
      <c r="C445" s="8">
        <v>3222.71</v>
      </c>
      <c r="D445" s="8">
        <v>3193.11</v>
      </c>
      <c r="E445" s="8">
        <v>3207.18</v>
      </c>
      <c r="F445" s="8">
        <v>3207.18</v>
      </c>
      <c r="G445" s="9"/>
      <c r="N445" s="11">
        <v>44718</v>
      </c>
      <c r="O445" s="8">
        <v>4137.57</v>
      </c>
      <c r="P445" s="8">
        <v>4142.67</v>
      </c>
      <c r="Q445" s="8">
        <v>4098.67</v>
      </c>
      <c r="R445" s="8">
        <v>4108.54</v>
      </c>
      <c r="S445" s="8">
        <v>4121.43</v>
      </c>
    </row>
    <row r="446" spans="1:19" ht="17" x14ac:dyDescent="0.2">
      <c r="A446" s="11">
        <v>43992</v>
      </c>
      <c r="B446" s="8">
        <v>3213.42</v>
      </c>
      <c r="C446" s="8">
        <v>3223.27</v>
      </c>
      <c r="D446" s="8">
        <v>3181.49</v>
      </c>
      <c r="E446" s="8">
        <v>3190.14</v>
      </c>
      <c r="F446" s="8">
        <v>3190.14</v>
      </c>
      <c r="G446" s="9"/>
      <c r="N446" s="11">
        <v>44719</v>
      </c>
      <c r="O446" s="8">
        <v>4134.72</v>
      </c>
      <c r="P446" s="8">
        <v>4168.78</v>
      </c>
      <c r="Q446" s="8">
        <v>4109.18</v>
      </c>
      <c r="R446" s="8">
        <v>4121.43</v>
      </c>
      <c r="S446" s="8">
        <v>4160.68</v>
      </c>
    </row>
    <row r="447" spans="1:19" ht="17" x14ac:dyDescent="0.2">
      <c r="A447" s="11">
        <v>43993</v>
      </c>
      <c r="B447" s="8">
        <v>3123.53</v>
      </c>
      <c r="C447" s="8">
        <v>3123.53</v>
      </c>
      <c r="D447" s="8">
        <v>2999.49</v>
      </c>
      <c r="E447" s="8">
        <v>3002.1</v>
      </c>
      <c r="F447" s="8">
        <v>3002.1</v>
      </c>
      <c r="G447" s="9"/>
      <c r="N447" s="11">
        <v>44720</v>
      </c>
      <c r="O447" s="8">
        <v>4096.47</v>
      </c>
      <c r="P447" s="8">
        <v>4164.8599999999997</v>
      </c>
      <c r="Q447" s="8">
        <v>4080.19</v>
      </c>
      <c r="R447" s="8">
        <v>4160.68</v>
      </c>
      <c r="S447" s="8">
        <v>4115.7700000000004</v>
      </c>
    </row>
    <row r="448" spans="1:19" ht="17" x14ac:dyDescent="0.2">
      <c r="A448" s="11">
        <v>43994</v>
      </c>
      <c r="B448" s="8">
        <v>3071.04</v>
      </c>
      <c r="C448" s="8">
        <v>3088.42</v>
      </c>
      <c r="D448" s="8">
        <v>2984.47</v>
      </c>
      <c r="E448" s="8">
        <v>3041.31</v>
      </c>
      <c r="F448" s="8">
        <v>3041.31</v>
      </c>
      <c r="G448" s="9"/>
      <c r="N448" s="11">
        <v>44721</v>
      </c>
      <c r="O448" s="8">
        <v>4147.12</v>
      </c>
      <c r="P448" s="8">
        <v>4160.1400000000003</v>
      </c>
      <c r="Q448" s="8">
        <v>4107.2</v>
      </c>
      <c r="R448" s="8">
        <v>4115.7700000000004</v>
      </c>
      <c r="S448" s="8">
        <v>4017.82</v>
      </c>
    </row>
    <row r="449" spans="1:19" ht="17" x14ac:dyDescent="0.2">
      <c r="A449" s="11">
        <v>43997</v>
      </c>
      <c r="B449" s="8">
        <v>2993.76</v>
      </c>
      <c r="C449" s="8">
        <v>3079.76</v>
      </c>
      <c r="D449" s="8">
        <v>2965.66</v>
      </c>
      <c r="E449" s="8">
        <v>3066.59</v>
      </c>
      <c r="F449" s="8">
        <v>3066.59</v>
      </c>
      <c r="G449" s="9"/>
      <c r="N449" s="11">
        <v>44722</v>
      </c>
      <c r="O449" s="8">
        <v>4101.6499999999996</v>
      </c>
      <c r="P449" s="8">
        <v>4119.1000000000004</v>
      </c>
      <c r="Q449" s="8">
        <v>4017.17</v>
      </c>
      <c r="R449" s="8">
        <v>4017.82</v>
      </c>
      <c r="S449" s="8">
        <v>3900.86</v>
      </c>
    </row>
    <row r="450" spans="1:19" ht="17" x14ac:dyDescent="0.2">
      <c r="A450" s="11">
        <v>43998</v>
      </c>
      <c r="B450" s="8">
        <v>3131</v>
      </c>
      <c r="C450" s="8">
        <v>3153.45</v>
      </c>
      <c r="D450" s="8">
        <v>3076.06</v>
      </c>
      <c r="E450" s="8">
        <v>3124.74</v>
      </c>
      <c r="F450" s="8">
        <v>3124.74</v>
      </c>
      <c r="G450" s="9"/>
      <c r="N450" s="11">
        <v>44725</v>
      </c>
      <c r="O450" s="8">
        <v>3974.39</v>
      </c>
      <c r="P450" s="8">
        <v>3974.39</v>
      </c>
      <c r="Q450" s="8">
        <v>3900.16</v>
      </c>
      <c r="R450" s="8">
        <v>3900.86</v>
      </c>
      <c r="S450" s="8">
        <v>3749.63</v>
      </c>
    </row>
    <row r="451" spans="1:19" ht="17" x14ac:dyDescent="0.2">
      <c r="A451" s="11">
        <v>43999</v>
      </c>
      <c r="B451" s="8">
        <v>3136.13</v>
      </c>
      <c r="C451" s="8">
        <v>3141.16</v>
      </c>
      <c r="D451" s="8">
        <v>3108.03</v>
      </c>
      <c r="E451" s="8">
        <v>3113.49</v>
      </c>
      <c r="F451" s="8">
        <v>3113.49</v>
      </c>
      <c r="G451" s="9"/>
      <c r="N451" s="11">
        <v>44726</v>
      </c>
      <c r="O451" s="8">
        <v>3838.15</v>
      </c>
      <c r="P451" s="8">
        <v>3838.15</v>
      </c>
      <c r="Q451" s="8">
        <v>3734.3</v>
      </c>
      <c r="R451" s="8">
        <v>3749.63</v>
      </c>
      <c r="S451" s="8">
        <v>3735.48</v>
      </c>
    </row>
    <row r="452" spans="1:19" ht="17" x14ac:dyDescent="0.2">
      <c r="A452" s="11">
        <v>44000</v>
      </c>
      <c r="B452" s="8">
        <v>3101.64</v>
      </c>
      <c r="C452" s="8">
        <v>3120</v>
      </c>
      <c r="D452" s="8">
        <v>3093.51</v>
      </c>
      <c r="E452" s="8">
        <v>3115.34</v>
      </c>
      <c r="F452" s="8">
        <v>3115.34</v>
      </c>
      <c r="G452" s="9"/>
      <c r="N452" s="11">
        <v>44727</v>
      </c>
      <c r="O452" s="8">
        <v>3763.52</v>
      </c>
      <c r="P452" s="8">
        <v>3778.18</v>
      </c>
      <c r="Q452" s="8">
        <v>3705.68</v>
      </c>
      <c r="R452" s="8">
        <v>3735.48</v>
      </c>
      <c r="S452" s="8">
        <v>3789.99</v>
      </c>
    </row>
    <row r="453" spans="1:19" ht="17" x14ac:dyDescent="0.2">
      <c r="A453" s="11">
        <v>44001</v>
      </c>
      <c r="B453" s="8">
        <v>3140.29</v>
      </c>
      <c r="C453" s="8">
        <v>3155.53</v>
      </c>
      <c r="D453" s="8">
        <v>3083.11</v>
      </c>
      <c r="E453" s="8">
        <v>3097.74</v>
      </c>
      <c r="F453" s="8">
        <v>3097.74</v>
      </c>
      <c r="G453" s="9"/>
      <c r="N453" s="11">
        <v>44728</v>
      </c>
      <c r="O453" s="8">
        <v>3764.05</v>
      </c>
      <c r="P453" s="8">
        <v>3837.56</v>
      </c>
      <c r="Q453" s="8">
        <v>3722.3</v>
      </c>
      <c r="R453" s="8">
        <v>3789.99</v>
      </c>
      <c r="S453" s="8">
        <v>3666.77</v>
      </c>
    </row>
    <row r="454" spans="1:19" ht="17" x14ac:dyDescent="0.2">
      <c r="A454" s="11">
        <v>44004</v>
      </c>
      <c r="B454" s="8">
        <v>3094.42</v>
      </c>
      <c r="C454" s="8">
        <v>3120.92</v>
      </c>
      <c r="D454" s="8">
        <v>3079.39</v>
      </c>
      <c r="E454" s="8">
        <v>3117.86</v>
      </c>
      <c r="F454" s="8">
        <v>3117.86</v>
      </c>
      <c r="G454" s="9"/>
      <c r="N454" s="11">
        <v>44729</v>
      </c>
      <c r="O454" s="8">
        <v>3728.18</v>
      </c>
      <c r="P454" s="8">
        <v>3728.18</v>
      </c>
      <c r="Q454" s="8">
        <v>3639.77</v>
      </c>
      <c r="R454" s="8">
        <v>3666.77</v>
      </c>
      <c r="S454" s="8">
        <v>3674.84</v>
      </c>
    </row>
    <row r="455" spans="1:19" ht="17" x14ac:dyDescent="0.2">
      <c r="A455" s="11">
        <v>44005</v>
      </c>
      <c r="B455" s="8">
        <v>3138.7</v>
      </c>
      <c r="C455" s="8">
        <v>3154.9</v>
      </c>
      <c r="D455" s="8">
        <v>3127.12</v>
      </c>
      <c r="E455" s="8">
        <v>3131.29</v>
      </c>
      <c r="F455" s="8">
        <v>3131.29</v>
      </c>
      <c r="G455" s="9"/>
      <c r="N455" s="11">
        <v>44733</v>
      </c>
      <c r="O455" s="8">
        <v>3665.9</v>
      </c>
      <c r="P455" s="8">
        <v>3707.71</v>
      </c>
      <c r="Q455" s="8">
        <v>3636.87</v>
      </c>
      <c r="R455" s="8">
        <v>3674.84</v>
      </c>
      <c r="S455" s="8">
        <v>3764.79</v>
      </c>
    </row>
    <row r="456" spans="1:19" ht="17" x14ac:dyDescent="0.2">
      <c r="A456" s="11">
        <v>44006</v>
      </c>
      <c r="B456" s="8">
        <v>3114.4</v>
      </c>
      <c r="C456" s="8">
        <v>3115.01</v>
      </c>
      <c r="D456" s="8">
        <v>3032.13</v>
      </c>
      <c r="E456" s="8">
        <v>3050.33</v>
      </c>
      <c r="F456" s="8">
        <v>3050.33</v>
      </c>
      <c r="G456" s="9"/>
      <c r="N456" s="11">
        <v>44734</v>
      </c>
      <c r="O456" s="8">
        <v>3715.31</v>
      </c>
      <c r="P456" s="8">
        <v>3779.65</v>
      </c>
      <c r="Q456" s="8">
        <v>3715.31</v>
      </c>
      <c r="R456" s="8">
        <v>3764.79</v>
      </c>
      <c r="S456" s="8">
        <v>3759.89</v>
      </c>
    </row>
    <row r="457" spans="1:19" ht="17" x14ac:dyDescent="0.2">
      <c r="A457" s="11">
        <v>44007</v>
      </c>
      <c r="B457" s="8">
        <v>3046.6</v>
      </c>
      <c r="C457" s="8">
        <v>3086.25</v>
      </c>
      <c r="D457" s="8">
        <v>3024.01</v>
      </c>
      <c r="E457" s="8">
        <v>3083.76</v>
      </c>
      <c r="F457" s="8">
        <v>3083.76</v>
      </c>
      <c r="G457" s="9"/>
      <c r="N457" s="11">
        <v>44735</v>
      </c>
      <c r="O457" s="8">
        <v>3733.89</v>
      </c>
      <c r="P457" s="8">
        <v>3801.79</v>
      </c>
      <c r="Q457" s="8">
        <v>3717.69</v>
      </c>
      <c r="R457" s="8">
        <v>3759.89</v>
      </c>
      <c r="S457" s="8">
        <v>3795.73</v>
      </c>
    </row>
    <row r="458" spans="1:19" ht="17" x14ac:dyDescent="0.2">
      <c r="A458" s="11">
        <v>44008</v>
      </c>
      <c r="B458" s="8">
        <v>3073.2</v>
      </c>
      <c r="C458" s="8">
        <v>3073.73</v>
      </c>
      <c r="D458" s="8">
        <v>3004.63</v>
      </c>
      <c r="E458" s="8">
        <v>3009.05</v>
      </c>
      <c r="F458" s="8">
        <v>3009.05</v>
      </c>
      <c r="G458" s="9"/>
      <c r="N458" s="11">
        <v>44736</v>
      </c>
      <c r="O458" s="8">
        <v>3774.71</v>
      </c>
      <c r="P458" s="8">
        <v>3802.58</v>
      </c>
      <c r="Q458" s="8">
        <v>3743.52</v>
      </c>
      <c r="R458" s="8">
        <v>3795.73</v>
      </c>
      <c r="S458" s="8">
        <v>3911.74</v>
      </c>
    </row>
    <row r="459" spans="1:19" ht="17" x14ac:dyDescent="0.2">
      <c r="A459" s="11">
        <v>44011</v>
      </c>
      <c r="B459" s="8">
        <v>3018.59</v>
      </c>
      <c r="C459" s="8">
        <v>3053.89</v>
      </c>
      <c r="D459" s="8">
        <v>2999.74</v>
      </c>
      <c r="E459" s="8">
        <v>3053.24</v>
      </c>
      <c r="F459" s="8">
        <v>3053.24</v>
      </c>
      <c r="G459" s="9"/>
      <c r="N459" s="11">
        <v>44739</v>
      </c>
      <c r="O459" s="8">
        <v>3821.75</v>
      </c>
      <c r="P459" s="8">
        <v>3913.65</v>
      </c>
      <c r="Q459" s="8">
        <v>3821.75</v>
      </c>
      <c r="R459" s="8">
        <v>3911.74</v>
      </c>
      <c r="S459" s="8">
        <v>3900.11</v>
      </c>
    </row>
    <row r="460" spans="1:19" ht="17" x14ac:dyDescent="0.2">
      <c r="A460" s="11">
        <v>44012</v>
      </c>
      <c r="B460" s="8">
        <v>3050.2</v>
      </c>
      <c r="C460" s="8">
        <v>3111.51</v>
      </c>
      <c r="D460" s="8">
        <v>3047.83</v>
      </c>
      <c r="E460" s="8">
        <v>3100.29</v>
      </c>
      <c r="F460" s="8">
        <v>3100.29</v>
      </c>
      <c r="G460" s="9"/>
      <c r="N460" s="11">
        <v>44740</v>
      </c>
      <c r="O460" s="8">
        <v>3920.76</v>
      </c>
      <c r="P460" s="8">
        <v>3927.72</v>
      </c>
      <c r="Q460" s="8">
        <v>3889.66</v>
      </c>
      <c r="R460" s="8">
        <v>3900.11</v>
      </c>
      <c r="S460" s="8">
        <v>3821.55</v>
      </c>
    </row>
    <row r="461" spans="1:19" ht="17" x14ac:dyDescent="0.2">
      <c r="A461" s="11">
        <v>44013</v>
      </c>
      <c r="B461" s="8">
        <v>3105.92</v>
      </c>
      <c r="C461" s="8">
        <v>3128.44</v>
      </c>
      <c r="D461" s="8">
        <v>3101.17</v>
      </c>
      <c r="E461" s="8">
        <v>3115.86</v>
      </c>
      <c r="F461" s="8">
        <v>3115.86</v>
      </c>
      <c r="G461" s="9"/>
      <c r="N461" s="11">
        <v>44741</v>
      </c>
      <c r="O461" s="8">
        <v>3913</v>
      </c>
      <c r="P461" s="8">
        <v>3945.86</v>
      </c>
      <c r="Q461" s="8">
        <v>3820.14</v>
      </c>
      <c r="R461" s="8">
        <v>3821.55</v>
      </c>
      <c r="S461" s="8">
        <v>3818.83</v>
      </c>
    </row>
    <row r="462" spans="1:19" ht="17" x14ac:dyDescent="0.2">
      <c r="A462" s="11">
        <v>44014</v>
      </c>
      <c r="B462" s="8">
        <v>3143.64</v>
      </c>
      <c r="C462" s="8">
        <v>3165.81</v>
      </c>
      <c r="D462" s="8">
        <v>3124.52</v>
      </c>
      <c r="E462" s="8">
        <v>3130.01</v>
      </c>
      <c r="F462" s="8">
        <v>3130.01</v>
      </c>
      <c r="G462" s="9"/>
      <c r="N462" s="11">
        <v>44742</v>
      </c>
      <c r="O462" s="8">
        <v>3825.09</v>
      </c>
      <c r="P462" s="8">
        <v>3836.5</v>
      </c>
      <c r="Q462" s="8">
        <v>3799.02</v>
      </c>
      <c r="R462" s="8">
        <v>3818.83</v>
      </c>
      <c r="S462" s="8">
        <v>3785.38</v>
      </c>
    </row>
    <row r="463" spans="1:19" ht="17" x14ac:dyDescent="0.2">
      <c r="A463" s="11">
        <v>44018</v>
      </c>
      <c r="B463" s="8">
        <v>3155.29</v>
      </c>
      <c r="C463" s="8">
        <v>3182.59</v>
      </c>
      <c r="D463" s="8">
        <v>3155.29</v>
      </c>
      <c r="E463" s="8">
        <v>3179.72</v>
      </c>
      <c r="F463" s="8">
        <v>3179.72</v>
      </c>
      <c r="G463" s="9"/>
      <c r="N463" s="11">
        <v>44743</v>
      </c>
      <c r="O463" s="8">
        <v>3785.99</v>
      </c>
      <c r="P463" s="8">
        <v>3818.99</v>
      </c>
      <c r="Q463" s="8">
        <v>3738.67</v>
      </c>
      <c r="R463" s="8">
        <v>3785.38</v>
      </c>
      <c r="S463" s="8">
        <v>3825.33</v>
      </c>
    </row>
    <row r="464" spans="1:19" ht="17" x14ac:dyDescent="0.2">
      <c r="A464" s="11">
        <v>44019</v>
      </c>
      <c r="B464" s="8">
        <v>3166.44</v>
      </c>
      <c r="C464" s="8">
        <v>3184.15</v>
      </c>
      <c r="D464" s="8">
        <v>3142.93</v>
      </c>
      <c r="E464" s="8">
        <v>3145.32</v>
      </c>
      <c r="F464" s="8">
        <v>3145.32</v>
      </c>
      <c r="G464" s="9"/>
      <c r="N464" s="11">
        <v>44747</v>
      </c>
      <c r="O464" s="8">
        <v>3781</v>
      </c>
      <c r="P464" s="8">
        <v>3829.82</v>
      </c>
      <c r="Q464" s="8">
        <v>3752.1</v>
      </c>
      <c r="R464" s="8">
        <v>3825.33</v>
      </c>
      <c r="S464" s="8">
        <v>3831.39</v>
      </c>
    </row>
    <row r="465" spans="1:19" ht="17" x14ac:dyDescent="0.2">
      <c r="A465" s="11">
        <v>44020</v>
      </c>
      <c r="B465" s="8">
        <v>3153.07</v>
      </c>
      <c r="C465" s="8">
        <v>3171.8</v>
      </c>
      <c r="D465" s="8">
        <v>3136.53</v>
      </c>
      <c r="E465" s="8">
        <v>3169.94</v>
      </c>
      <c r="F465" s="8">
        <v>3169.94</v>
      </c>
      <c r="G465" s="9"/>
      <c r="N465" s="11">
        <v>44748</v>
      </c>
      <c r="O465" s="8">
        <v>3792.61</v>
      </c>
      <c r="P465" s="8">
        <v>3832.19</v>
      </c>
      <c r="Q465" s="8">
        <v>3742.06</v>
      </c>
      <c r="R465" s="8">
        <v>3831.39</v>
      </c>
      <c r="S465" s="8">
        <v>3845.08</v>
      </c>
    </row>
    <row r="466" spans="1:19" ht="17" x14ac:dyDescent="0.2">
      <c r="A466" s="11">
        <v>44021</v>
      </c>
      <c r="B466" s="8">
        <v>3176.17</v>
      </c>
      <c r="C466" s="8">
        <v>3179.78</v>
      </c>
      <c r="D466" s="8">
        <v>3115.7</v>
      </c>
      <c r="E466" s="8">
        <v>3152.05</v>
      </c>
      <c r="F466" s="8">
        <v>3152.05</v>
      </c>
      <c r="G466" s="9"/>
      <c r="N466" s="11">
        <v>44749</v>
      </c>
      <c r="O466" s="8">
        <v>3831.98</v>
      </c>
      <c r="P466" s="8">
        <v>3870.91</v>
      </c>
      <c r="Q466" s="8">
        <v>3809.37</v>
      </c>
      <c r="R466" s="8">
        <v>3845.08</v>
      </c>
      <c r="S466" s="8">
        <v>3902.62</v>
      </c>
    </row>
    <row r="467" spans="1:19" ht="17" x14ac:dyDescent="0.2">
      <c r="A467" s="11">
        <v>44022</v>
      </c>
      <c r="B467" s="8">
        <v>3152.47</v>
      </c>
      <c r="C467" s="8">
        <v>3186.82</v>
      </c>
      <c r="D467" s="8">
        <v>3136.22</v>
      </c>
      <c r="E467" s="8">
        <v>3185.04</v>
      </c>
      <c r="F467" s="8">
        <v>3185.04</v>
      </c>
      <c r="G467" s="9"/>
      <c r="N467" s="11">
        <v>44750</v>
      </c>
      <c r="O467" s="8">
        <v>3858.85</v>
      </c>
      <c r="P467" s="8">
        <v>3910.63</v>
      </c>
      <c r="Q467" s="8">
        <v>3858.85</v>
      </c>
      <c r="R467" s="8">
        <v>3902.62</v>
      </c>
      <c r="S467" s="8">
        <v>3899.38</v>
      </c>
    </row>
    <row r="468" spans="1:19" ht="17" x14ac:dyDescent="0.2">
      <c r="A468" s="11">
        <v>44025</v>
      </c>
      <c r="B468" s="8">
        <v>3205.08</v>
      </c>
      <c r="C468" s="8">
        <v>3235.32</v>
      </c>
      <c r="D468" s="8">
        <v>3149.43</v>
      </c>
      <c r="E468" s="8">
        <v>3155.22</v>
      </c>
      <c r="F468" s="8">
        <v>3155.22</v>
      </c>
      <c r="G468" s="9"/>
      <c r="N468" s="11">
        <v>44753</v>
      </c>
      <c r="O468" s="8">
        <v>3888.26</v>
      </c>
      <c r="P468" s="8">
        <v>3918.5</v>
      </c>
      <c r="Q468" s="8">
        <v>3869.34</v>
      </c>
      <c r="R468" s="8">
        <v>3899.38</v>
      </c>
      <c r="S468" s="8">
        <v>3854.43</v>
      </c>
    </row>
    <row r="469" spans="1:19" ht="17" x14ac:dyDescent="0.2">
      <c r="A469" s="11">
        <v>44026</v>
      </c>
      <c r="B469" s="8">
        <v>3141.11</v>
      </c>
      <c r="C469" s="8">
        <v>3200.95</v>
      </c>
      <c r="D469" s="8">
        <v>3127.66</v>
      </c>
      <c r="E469" s="8">
        <v>3197.52</v>
      </c>
      <c r="F469" s="8">
        <v>3197.52</v>
      </c>
      <c r="G469" s="9"/>
      <c r="N469" s="11">
        <v>44754</v>
      </c>
      <c r="O469" s="8">
        <v>3880.94</v>
      </c>
      <c r="P469" s="8">
        <v>3880.94</v>
      </c>
      <c r="Q469" s="8">
        <v>3847.22</v>
      </c>
      <c r="R469" s="8">
        <v>3854.43</v>
      </c>
      <c r="S469" s="8">
        <v>3818.8</v>
      </c>
    </row>
    <row r="470" spans="1:19" ht="17" x14ac:dyDescent="0.2">
      <c r="A470" s="11">
        <v>44027</v>
      </c>
      <c r="B470" s="8">
        <v>3225.98</v>
      </c>
      <c r="C470" s="8">
        <v>3238.28</v>
      </c>
      <c r="D470" s="8">
        <v>3200.76</v>
      </c>
      <c r="E470" s="8">
        <v>3226.56</v>
      </c>
      <c r="F470" s="8">
        <v>3226.56</v>
      </c>
      <c r="G470" s="9"/>
      <c r="N470" s="11">
        <v>44755</v>
      </c>
      <c r="O470" s="8">
        <v>3851.95</v>
      </c>
      <c r="P470" s="8">
        <v>3873.41</v>
      </c>
      <c r="Q470" s="8">
        <v>3802.36</v>
      </c>
      <c r="R470" s="8">
        <v>3818.8</v>
      </c>
      <c r="S470" s="8">
        <v>3801.78</v>
      </c>
    </row>
    <row r="471" spans="1:19" ht="17" x14ac:dyDescent="0.2">
      <c r="A471" s="11">
        <v>44028</v>
      </c>
      <c r="B471" s="8">
        <v>3208.36</v>
      </c>
      <c r="C471" s="8">
        <v>3220.39</v>
      </c>
      <c r="D471" s="8">
        <v>3198.59</v>
      </c>
      <c r="E471" s="8">
        <v>3215.57</v>
      </c>
      <c r="F471" s="8">
        <v>3215.57</v>
      </c>
      <c r="G471" s="9"/>
      <c r="N471" s="11">
        <v>44756</v>
      </c>
      <c r="O471" s="8">
        <v>3779.67</v>
      </c>
      <c r="P471" s="8">
        <v>3829.44</v>
      </c>
      <c r="Q471" s="8">
        <v>3759.07</v>
      </c>
      <c r="R471" s="8">
        <v>3801.78</v>
      </c>
      <c r="S471" s="8">
        <v>3790.38</v>
      </c>
    </row>
    <row r="472" spans="1:19" ht="17" x14ac:dyDescent="0.2">
      <c r="A472" s="11">
        <v>44029</v>
      </c>
      <c r="B472" s="8">
        <v>3224.21</v>
      </c>
      <c r="C472" s="8">
        <v>3233.52</v>
      </c>
      <c r="D472" s="8">
        <v>3205.65</v>
      </c>
      <c r="E472" s="8">
        <v>3224.73</v>
      </c>
      <c r="F472" s="8">
        <v>3224.73</v>
      </c>
      <c r="G472" s="9"/>
      <c r="N472" s="11">
        <v>44757</v>
      </c>
      <c r="O472" s="8">
        <v>3763.99</v>
      </c>
      <c r="P472" s="8">
        <v>3796.41</v>
      </c>
      <c r="Q472" s="8">
        <v>3721.56</v>
      </c>
      <c r="R472" s="8">
        <v>3790.38</v>
      </c>
      <c r="S472" s="8">
        <v>3863.16</v>
      </c>
    </row>
    <row r="473" spans="1:19" ht="17" x14ac:dyDescent="0.2">
      <c r="A473" s="11">
        <v>44032</v>
      </c>
      <c r="B473" s="8">
        <v>3224.29</v>
      </c>
      <c r="C473" s="8">
        <v>3258.61</v>
      </c>
      <c r="D473" s="8">
        <v>3215.16</v>
      </c>
      <c r="E473" s="8">
        <v>3251.84</v>
      </c>
      <c r="F473" s="8">
        <v>3251.84</v>
      </c>
      <c r="G473" s="9"/>
      <c r="N473" s="11">
        <v>44760</v>
      </c>
      <c r="O473" s="8">
        <v>3818</v>
      </c>
      <c r="P473" s="8">
        <v>3863.62</v>
      </c>
      <c r="Q473" s="8">
        <v>3817.18</v>
      </c>
      <c r="R473" s="8">
        <v>3863.16</v>
      </c>
      <c r="S473" s="8">
        <v>3830.85</v>
      </c>
    </row>
    <row r="474" spans="1:19" ht="17" x14ac:dyDescent="0.2">
      <c r="A474" s="11">
        <v>44033</v>
      </c>
      <c r="B474" s="8">
        <v>3268.52</v>
      </c>
      <c r="C474" s="8">
        <v>3277.29</v>
      </c>
      <c r="D474" s="8">
        <v>3247.77</v>
      </c>
      <c r="E474" s="8">
        <v>3257.3</v>
      </c>
      <c r="F474" s="8">
        <v>3257.3</v>
      </c>
      <c r="G474" s="9"/>
      <c r="N474" s="11">
        <v>44761</v>
      </c>
      <c r="O474" s="8">
        <v>3883.79</v>
      </c>
      <c r="P474" s="8">
        <v>3902.44</v>
      </c>
      <c r="Q474" s="8">
        <v>3818.63</v>
      </c>
      <c r="R474" s="8">
        <v>3830.85</v>
      </c>
      <c r="S474" s="8">
        <v>3936.69</v>
      </c>
    </row>
    <row r="475" spans="1:19" ht="17" x14ac:dyDescent="0.2">
      <c r="A475" s="11">
        <v>44034</v>
      </c>
      <c r="B475" s="8">
        <v>3254.86</v>
      </c>
      <c r="C475" s="8">
        <v>3279.32</v>
      </c>
      <c r="D475" s="8">
        <v>3253.1</v>
      </c>
      <c r="E475" s="8">
        <v>3276.02</v>
      </c>
      <c r="F475" s="8">
        <v>3276.02</v>
      </c>
      <c r="G475" s="9"/>
      <c r="N475" s="11">
        <v>44762</v>
      </c>
      <c r="O475" s="8">
        <v>3860.73</v>
      </c>
      <c r="P475" s="8">
        <v>3939.81</v>
      </c>
      <c r="Q475" s="8">
        <v>3860.73</v>
      </c>
      <c r="R475" s="8">
        <v>3936.69</v>
      </c>
      <c r="S475" s="8">
        <v>3959.9</v>
      </c>
    </row>
    <row r="476" spans="1:19" ht="17" x14ac:dyDescent="0.2">
      <c r="A476" s="11">
        <v>44035</v>
      </c>
      <c r="B476" s="8">
        <v>3271.64</v>
      </c>
      <c r="C476" s="8">
        <v>3279.99</v>
      </c>
      <c r="D476" s="8">
        <v>3222.66</v>
      </c>
      <c r="E476" s="8">
        <v>3235.66</v>
      </c>
      <c r="F476" s="8">
        <v>3235.66</v>
      </c>
      <c r="G476" s="9"/>
      <c r="N476" s="11">
        <v>44763</v>
      </c>
      <c r="O476" s="8">
        <v>3935.32</v>
      </c>
      <c r="P476" s="8">
        <v>3974.13</v>
      </c>
      <c r="Q476" s="8">
        <v>3922.03</v>
      </c>
      <c r="R476" s="8">
        <v>3959.9</v>
      </c>
      <c r="S476" s="8">
        <v>3998.95</v>
      </c>
    </row>
    <row r="477" spans="1:19" ht="17" x14ac:dyDescent="0.2">
      <c r="A477" s="11">
        <v>44036</v>
      </c>
      <c r="B477" s="8">
        <v>3218.58</v>
      </c>
      <c r="C477" s="8">
        <v>3227.26</v>
      </c>
      <c r="D477" s="8">
        <v>3200.05</v>
      </c>
      <c r="E477" s="8">
        <v>3215.63</v>
      </c>
      <c r="F477" s="8">
        <v>3215.63</v>
      </c>
      <c r="G477" s="9"/>
      <c r="N477" s="11">
        <v>44764</v>
      </c>
      <c r="O477" s="8">
        <v>3955.47</v>
      </c>
      <c r="P477" s="8">
        <v>3999.29</v>
      </c>
      <c r="Q477" s="8">
        <v>3927.64</v>
      </c>
      <c r="R477" s="8">
        <v>3998.95</v>
      </c>
      <c r="S477" s="8">
        <v>3961.63</v>
      </c>
    </row>
    <row r="478" spans="1:19" ht="17" x14ac:dyDescent="0.2">
      <c r="A478" s="11">
        <v>44039</v>
      </c>
      <c r="B478" s="8">
        <v>3219.84</v>
      </c>
      <c r="C478" s="8">
        <v>3241.43</v>
      </c>
      <c r="D478" s="8">
        <v>3214.25</v>
      </c>
      <c r="E478" s="8">
        <v>3239.41</v>
      </c>
      <c r="F478" s="8">
        <v>3239.41</v>
      </c>
      <c r="G478" s="9"/>
      <c r="N478" s="11">
        <v>44767</v>
      </c>
      <c r="O478" s="8">
        <v>3998.43</v>
      </c>
      <c r="P478" s="8">
        <v>4012.44</v>
      </c>
      <c r="Q478" s="8">
        <v>3938.86</v>
      </c>
      <c r="R478" s="8">
        <v>3961.63</v>
      </c>
      <c r="S478" s="8">
        <v>3966.84</v>
      </c>
    </row>
    <row r="479" spans="1:19" ht="17" x14ac:dyDescent="0.2">
      <c r="A479" s="11">
        <v>44040</v>
      </c>
      <c r="B479" s="8">
        <v>3234.27</v>
      </c>
      <c r="C479" s="8">
        <v>3243.72</v>
      </c>
      <c r="D479" s="8">
        <v>3216.17</v>
      </c>
      <c r="E479" s="8">
        <v>3218.44</v>
      </c>
      <c r="F479" s="8">
        <v>3218.44</v>
      </c>
      <c r="G479" s="9"/>
      <c r="N479" s="11">
        <v>44768</v>
      </c>
      <c r="O479" s="8">
        <v>3965.72</v>
      </c>
      <c r="P479" s="8">
        <v>3975.3</v>
      </c>
      <c r="Q479" s="8">
        <v>3943.46</v>
      </c>
      <c r="R479" s="8">
        <v>3966.84</v>
      </c>
      <c r="S479" s="8">
        <v>3921.05</v>
      </c>
    </row>
    <row r="480" spans="1:19" ht="17" x14ac:dyDescent="0.2">
      <c r="A480" s="11">
        <v>44041</v>
      </c>
      <c r="B480" s="8">
        <v>3227.22</v>
      </c>
      <c r="C480" s="8">
        <v>3264.74</v>
      </c>
      <c r="D480" s="8">
        <v>3227.22</v>
      </c>
      <c r="E480" s="8">
        <v>3258.44</v>
      </c>
      <c r="F480" s="8">
        <v>3258.44</v>
      </c>
      <c r="G480" s="9"/>
      <c r="N480" s="11">
        <v>44769</v>
      </c>
      <c r="O480" s="8">
        <v>3953.22</v>
      </c>
      <c r="P480" s="8">
        <v>3953.22</v>
      </c>
      <c r="Q480" s="8">
        <v>3910.74</v>
      </c>
      <c r="R480" s="8">
        <v>3921.05</v>
      </c>
      <c r="S480" s="8">
        <v>4023.61</v>
      </c>
    </row>
    <row r="481" spans="1:19" ht="17" x14ac:dyDescent="0.2">
      <c r="A481" s="11">
        <v>44042</v>
      </c>
      <c r="B481" s="8">
        <v>3231.76</v>
      </c>
      <c r="C481" s="8">
        <v>3250.92</v>
      </c>
      <c r="D481" s="8">
        <v>3204.13</v>
      </c>
      <c r="E481" s="8">
        <v>3246.22</v>
      </c>
      <c r="F481" s="8">
        <v>3246.22</v>
      </c>
      <c r="G481" s="9"/>
      <c r="N481" s="11">
        <v>44770</v>
      </c>
      <c r="O481" s="8">
        <v>3951.43</v>
      </c>
      <c r="P481" s="8">
        <v>4039.56</v>
      </c>
      <c r="Q481" s="8">
        <v>3951.43</v>
      </c>
      <c r="R481" s="8">
        <v>4023.61</v>
      </c>
      <c r="S481" s="8">
        <v>4072.43</v>
      </c>
    </row>
    <row r="482" spans="1:19" ht="17" x14ac:dyDescent="0.2">
      <c r="A482" s="11">
        <v>44043</v>
      </c>
      <c r="B482" s="8">
        <v>3270.45</v>
      </c>
      <c r="C482" s="8">
        <v>3272.17</v>
      </c>
      <c r="D482" s="8">
        <v>3220.26</v>
      </c>
      <c r="E482" s="8">
        <v>3271.12</v>
      </c>
      <c r="F482" s="8">
        <v>3271.12</v>
      </c>
      <c r="G482" s="9"/>
      <c r="N482" s="11">
        <v>44771</v>
      </c>
      <c r="O482" s="8">
        <v>4026.13</v>
      </c>
      <c r="P482" s="8">
        <v>4078.95</v>
      </c>
      <c r="Q482" s="8">
        <v>3992.97</v>
      </c>
      <c r="R482" s="8">
        <v>4072.43</v>
      </c>
      <c r="S482" s="8">
        <v>4130.29</v>
      </c>
    </row>
    <row r="483" spans="1:19" ht="17" x14ac:dyDescent="0.2">
      <c r="A483" s="11">
        <v>44046</v>
      </c>
      <c r="B483" s="8">
        <v>3288.26</v>
      </c>
      <c r="C483" s="8">
        <v>3302.73</v>
      </c>
      <c r="D483" s="8">
        <v>3284.53</v>
      </c>
      <c r="E483" s="8">
        <v>3294.61</v>
      </c>
      <c r="F483" s="8">
        <v>3294.61</v>
      </c>
      <c r="G483" s="9"/>
      <c r="N483" s="11">
        <v>44774</v>
      </c>
      <c r="O483" s="8">
        <v>4087.33</v>
      </c>
      <c r="P483" s="8">
        <v>4140.1499999999996</v>
      </c>
      <c r="Q483" s="8">
        <v>4079.22</v>
      </c>
      <c r="R483" s="8">
        <v>4130.29</v>
      </c>
      <c r="S483" s="8">
        <v>4118.63</v>
      </c>
    </row>
    <row r="484" spans="1:19" ht="17" x14ac:dyDescent="0.2">
      <c r="A484" s="11">
        <v>44047</v>
      </c>
      <c r="B484" s="8">
        <v>3289.92</v>
      </c>
      <c r="C484" s="8">
        <v>3306.84</v>
      </c>
      <c r="D484" s="8">
        <v>3286.37</v>
      </c>
      <c r="E484" s="8">
        <v>3306.51</v>
      </c>
      <c r="F484" s="8">
        <v>3306.51</v>
      </c>
      <c r="G484" s="9"/>
      <c r="N484" s="11">
        <v>44775</v>
      </c>
      <c r="O484" s="8">
        <v>4112.38</v>
      </c>
      <c r="P484" s="8">
        <v>4144.95</v>
      </c>
      <c r="Q484" s="8">
        <v>4096.0200000000004</v>
      </c>
      <c r="R484" s="8">
        <v>4118.63</v>
      </c>
      <c r="S484" s="8">
        <v>4091.19</v>
      </c>
    </row>
    <row r="485" spans="1:19" ht="17" x14ac:dyDescent="0.2">
      <c r="A485" s="11">
        <v>44048</v>
      </c>
      <c r="B485" s="8">
        <v>3317.37</v>
      </c>
      <c r="C485" s="8">
        <v>3330.77</v>
      </c>
      <c r="D485" s="8">
        <v>3317.37</v>
      </c>
      <c r="E485" s="8">
        <v>3327.77</v>
      </c>
      <c r="F485" s="8">
        <v>3327.77</v>
      </c>
      <c r="G485" s="9"/>
      <c r="N485" s="11">
        <v>44776</v>
      </c>
      <c r="O485" s="8">
        <v>4104.21</v>
      </c>
      <c r="P485" s="8">
        <v>4140.47</v>
      </c>
      <c r="Q485" s="8">
        <v>4079.81</v>
      </c>
      <c r="R485" s="8">
        <v>4091.19</v>
      </c>
      <c r="S485" s="8">
        <v>4155.17</v>
      </c>
    </row>
    <row r="486" spans="1:19" ht="17" x14ac:dyDescent="0.2">
      <c r="A486" s="11">
        <v>44049</v>
      </c>
      <c r="B486" s="8">
        <v>3323.17</v>
      </c>
      <c r="C486" s="8">
        <v>3351.03</v>
      </c>
      <c r="D486" s="8">
        <v>3318.14</v>
      </c>
      <c r="E486" s="8">
        <v>3349.16</v>
      </c>
      <c r="F486" s="8">
        <v>3349.16</v>
      </c>
      <c r="G486" s="9"/>
      <c r="N486" s="11">
        <v>44777</v>
      </c>
      <c r="O486" s="8">
        <v>4107.96</v>
      </c>
      <c r="P486" s="8">
        <v>4167.66</v>
      </c>
      <c r="Q486" s="8">
        <v>4107.96</v>
      </c>
      <c r="R486" s="8">
        <v>4155.17</v>
      </c>
      <c r="S486" s="8">
        <v>4151.9399999999996</v>
      </c>
    </row>
    <row r="487" spans="1:19" ht="17" x14ac:dyDescent="0.2">
      <c r="A487" s="11">
        <v>44050</v>
      </c>
      <c r="B487" s="8">
        <v>3340.05</v>
      </c>
      <c r="C487" s="8">
        <v>3352.54</v>
      </c>
      <c r="D487" s="8">
        <v>3328.72</v>
      </c>
      <c r="E487" s="8">
        <v>3351.28</v>
      </c>
      <c r="F487" s="8">
        <v>3351.28</v>
      </c>
      <c r="G487" s="9"/>
      <c r="N487" s="11">
        <v>44778</v>
      </c>
      <c r="O487" s="8">
        <v>4154.8500000000004</v>
      </c>
      <c r="P487" s="8">
        <v>4161.29</v>
      </c>
      <c r="Q487" s="8">
        <v>4135.42</v>
      </c>
      <c r="R487" s="8">
        <v>4151.9399999999996</v>
      </c>
      <c r="S487" s="8">
        <v>4145.1899999999996</v>
      </c>
    </row>
    <row r="488" spans="1:19" ht="17" x14ac:dyDescent="0.2">
      <c r="A488" s="11">
        <v>44053</v>
      </c>
      <c r="B488" s="8">
        <v>3356.04</v>
      </c>
      <c r="C488" s="8">
        <v>3363.29</v>
      </c>
      <c r="D488" s="8">
        <v>3335.44</v>
      </c>
      <c r="E488" s="8">
        <v>3360.47</v>
      </c>
      <c r="F488" s="8">
        <v>3360.47</v>
      </c>
      <c r="G488" s="9"/>
      <c r="N488" s="11">
        <v>44781</v>
      </c>
      <c r="O488" s="8">
        <v>4115.87</v>
      </c>
      <c r="P488" s="8">
        <v>4151.58</v>
      </c>
      <c r="Q488" s="8">
        <v>4107.3100000000004</v>
      </c>
      <c r="R488" s="8">
        <v>4145.1899999999996</v>
      </c>
      <c r="S488" s="8">
        <v>4140.0600000000004</v>
      </c>
    </row>
    <row r="489" spans="1:19" ht="17" x14ac:dyDescent="0.2">
      <c r="A489" s="11">
        <v>44054</v>
      </c>
      <c r="B489" s="8">
        <v>3370.34</v>
      </c>
      <c r="C489" s="8">
        <v>3381.01</v>
      </c>
      <c r="D489" s="8">
        <v>3326.44</v>
      </c>
      <c r="E489" s="8">
        <v>3333.69</v>
      </c>
      <c r="F489" s="8">
        <v>3333.69</v>
      </c>
      <c r="G489" s="9"/>
      <c r="N489" s="11">
        <v>44782</v>
      </c>
      <c r="O489" s="8">
        <v>4155.93</v>
      </c>
      <c r="P489" s="8">
        <v>4186.62</v>
      </c>
      <c r="Q489" s="8">
        <v>4128.97</v>
      </c>
      <c r="R489" s="8">
        <v>4140.0600000000004</v>
      </c>
      <c r="S489" s="8">
        <v>4122.47</v>
      </c>
    </row>
    <row r="490" spans="1:19" ht="17" x14ac:dyDescent="0.2">
      <c r="A490" s="11">
        <v>44055</v>
      </c>
      <c r="B490" s="8">
        <v>3355.46</v>
      </c>
      <c r="C490" s="8">
        <v>3387.89</v>
      </c>
      <c r="D490" s="8">
        <v>3355.46</v>
      </c>
      <c r="E490" s="8">
        <v>3380.35</v>
      </c>
      <c r="F490" s="8">
        <v>3380.35</v>
      </c>
      <c r="G490" s="9"/>
      <c r="N490" s="11">
        <v>44783</v>
      </c>
      <c r="O490" s="8">
        <v>4133.1099999999997</v>
      </c>
      <c r="P490" s="8">
        <v>4137.3</v>
      </c>
      <c r="Q490" s="8">
        <v>4112.09</v>
      </c>
      <c r="R490" s="8">
        <v>4122.47</v>
      </c>
      <c r="S490" s="8">
        <v>4210.24</v>
      </c>
    </row>
    <row r="491" spans="1:19" ht="17" x14ac:dyDescent="0.2">
      <c r="A491" s="11">
        <v>44056</v>
      </c>
      <c r="B491" s="8">
        <v>3372.95</v>
      </c>
      <c r="C491" s="8">
        <v>3387.24</v>
      </c>
      <c r="D491" s="8">
        <v>3363.35</v>
      </c>
      <c r="E491" s="8">
        <v>3373.43</v>
      </c>
      <c r="F491" s="8">
        <v>3373.43</v>
      </c>
      <c r="G491" s="9"/>
      <c r="N491" s="11">
        <v>44784</v>
      </c>
      <c r="O491" s="8">
        <v>4181.0200000000004</v>
      </c>
      <c r="P491" s="8">
        <v>4211.03</v>
      </c>
      <c r="Q491" s="8">
        <v>4177.26</v>
      </c>
      <c r="R491" s="8">
        <v>4210.24</v>
      </c>
      <c r="S491" s="8">
        <v>4207.2700000000004</v>
      </c>
    </row>
    <row r="492" spans="1:19" ht="17" x14ac:dyDescent="0.2">
      <c r="A492" s="11">
        <v>44057</v>
      </c>
      <c r="B492" s="8">
        <v>3368.66</v>
      </c>
      <c r="C492" s="8">
        <v>3378.51</v>
      </c>
      <c r="D492" s="8">
        <v>3361.64</v>
      </c>
      <c r="E492" s="8">
        <v>3372.85</v>
      </c>
      <c r="F492" s="8">
        <v>3372.85</v>
      </c>
      <c r="G492" s="9"/>
      <c r="N492" s="11">
        <v>44785</v>
      </c>
      <c r="O492" s="8">
        <v>4227.3999999999996</v>
      </c>
      <c r="P492" s="8">
        <v>4257.91</v>
      </c>
      <c r="Q492" s="8">
        <v>4201.41</v>
      </c>
      <c r="R492" s="8">
        <v>4207.2700000000004</v>
      </c>
      <c r="S492" s="8">
        <v>4280.1499999999996</v>
      </c>
    </row>
    <row r="493" spans="1:19" ht="17" x14ac:dyDescent="0.2">
      <c r="A493" s="11">
        <v>44060</v>
      </c>
      <c r="B493" s="8">
        <v>3380.86</v>
      </c>
      <c r="C493" s="8">
        <v>3387.59</v>
      </c>
      <c r="D493" s="8">
        <v>3379.22</v>
      </c>
      <c r="E493" s="8">
        <v>3381.99</v>
      </c>
      <c r="F493" s="8">
        <v>3381.99</v>
      </c>
      <c r="G493" s="9"/>
      <c r="N493" s="11">
        <v>44788</v>
      </c>
      <c r="O493" s="8">
        <v>4225.0200000000004</v>
      </c>
      <c r="P493" s="8">
        <v>4280.47</v>
      </c>
      <c r="Q493" s="8">
        <v>4219.78</v>
      </c>
      <c r="R493" s="8">
        <v>4280.1499999999996</v>
      </c>
      <c r="S493" s="8">
        <v>4297.1400000000003</v>
      </c>
    </row>
    <row r="494" spans="1:19" ht="17" x14ac:dyDescent="0.2">
      <c r="A494" s="11">
        <v>44061</v>
      </c>
      <c r="B494" s="8">
        <v>3387.04</v>
      </c>
      <c r="C494" s="8">
        <v>3395.06</v>
      </c>
      <c r="D494" s="8">
        <v>3370.15</v>
      </c>
      <c r="E494" s="8">
        <v>3389.78</v>
      </c>
      <c r="F494" s="8">
        <v>3389.78</v>
      </c>
      <c r="G494" s="9"/>
      <c r="N494" s="11">
        <v>44789</v>
      </c>
      <c r="O494" s="8">
        <v>4269.37</v>
      </c>
      <c r="P494" s="8">
        <v>4301.79</v>
      </c>
      <c r="Q494" s="8">
        <v>4256.8999999999996</v>
      </c>
      <c r="R494" s="8">
        <v>4297.1400000000003</v>
      </c>
      <c r="S494" s="8">
        <v>4305.2</v>
      </c>
    </row>
    <row r="495" spans="1:19" ht="17" x14ac:dyDescent="0.2">
      <c r="A495" s="11">
        <v>44062</v>
      </c>
      <c r="B495" s="8">
        <v>3392.51</v>
      </c>
      <c r="C495" s="8">
        <v>3399.54</v>
      </c>
      <c r="D495" s="8">
        <v>3369.66</v>
      </c>
      <c r="E495" s="8">
        <v>3374.85</v>
      </c>
      <c r="F495" s="8">
        <v>3374.85</v>
      </c>
      <c r="G495" s="9"/>
      <c r="N495" s="11">
        <v>44790</v>
      </c>
      <c r="O495" s="8">
        <v>4290.46</v>
      </c>
      <c r="P495" s="8">
        <v>4325.28</v>
      </c>
      <c r="Q495" s="8">
        <v>4277.7700000000004</v>
      </c>
      <c r="R495" s="8">
        <v>4305.2</v>
      </c>
      <c r="S495" s="8">
        <v>4274.04</v>
      </c>
    </row>
    <row r="496" spans="1:19" ht="17" x14ac:dyDescent="0.2">
      <c r="A496" s="11">
        <v>44063</v>
      </c>
      <c r="B496" s="8">
        <v>3360.48</v>
      </c>
      <c r="C496" s="8">
        <v>3390.8</v>
      </c>
      <c r="D496" s="8">
        <v>3354.69</v>
      </c>
      <c r="E496" s="8">
        <v>3385.51</v>
      </c>
      <c r="F496" s="8">
        <v>3385.51</v>
      </c>
      <c r="G496" s="9"/>
      <c r="N496" s="11">
        <v>44791</v>
      </c>
      <c r="O496" s="8">
        <v>4280.3999999999996</v>
      </c>
      <c r="P496" s="8">
        <v>4302.18</v>
      </c>
      <c r="Q496" s="8">
        <v>4253.08</v>
      </c>
      <c r="R496" s="8">
        <v>4274.04</v>
      </c>
      <c r="S496" s="8">
        <v>4283.74</v>
      </c>
    </row>
    <row r="497" spans="1:19" ht="17" x14ac:dyDescent="0.2">
      <c r="A497" s="11">
        <v>44064</v>
      </c>
      <c r="B497" s="8">
        <v>3386.01</v>
      </c>
      <c r="C497" s="8">
        <v>3399.96</v>
      </c>
      <c r="D497" s="8">
        <v>3379.31</v>
      </c>
      <c r="E497" s="8">
        <v>3397.16</v>
      </c>
      <c r="F497" s="8">
        <v>3397.16</v>
      </c>
      <c r="G497" s="9"/>
      <c r="N497" s="11">
        <v>44792</v>
      </c>
      <c r="O497" s="8">
        <v>4273.13</v>
      </c>
      <c r="P497" s="8">
        <v>4292.53</v>
      </c>
      <c r="Q497" s="8">
        <v>4261.9799999999996</v>
      </c>
      <c r="R497" s="8">
        <v>4283.74</v>
      </c>
      <c r="S497" s="8">
        <v>4228.4799999999996</v>
      </c>
    </row>
    <row r="498" spans="1:19" ht="17" x14ac:dyDescent="0.2">
      <c r="A498" s="11">
        <v>44067</v>
      </c>
      <c r="B498" s="8">
        <v>3418.09</v>
      </c>
      <c r="C498" s="8">
        <v>3432.09</v>
      </c>
      <c r="D498" s="8">
        <v>3413.13</v>
      </c>
      <c r="E498" s="8">
        <v>3431.28</v>
      </c>
      <c r="F498" s="8">
        <v>3431.28</v>
      </c>
      <c r="G498" s="9"/>
      <c r="N498" s="11">
        <v>44795</v>
      </c>
      <c r="O498" s="8">
        <v>4266.3100000000004</v>
      </c>
      <c r="P498" s="8">
        <v>4266.3100000000004</v>
      </c>
      <c r="Q498" s="8">
        <v>4218.7</v>
      </c>
      <c r="R498" s="8">
        <v>4228.4799999999996</v>
      </c>
      <c r="S498" s="8">
        <v>4137.99</v>
      </c>
    </row>
    <row r="499" spans="1:19" ht="17" x14ac:dyDescent="0.2">
      <c r="A499" s="11">
        <v>44068</v>
      </c>
      <c r="B499" s="8">
        <v>3435.95</v>
      </c>
      <c r="C499" s="8">
        <v>3444.21</v>
      </c>
      <c r="D499" s="8">
        <v>3425.84</v>
      </c>
      <c r="E499" s="8">
        <v>3443.62</v>
      </c>
      <c r="F499" s="8">
        <v>3443.62</v>
      </c>
      <c r="G499" s="9"/>
      <c r="N499" s="11">
        <v>44796</v>
      </c>
      <c r="O499" s="8">
        <v>4195.08</v>
      </c>
      <c r="P499" s="8">
        <v>4195.08</v>
      </c>
      <c r="Q499" s="8">
        <v>4129.8599999999997</v>
      </c>
      <c r="R499" s="8">
        <v>4137.99</v>
      </c>
      <c r="S499" s="8">
        <v>4128.7299999999996</v>
      </c>
    </row>
    <row r="500" spans="1:19" ht="17" x14ac:dyDescent="0.2">
      <c r="A500" s="11">
        <v>44069</v>
      </c>
      <c r="B500" s="8">
        <v>3449.97</v>
      </c>
      <c r="C500" s="8">
        <v>3481.07</v>
      </c>
      <c r="D500" s="8">
        <v>3444.15</v>
      </c>
      <c r="E500" s="8">
        <v>3478.73</v>
      </c>
      <c r="F500" s="8">
        <v>3478.73</v>
      </c>
      <c r="G500" s="9"/>
      <c r="N500" s="11">
        <v>44797</v>
      </c>
      <c r="O500" s="8">
        <v>4133.09</v>
      </c>
      <c r="P500" s="8">
        <v>4159.7700000000004</v>
      </c>
      <c r="Q500" s="8">
        <v>4124.03</v>
      </c>
      <c r="R500" s="8">
        <v>4128.7299999999996</v>
      </c>
      <c r="S500" s="8">
        <v>4140.7700000000004</v>
      </c>
    </row>
    <row r="501" spans="1:19" ht="17" x14ac:dyDescent="0.2">
      <c r="A501" s="11">
        <v>44070</v>
      </c>
      <c r="B501" s="8">
        <v>3485.14</v>
      </c>
      <c r="C501" s="8">
        <v>3501.38</v>
      </c>
      <c r="D501" s="8">
        <v>3468.35</v>
      </c>
      <c r="E501" s="8">
        <v>3484.55</v>
      </c>
      <c r="F501" s="8">
        <v>3484.55</v>
      </c>
      <c r="G501" s="9"/>
      <c r="N501" s="11">
        <v>44798</v>
      </c>
      <c r="O501" s="8">
        <v>4126.55</v>
      </c>
      <c r="P501" s="8">
        <v>4156.5600000000004</v>
      </c>
      <c r="Q501" s="8">
        <v>4119.97</v>
      </c>
      <c r="R501" s="8">
        <v>4140.7700000000004</v>
      </c>
      <c r="S501" s="8">
        <v>4199.12</v>
      </c>
    </row>
    <row r="502" spans="1:19" ht="17" x14ac:dyDescent="0.2">
      <c r="A502" s="11">
        <v>44071</v>
      </c>
      <c r="B502" s="8">
        <v>3494.69</v>
      </c>
      <c r="C502" s="8">
        <v>3509.23</v>
      </c>
      <c r="D502" s="8">
        <v>3484.32</v>
      </c>
      <c r="E502" s="8">
        <v>3508.01</v>
      </c>
      <c r="F502" s="8">
        <v>3508.01</v>
      </c>
      <c r="G502" s="9"/>
      <c r="N502" s="11">
        <v>44799</v>
      </c>
      <c r="O502" s="8">
        <v>4153.26</v>
      </c>
      <c r="P502" s="8">
        <v>4200.54</v>
      </c>
      <c r="Q502" s="8">
        <v>4147.59</v>
      </c>
      <c r="R502" s="8">
        <v>4199.12</v>
      </c>
      <c r="S502" s="8">
        <v>4057.66</v>
      </c>
    </row>
    <row r="503" spans="1:19" ht="17" x14ac:dyDescent="0.2">
      <c r="A503" s="11">
        <v>44074</v>
      </c>
      <c r="B503" s="8">
        <v>3509.73</v>
      </c>
      <c r="C503" s="8">
        <v>3514.77</v>
      </c>
      <c r="D503" s="8">
        <v>3493.25</v>
      </c>
      <c r="E503" s="8">
        <v>3500.31</v>
      </c>
      <c r="F503" s="8">
        <v>3500.31</v>
      </c>
      <c r="G503" s="9"/>
      <c r="N503" s="11">
        <v>44802</v>
      </c>
      <c r="O503" s="8">
        <v>4198.74</v>
      </c>
      <c r="P503" s="8">
        <v>4203.04</v>
      </c>
      <c r="Q503" s="8">
        <v>4057.66</v>
      </c>
      <c r="R503" s="8">
        <v>4057.66</v>
      </c>
      <c r="S503" s="8">
        <v>4030.61</v>
      </c>
    </row>
    <row r="504" spans="1:19" ht="17" x14ac:dyDescent="0.2">
      <c r="N504" s="11">
        <v>44803</v>
      </c>
      <c r="O504" s="8">
        <v>4034.58</v>
      </c>
      <c r="P504" s="8">
        <v>4062.99</v>
      </c>
      <c r="Q504" s="8">
        <v>4017.42</v>
      </c>
      <c r="R504" s="8">
        <v>4030.61</v>
      </c>
      <c r="S504" s="8">
        <v>3986.16</v>
      </c>
    </row>
    <row r="505" spans="1:19" ht="17" x14ac:dyDescent="0.2">
      <c r="N505" s="11">
        <v>44804</v>
      </c>
      <c r="O505" s="8">
        <v>4041.25</v>
      </c>
      <c r="P505" s="8">
        <v>4044.98</v>
      </c>
      <c r="Q505" s="8">
        <v>3965.21</v>
      </c>
      <c r="R505" s="8">
        <v>3986.16</v>
      </c>
      <c r="S505" s="8">
        <v>3955</v>
      </c>
    </row>
    <row r="506" spans="1:19" ht="17" x14ac:dyDescent="0.2">
      <c r="N506" s="11">
        <v>44805</v>
      </c>
      <c r="O506" s="8">
        <v>4000.67</v>
      </c>
      <c r="P506" s="8">
        <v>4015.37</v>
      </c>
      <c r="Q506" s="8">
        <v>3954.53</v>
      </c>
      <c r="R506" s="8">
        <v>3955</v>
      </c>
      <c r="S506" s="8">
        <v>3966.85</v>
      </c>
    </row>
    <row r="507" spans="1:19" ht="17" x14ac:dyDescent="0.2">
      <c r="N507" s="11">
        <v>44806</v>
      </c>
      <c r="O507" s="8">
        <v>3936.73</v>
      </c>
      <c r="P507" s="8">
        <v>3970.23</v>
      </c>
      <c r="Q507" s="8">
        <v>3903.65</v>
      </c>
      <c r="R507" s="8">
        <v>3966.85</v>
      </c>
      <c r="S507" s="8">
        <v>3924.26</v>
      </c>
    </row>
    <row r="508" spans="1:19" ht="17" x14ac:dyDescent="0.2">
      <c r="N508" s="11">
        <v>44810</v>
      </c>
      <c r="O508" s="8">
        <v>3994.66</v>
      </c>
      <c r="P508" s="8">
        <v>4018.43</v>
      </c>
      <c r="Q508" s="8">
        <v>3906.21</v>
      </c>
      <c r="R508" s="8">
        <v>3924.26</v>
      </c>
      <c r="S508" s="8">
        <v>3908.19</v>
      </c>
    </row>
    <row r="509" spans="1:19" ht="17" x14ac:dyDescent="0.2">
      <c r="N509" s="11">
        <v>44811</v>
      </c>
      <c r="O509" s="8">
        <v>3930.89</v>
      </c>
      <c r="P509" s="8">
        <v>3942.55</v>
      </c>
      <c r="Q509" s="8">
        <v>3886.75</v>
      </c>
      <c r="R509" s="8">
        <v>3908.19</v>
      </c>
      <c r="S509" s="8">
        <v>3979.87</v>
      </c>
    </row>
    <row r="510" spans="1:19" ht="17" x14ac:dyDescent="0.2">
      <c r="N510" s="11">
        <v>44812</v>
      </c>
      <c r="O510" s="8">
        <v>3909.43</v>
      </c>
      <c r="P510" s="8">
        <v>3987.89</v>
      </c>
      <c r="Q510" s="8">
        <v>3906.03</v>
      </c>
      <c r="R510" s="8">
        <v>3979.87</v>
      </c>
      <c r="S510" s="8">
        <v>4006.18</v>
      </c>
    </row>
    <row r="511" spans="1:19" ht="17" x14ac:dyDescent="0.2">
      <c r="N511" s="11">
        <v>44813</v>
      </c>
      <c r="O511" s="8">
        <v>3959.94</v>
      </c>
      <c r="P511" s="8">
        <v>4010.5</v>
      </c>
      <c r="Q511" s="8">
        <v>3944.81</v>
      </c>
      <c r="R511" s="8">
        <v>4006.18</v>
      </c>
      <c r="S511" s="8">
        <v>4067.36</v>
      </c>
    </row>
    <row r="512" spans="1:19" ht="17" x14ac:dyDescent="0.2">
      <c r="N512" s="11">
        <v>44816</v>
      </c>
      <c r="O512" s="8">
        <v>4022.94</v>
      </c>
      <c r="P512" s="8">
        <v>4076.81</v>
      </c>
      <c r="Q512" s="8">
        <v>4022.94</v>
      </c>
      <c r="R512" s="8">
        <v>4067.36</v>
      </c>
      <c r="S512" s="8">
        <v>4110.41</v>
      </c>
    </row>
    <row r="513" spans="14:19" ht="17" x14ac:dyDescent="0.2">
      <c r="N513" s="11">
        <v>44817</v>
      </c>
      <c r="O513" s="8">
        <v>4083.67</v>
      </c>
      <c r="P513" s="8">
        <v>4119.28</v>
      </c>
      <c r="Q513" s="8">
        <v>4083.67</v>
      </c>
      <c r="R513" s="8">
        <v>4110.41</v>
      </c>
      <c r="S513" s="8">
        <v>3932.69</v>
      </c>
    </row>
    <row r="514" spans="14:19" ht="17" x14ac:dyDescent="0.2">
      <c r="N514" s="11">
        <v>44818</v>
      </c>
      <c r="O514" s="8">
        <v>4037.12</v>
      </c>
      <c r="P514" s="8">
        <v>4037.12</v>
      </c>
      <c r="Q514" s="8">
        <v>3921.28</v>
      </c>
      <c r="R514" s="8">
        <v>3932.69</v>
      </c>
      <c r="S514" s="8">
        <v>3946.01</v>
      </c>
    </row>
    <row r="515" spans="14:19" ht="17" x14ac:dyDescent="0.2">
      <c r="N515" s="11">
        <v>44819</v>
      </c>
      <c r="O515" s="8">
        <v>3940.73</v>
      </c>
      <c r="P515" s="8">
        <v>3961.94</v>
      </c>
      <c r="Q515" s="8">
        <v>3912.18</v>
      </c>
      <c r="R515" s="8">
        <v>3946.01</v>
      </c>
      <c r="S515" s="8">
        <v>3901.35</v>
      </c>
    </row>
    <row r="516" spans="14:19" ht="17" x14ac:dyDescent="0.2">
      <c r="N516" s="11">
        <v>44820</v>
      </c>
      <c r="O516" s="8">
        <v>3932.41</v>
      </c>
      <c r="P516" s="8">
        <v>3959.14</v>
      </c>
      <c r="Q516" s="8">
        <v>3888.28</v>
      </c>
      <c r="R516" s="8">
        <v>3901.35</v>
      </c>
      <c r="S516" s="8">
        <v>3873.33</v>
      </c>
    </row>
    <row r="517" spans="14:19" ht="17" x14ac:dyDescent="0.2">
      <c r="N517" s="11">
        <v>44823</v>
      </c>
      <c r="O517" s="8">
        <v>3880.95</v>
      </c>
      <c r="P517" s="8">
        <v>3880.95</v>
      </c>
      <c r="Q517" s="8">
        <v>3837.08</v>
      </c>
      <c r="R517" s="8">
        <v>3873.33</v>
      </c>
      <c r="S517" s="8">
        <v>3899.89</v>
      </c>
    </row>
    <row r="518" spans="14:19" ht="17" x14ac:dyDescent="0.2">
      <c r="N518" s="11">
        <v>44824</v>
      </c>
      <c r="O518" s="8">
        <v>3849.91</v>
      </c>
      <c r="P518" s="8">
        <v>3900.45</v>
      </c>
      <c r="Q518" s="8">
        <v>3838.5</v>
      </c>
      <c r="R518" s="8">
        <v>3899.89</v>
      </c>
      <c r="S518" s="8">
        <v>3855.93</v>
      </c>
    </row>
    <row r="519" spans="14:19" ht="17" x14ac:dyDescent="0.2">
      <c r="N519" s="11">
        <v>44825</v>
      </c>
      <c r="O519" s="8">
        <v>3875.23</v>
      </c>
      <c r="P519" s="8">
        <v>3876.01</v>
      </c>
      <c r="Q519" s="8">
        <v>3827.54</v>
      </c>
      <c r="R519" s="8">
        <v>3855.93</v>
      </c>
      <c r="S519" s="8">
        <v>3789.93</v>
      </c>
    </row>
    <row r="520" spans="14:19" ht="17" x14ac:dyDescent="0.2">
      <c r="N520" s="11">
        <v>44826</v>
      </c>
      <c r="O520" s="8">
        <v>3871.4</v>
      </c>
      <c r="P520" s="8">
        <v>3907.07</v>
      </c>
      <c r="Q520" s="8">
        <v>3789.49</v>
      </c>
      <c r="R520" s="8">
        <v>3789.93</v>
      </c>
      <c r="S520" s="8">
        <v>3757.99</v>
      </c>
    </row>
    <row r="521" spans="14:19" ht="17" x14ac:dyDescent="0.2">
      <c r="N521" s="11">
        <v>44827</v>
      </c>
      <c r="O521" s="8">
        <v>3782.36</v>
      </c>
      <c r="P521" s="8">
        <v>3790.9</v>
      </c>
      <c r="Q521" s="8">
        <v>3749.45</v>
      </c>
      <c r="R521" s="8">
        <v>3757.99</v>
      </c>
      <c r="S521" s="8">
        <v>3693.23</v>
      </c>
    </row>
    <row r="522" spans="14:19" ht="17" x14ac:dyDescent="0.2">
      <c r="N522" s="11">
        <v>44830</v>
      </c>
      <c r="O522" s="8">
        <v>3727.14</v>
      </c>
      <c r="P522" s="8">
        <v>3727.14</v>
      </c>
      <c r="Q522" s="8">
        <v>3647.47</v>
      </c>
      <c r="R522" s="8">
        <v>3693.23</v>
      </c>
      <c r="S522" s="8">
        <v>3655.04</v>
      </c>
    </row>
    <row r="523" spans="14:19" ht="17" x14ac:dyDescent="0.2">
      <c r="N523" s="11">
        <v>44831</v>
      </c>
      <c r="O523" s="8">
        <v>3682.72</v>
      </c>
      <c r="P523" s="8">
        <v>3715.67</v>
      </c>
      <c r="Q523" s="8">
        <v>3644.76</v>
      </c>
      <c r="R523" s="8">
        <v>3655.04</v>
      </c>
      <c r="S523" s="8">
        <v>3647.29</v>
      </c>
    </row>
    <row r="524" spans="14:19" ht="17" x14ac:dyDescent="0.2">
      <c r="N524" s="11">
        <v>44832</v>
      </c>
      <c r="O524" s="8">
        <v>3686.44</v>
      </c>
      <c r="P524" s="8">
        <v>3717.53</v>
      </c>
      <c r="Q524" s="8">
        <v>3623.29</v>
      </c>
      <c r="R524" s="8">
        <v>3647.29</v>
      </c>
      <c r="S524" s="8">
        <v>3719.04</v>
      </c>
    </row>
    <row r="525" spans="14:19" ht="17" x14ac:dyDescent="0.2">
      <c r="N525" s="11">
        <v>44833</v>
      </c>
      <c r="O525" s="8">
        <v>3651.94</v>
      </c>
      <c r="P525" s="8">
        <v>3736.74</v>
      </c>
      <c r="Q525" s="8">
        <v>3640.61</v>
      </c>
      <c r="R525" s="8">
        <v>3719.04</v>
      </c>
      <c r="S525" s="8">
        <v>3640.47</v>
      </c>
    </row>
    <row r="526" spans="14:19" ht="17" x14ac:dyDescent="0.2">
      <c r="N526" s="11">
        <v>44834</v>
      </c>
      <c r="O526" s="8">
        <v>3687.01</v>
      </c>
      <c r="P526" s="8">
        <v>3687.01</v>
      </c>
      <c r="Q526" s="8">
        <v>3610.4</v>
      </c>
      <c r="R526" s="8">
        <v>3640.47</v>
      </c>
      <c r="S526" s="8">
        <v>3585.62</v>
      </c>
    </row>
    <row r="527" spans="14:19" ht="17" x14ac:dyDescent="0.2">
      <c r="N527" s="11">
        <v>44837</v>
      </c>
      <c r="O527" s="8">
        <v>3633.48</v>
      </c>
      <c r="P527" s="8">
        <v>3671.44</v>
      </c>
      <c r="Q527" s="8">
        <v>3584.13</v>
      </c>
      <c r="R527" s="8">
        <v>3585.62</v>
      </c>
      <c r="S527" s="8">
        <v>3678.43</v>
      </c>
    </row>
    <row r="528" spans="14:19" ht="17" x14ac:dyDescent="0.2">
      <c r="N528" s="11">
        <v>44838</v>
      </c>
      <c r="O528" s="8">
        <v>3609.78</v>
      </c>
      <c r="P528" s="8">
        <v>3698.35</v>
      </c>
      <c r="Q528" s="8">
        <v>3604.93</v>
      </c>
      <c r="R528" s="8">
        <v>3678.43</v>
      </c>
      <c r="S528" s="8">
        <v>3790.93</v>
      </c>
    </row>
    <row r="529" spans="14:19" ht="17" x14ac:dyDescent="0.2">
      <c r="N529" s="11">
        <v>44839</v>
      </c>
      <c r="O529" s="8">
        <v>3726.46</v>
      </c>
      <c r="P529" s="8">
        <v>3791.92</v>
      </c>
      <c r="Q529" s="8">
        <v>3726.46</v>
      </c>
      <c r="R529" s="8">
        <v>3790.93</v>
      </c>
      <c r="S529" s="8">
        <v>3783.28</v>
      </c>
    </row>
    <row r="530" spans="14:19" ht="17" x14ac:dyDescent="0.2">
      <c r="N530" s="11">
        <v>44840</v>
      </c>
      <c r="O530" s="8">
        <v>3753.25</v>
      </c>
      <c r="P530" s="8">
        <v>3806.91</v>
      </c>
      <c r="Q530" s="8">
        <v>3722.66</v>
      </c>
      <c r="R530" s="8">
        <v>3783.28</v>
      </c>
      <c r="S530" s="8">
        <v>3744.52</v>
      </c>
    </row>
    <row r="531" spans="14:19" ht="17" x14ac:dyDescent="0.2">
      <c r="N531" s="11">
        <v>44841</v>
      </c>
      <c r="O531" s="8">
        <v>3771.97</v>
      </c>
      <c r="P531" s="8">
        <v>3797.93</v>
      </c>
      <c r="Q531" s="8">
        <v>3739.22</v>
      </c>
      <c r="R531" s="8">
        <v>3744.52</v>
      </c>
      <c r="S531" s="8">
        <v>3639.66</v>
      </c>
    </row>
    <row r="532" spans="14:19" ht="17" x14ac:dyDescent="0.2">
      <c r="N532" s="11">
        <v>44844</v>
      </c>
      <c r="O532" s="8">
        <v>3706.74</v>
      </c>
      <c r="P532" s="8">
        <v>3706.74</v>
      </c>
      <c r="Q532" s="8">
        <v>3620.73</v>
      </c>
      <c r="R532" s="8">
        <v>3639.66</v>
      </c>
      <c r="S532" s="8">
        <v>3612.39</v>
      </c>
    </row>
    <row r="533" spans="14:19" ht="17" x14ac:dyDescent="0.2">
      <c r="N533" s="11">
        <v>44845</v>
      </c>
      <c r="O533" s="8">
        <v>3647.51</v>
      </c>
      <c r="P533" s="8">
        <v>3652.17</v>
      </c>
      <c r="Q533" s="8">
        <v>3588.1</v>
      </c>
      <c r="R533" s="8">
        <v>3612.39</v>
      </c>
      <c r="S533" s="8">
        <v>3588.84</v>
      </c>
    </row>
    <row r="534" spans="14:19" ht="17" x14ac:dyDescent="0.2">
      <c r="N534" s="11">
        <v>44846</v>
      </c>
      <c r="O534" s="8">
        <v>3595.86</v>
      </c>
      <c r="P534" s="8">
        <v>3640.66</v>
      </c>
      <c r="Q534" s="8">
        <v>3568.45</v>
      </c>
      <c r="R534" s="8">
        <v>3588.84</v>
      </c>
      <c r="S534" s="8">
        <v>3577.03</v>
      </c>
    </row>
    <row r="535" spans="14:19" ht="17" x14ac:dyDescent="0.2">
      <c r="N535" s="11">
        <v>44847</v>
      </c>
      <c r="O535" s="8">
        <v>3590.83</v>
      </c>
      <c r="P535" s="8">
        <v>3608.34</v>
      </c>
      <c r="Q535" s="8">
        <v>3573.86</v>
      </c>
      <c r="R535" s="8">
        <v>3577.03</v>
      </c>
      <c r="S535" s="8">
        <v>3669.91</v>
      </c>
    </row>
    <row r="536" spans="14:19" ht="17" x14ac:dyDescent="0.2">
      <c r="N536" s="11">
        <v>44848</v>
      </c>
      <c r="O536" s="8">
        <v>3520.37</v>
      </c>
      <c r="P536" s="8">
        <v>3685.41</v>
      </c>
      <c r="Q536" s="8">
        <v>3491.58</v>
      </c>
      <c r="R536" s="8">
        <v>3669.91</v>
      </c>
      <c r="S536" s="8">
        <v>3583.07</v>
      </c>
    </row>
    <row r="537" spans="14:19" ht="17" x14ac:dyDescent="0.2">
      <c r="N537" s="11">
        <v>44851</v>
      </c>
      <c r="O537" s="8">
        <v>3690.41</v>
      </c>
      <c r="P537" s="8">
        <v>3712</v>
      </c>
      <c r="Q537" s="8">
        <v>3579.68</v>
      </c>
      <c r="R537" s="8">
        <v>3583.07</v>
      </c>
      <c r="S537" s="8">
        <v>3677.95</v>
      </c>
    </row>
    <row r="538" spans="14:19" ht="17" x14ac:dyDescent="0.2">
      <c r="N538" s="11">
        <v>44852</v>
      </c>
      <c r="O538" s="8">
        <v>3638.65</v>
      </c>
      <c r="P538" s="8">
        <v>3689.73</v>
      </c>
      <c r="Q538" s="8">
        <v>3638.65</v>
      </c>
      <c r="R538" s="8">
        <v>3677.95</v>
      </c>
      <c r="S538" s="8">
        <v>3719.98</v>
      </c>
    </row>
    <row r="539" spans="14:19" ht="17" x14ac:dyDescent="0.2">
      <c r="N539" s="11">
        <v>44853</v>
      </c>
      <c r="O539" s="8">
        <v>3746.26</v>
      </c>
      <c r="P539" s="8">
        <v>3762.79</v>
      </c>
      <c r="Q539" s="8">
        <v>3686.53</v>
      </c>
      <c r="R539" s="8">
        <v>3719.98</v>
      </c>
      <c r="S539" s="8">
        <v>3695.16</v>
      </c>
    </row>
    <row r="540" spans="14:19" ht="17" x14ac:dyDescent="0.2">
      <c r="N540" s="11">
        <v>44854</v>
      </c>
      <c r="O540" s="8">
        <v>3703.11</v>
      </c>
      <c r="P540" s="8">
        <v>3728.58</v>
      </c>
      <c r="Q540" s="8">
        <v>3666.51</v>
      </c>
      <c r="R540" s="8">
        <v>3695.16</v>
      </c>
      <c r="S540" s="8">
        <v>3665.78</v>
      </c>
    </row>
    <row r="541" spans="14:19" ht="17" x14ac:dyDescent="0.2">
      <c r="N541" s="11">
        <v>44855</v>
      </c>
      <c r="O541" s="8">
        <v>3689.05</v>
      </c>
      <c r="P541" s="8">
        <v>3736</v>
      </c>
      <c r="Q541" s="8">
        <v>3656.44</v>
      </c>
      <c r="R541" s="8">
        <v>3665.78</v>
      </c>
      <c r="S541" s="8">
        <v>3752.75</v>
      </c>
    </row>
    <row r="542" spans="14:19" ht="17" x14ac:dyDescent="0.2">
      <c r="N542" s="11">
        <v>44858</v>
      </c>
      <c r="O542" s="8">
        <v>3657.1</v>
      </c>
      <c r="P542" s="8">
        <v>3757.89</v>
      </c>
      <c r="Q542" s="8">
        <v>3647.42</v>
      </c>
      <c r="R542" s="8">
        <v>3752.75</v>
      </c>
      <c r="S542" s="8">
        <v>3797.34</v>
      </c>
    </row>
    <row r="543" spans="14:19" ht="17" x14ac:dyDescent="0.2">
      <c r="N543" s="11">
        <v>44859</v>
      </c>
      <c r="O543" s="8">
        <v>3762.01</v>
      </c>
      <c r="P543" s="8">
        <v>3810.74</v>
      </c>
      <c r="Q543" s="8">
        <v>3741.65</v>
      </c>
      <c r="R543" s="8">
        <v>3797.34</v>
      </c>
      <c r="S543" s="8">
        <v>3859.11</v>
      </c>
    </row>
    <row r="544" spans="14:19" ht="17" x14ac:dyDescent="0.2">
      <c r="N544" s="11">
        <v>44860</v>
      </c>
      <c r="O544" s="8">
        <v>3799.44</v>
      </c>
      <c r="P544" s="8">
        <v>3862.85</v>
      </c>
      <c r="Q544" s="8">
        <v>3799.44</v>
      </c>
      <c r="R544" s="8">
        <v>3859.11</v>
      </c>
      <c r="S544" s="8">
        <v>3830.6</v>
      </c>
    </row>
    <row r="545" spans="14:19" ht="17" x14ac:dyDescent="0.2">
      <c r="N545" s="11">
        <v>44861</v>
      </c>
      <c r="O545" s="8">
        <v>3825.97</v>
      </c>
      <c r="P545" s="8">
        <v>3886.15</v>
      </c>
      <c r="Q545" s="8">
        <v>3824.07</v>
      </c>
      <c r="R545" s="8">
        <v>3830.6</v>
      </c>
      <c r="S545" s="8">
        <v>3807.3</v>
      </c>
    </row>
    <row r="546" spans="14:19" ht="17" x14ac:dyDescent="0.2">
      <c r="N546" s="11">
        <v>44862</v>
      </c>
      <c r="O546" s="8">
        <v>3834.69</v>
      </c>
      <c r="P546" s="8">
        <v>3859.95</v>
      </c>
      <c r="Q546" s="8">
        <v>3803.79</v>
      </c>
      <c r="R546" s="8">
        <v>3807.3</v>
      </c>
      <c r="S546" s="8">
        <v>3901.06</v>
      </c>
    </row>
    <row r="547" spans="14:19" ht="17" x14ac:dyDescent="0.2">
      <c r="N547" s="11">
        <v>44865</v>
      </c>
      <c r="O547" s="8">
        <v>3808.26</v>
      </c>
      <c r="P547" s="8">
        <v>3905.42</v>
      </c>
      <c r="Q547" s="8">
        <v>3808.26</v>
      </c>
      <c r="R547" s="8">
        <v>3901.06</v>
      </c>
      <c r="S547" s="8">
        <v>3871.98</v>
      </c>
    </row>
    <row r="548" spans="14:19" ht="17" x14ac:dyDescent="0.2">
      <c r="N548" s="11">
        <v>44866</v>
      </c>
      <c r="O548" s="8">
        <v>3881.85</v>
      </c>
      <c r="P548" s="8">
        <v>3893.73</v>
      </c>
      <c r="Q548" s="8">
        <v>3863.18</v>
      </c>
      <c r="R548" s="8">
        <v>3871.98</v>
      </c>
      <c r="S548" s="8">
        <v>3856.1</v>
      </c>
    </row>
    <row r="549" spans="14:19" ht="17" x14ac:dyDescent="0.2">
      <c r="N549" s="11">
        <v>44867</v>
      </c>
      <c r="O549" s="8">
        <v>3901.79</v>
      </c>
      <c r="P549" s="8">
        <v>3911.79</v>
      </c>
      <c r="Q549" s="8">
        <v>3843.8</v>
      </c>
      <c r="R549" s="8">
        <v>3856.1</v>
      </c>
      <c r="S549" s="8">
        <v>3759.69</v>
      </c>
    </row>
    <row r="550" spans="14:19" ht="17" x14ac:dyDescent="0.2">
      <c r="N550" s="11">
        <v>44868</v>
      </c>
      <c r="O550" s="8">
        <v>3852.9</v>
      </c>
      <c r="P550" s="8">
        <v>3894.44</v>
      </c>
      <c r="Q550" s="8">
        <v>3758.68</v>
      </c>
      <c r="R550" s="8">
        <v>3759.69</v>
      </c>
      <c r="S550" s="8">
        <v>3719.89</v>
      </c>
    </row>
    <row r="551" spans="14:19" ht="17" x14ac:dyDescent="0.2">
      <c r="N551" s="11">
        <v>44869</v>
      </c>
      <c r="O551" s="8">
        <v>3733.25</v>
      </c>
      <c r="P551" s="8">
        <v>3750.59</v>
      </c>
      <c r="Q551" s="8">
        <v>3698.15</v>
      </c>
      <c r="R551" s="8">
        <v>3719.89</v>
      </c>
      <c r="S551" s="8">
        <v>3770.55</v>
      </c>
    </row>
    <row r="552" spans="14:19" ht="17" x14ac:dyDescent="0.2">
      <c r="N552" s="11">
        <v>44872</v>
      </c>
      <c r="O552" s="8">
        <v>3766.98</v>
      </c>
      <c r="P552" s="8">
        <v>3796.34</v>
      </c>
      <c r="Q552" s="8">
        <v>3708.84</v>
      </c>
      <c r="R552" s="8">
        <v>3770.55</v>
      </c>
      <c r="S552" s="8">
        <v>3806.8</v>
      </c>
    </row>
    <row r="553" spans="14:19" ht="17" x14ac:dyDescent="0.2">
      <c r="N553" s="11">
        <v>44873</v>
      </c>
      <c r="O553" s="8">
        <v>3780.71</v>
      </c>
      <c r="P553" s="8">
        <v>3813.95</v>
      </c>
      <c r="Q553" s="8">
        <v>3764.7</v>
      </c>
      <c r="R553" s="8">
        <v>3806.8</v>
      </c>
      <c r="S553" s="8">
        <v>3828.11</v>
      </c>
    </row>
    <row r="554" spans="14:19" ht="17" x14ac:dyDescent="0.2">
      <c r="N554" s="11">
        <v>44874</v>
      </c>
      <c r="O554" s="8">
        <v>3817.02</v>
      </c>
      <c r="P554" s="8">
        <v>3859.4</v>
      </c>
      <c r="Q554" s="8">
        <v>3786.28</v>
      </c>
      <c r="R554" s="8">
        <v>3828.11</v>
      </c>
      <c r="S554" s="8">
        <v>3748.57</v>
      </c>
    </row>
    <row r="555" spans="14:19" ht="17" x14ac:dyDescent="0.2">
      <c r="N555" s="11">
        <v>44875</v>
      </c>
      <c r="O555" s="8">
        <v>3810.94</v>
      </c>
      <c r="P555" s="8">
        <v>3818.2</v>
      </c>
      <c r="Q555" s="8">
        <v>3744.22</v>
      </c>
      <c r="R555" s="8">
        <v>3748.57</v>
      </c>
      <c r="S555" s="8">
        <v>3956.37</v>
      </c>
    </row>
    <row r="556" spans="14:19" ht="17" x14ac:dyDescent="0.2">
      <c r="N556" s="11">
        <v>44876</v>
      </c>
      <c r="O556" s="8">
        <v>3859.89</v>
      </c>
      <c r="P556" s="8">
        <v>3958.33</v>
      </c>
      <c r="Q556" s="8">
        <v>3859.89</v>
      </c>
      <c r="R556" s="8">
        <v>3956.37</v>
      </c>
      <c r="S556" s="8">
        <v>3992.93</v>
      </c>
    </row>
    <row r="557" spans="14:19" ht="17" x14ac:dyDescent="0.2">
      <c r="N557" s="11">
        <v>44879</v>
      </c>
      <c r="O557" s="8">
        <v>3963.72</v>
      </c>
      <c r="P557" s="8">
        <v>4001.48</v>
      </c>
      <c r="Q557" s="8">
        <v>3944.82</v>
      </c>
      <c r="R557" s="8">
        <v>3992.93</v>
      </c>
      <c r="S557" s="8">
        <v>3957.25</v>
      </c>
    </row>
    <row r="558" spans="14:19" ht="17" x14ac:dyDescent="0.2">
      <c r="N558" s="11">
        <v>44880</v>
      </c>
      <c r="O558" s="8">
        <v>3977.97</v>
      </c>
      <c r="P558" s="8">
        <v>4008.97</v>
      </c>
      <c r="Q558" s="8">
        <v>3956.4</v>
      </c>
      <c r="R558" s="8">
        <v>3957.25</v>
      </c>
      <c r="S558" s="8">
        <v>3991.73</v>
      </c>
    </row>
    <row r="559" spans="14:19" ht="17" x14ac:dyDescent="0.2">
      <c r="N559" s="11">
        <v>44881</v>
      </c>
      <c r="O559" s="8">
        <v>4006.41</v>
      </c>
      <c r="P559" s="8">
        <v>4028.84</v>
      </c>
      <c r="Q559" s="8">
        <v>3953.17</v>
      </c>
      <c r="R559" s="8">
        <v>3991.73</v>
      </c>
      <c r="S559" s="8">
        <v>3958.79</v>
      </c>
    </row>
    <row r="560" spans="14:19" ht="17" x14ac:dyDescent="0.2">
      <c r="N560" s="11">
        <v>44882</v>
      </c>
      <c r="O560" s="8">
        <v>3976.82</v>
      </c>
      <c r="P560" s="8">
        <v>3983.09</v>
      </c>
      <c r="Q560" s="8">
        <v>3954.34</v>
      </c>
      <c r="R560" s="8">
        <v>3958.79</v>
      </c>
      <c r="S560" s="8">
        <v>3946.56</v>
      </c>
    </row>
    <row r="561" spans="14:19" ht="17" x14ac:dyDescent="0.2">
      <c r="N561" s="11">
        <v>44883</v>
      </c>
      <c r="O561" s="8">
        <v>3919.26</v>
      </c>
      <c r="P561" s="8">
        <v>3954.33</v>
      </c>
      <c r="Q561" s="8">
        <v>3906.54</v>
      </c>
      <c r="R561" s="8">
        <v>3946.56</v>
      </c>
      <c r="S561" s="8">
        <v>3965.34</v>
      </c>
    </row>
    <row r="562" spans="14:19" ht="17" x14ac:dyDescent="0.2">
      <c r="N562" s="11">
        <v>44886</v>
      </c>
      <c r="O562" s="8">
        <v>3966.39</v>
      </c>
      <c r="P562" s="8">
        <v>3979.89</v>
      </c>
      <c r="Q562" s="8">
        <v>3935.98</v>
      </c>
      <c r="R562" s="8">
        <v>3965.34</v>
      </c>
      <c r="S562" s="8">
        <v>3949.94</v>
      </c>
    </row>
    <row r="563" spans="14:19" ht="17" x14ac:dyDescent="0.2">
      <c r="N563" s="11">
        <v>44887</v>
      </c>
      <c r="O563" s="8">
        <v>3956.23</v>
      </c>
      <c r="P563" s="8">
        <v>3962</v>
      </c>
      <c r="Q563" s="8">
        <v>3933.34</v>
      </c>
      <c r="R563" s="8">
        <v>3949.94</v>
      </c>
      <c r="S563" s="8">
        <v>4003.58</v>
      </c>
    </row>
    <row r="564" spans="14:19" ht="17" x14ac:dyDescent="0.2">
      <c r="N564" s="11">
        <v>44888</v>
      </c>
      <c r="O564" s="8">
        <v>3965.51</v>
      </c>
      <c r="P564" s="8">
        <v>4005.88</v>
      </c>
      <c r="Q564" s="8">
        <v>3956.88</v>
      </c>
      <c r="R564" s="8">
        <v>4003.58</v>
      </c>
      <c r="S564" s="8">
        <v>4027.26</v>
      </c>
    </row>
    <row r="565" spans="14:19" ht="17" x14ac:dyDescent="0.2">
      <c r="N565" s="11">
        <v>44890</v>
      </c>
      <c r="O565" s="8">
        <v>4000.3</v>
      </c>
      <c r="P565" s="8">
        <v>4033.78</v>
      </c>
      <c r="Q565" s="8">
        <v>3998.66</v>
      </c>
      <c r="R565" s="8">
        <v>4027.26</v>
      </c>
      <c r="S565" s="8">
        <v>4026.12</v>
      </c>
    </row>
    <row r="566" spans="14:19" ht="17" x14ac:dyDescent="0.2">
      <c r="N566" s="11">
        <v>44893</v>
      </c>
      <c r="O566" s="8">
        <v>4023.34</v>
      </c>
      <c r="P566" s="8">
        <v>4034.02</v>
      </c>
      <c r="Q566" s="8">
        <v>4020.76</v>
      </c>
      <c r="R566" s="8">
        <v>4026.12</v>
      </c>
      <c r="S566" s="8">
        <v>3963.94</v>
      </c>
    </row>
    <row r="567" spans="14:19" ht="17" x14ac:dyDescent="0.2">
      <c r="N567" s="11">
        <v>44894</v>
      </c>
      <c r="O567" s="8">
        <v>4005.36</v>
      </c>
      <c r="P567" s="8">
        <v>4012.27</v>
      </c>
      <c r="Q567" s="8">
        <v>3955.77</v>
      </c>
      <c r="R567" s="8">
        <v>3963.94</v>
      </c>
      <c r="S567" s="8">
        <v>3957.63</v>
      </c>
    </row>
    <row r="568" spans="14:19" ht="17" x14ac:dyDescent="0.2">
      <c r="N568" s="11">
        <v>44895</v>
      </c>
      <c r="O568" s="8">
        <v>3964.19</v>
      </c>
      <c r="P568" s="8">
        <v>3976.77</v>
      </c>
      <c r="Q568" s="8">
        <v>3937.65</v>
      </c>
      <c r="R568" s="8">
        <v>3957.63</v>
      </c>
      <c r="S568" s="8">
        <v>4080.11</v>
      </c>
    </row>
    <row r="569" spans="14:19" ht="17" x14ac:dyDescent="0.2">
      <c r="N569" s="11">
        <v>44896</v>
      </c>
      <c r="O569" s="8">
        <v>3957.18</v>
      </c>
      <c r="P569" s="8">
        <v>4080.11</v>
      </c>
      <c r="Q569" s="8">
        <v>3938.58</v>
      </c>
      <c r="R569" s="8">
        <v>4080.11</v>
      </c>
      <c r="S569" s="8">
        <v>4076.57</v>
      </c>
    </row>
    <row r="570" spans="14:19" ht="17" x14ac:dyDescent="0.2">
      <c r="N570" s="11">
        <v>44897</v>
      </c>
      <c r="O570" s="8">
        <v>4087.14</v>
      </c>
      <c r="P570" s="8">
        <v>4100.51</v>
      </c>
      <c r="Q570" s="8">
        <v>4050.87</v>
      </c>
      <c r="R570" s="8">
        <v>4076.57</v>
      </c>
      <c r="S570" s="8">
        <v>4071.7</v>
      </c>
    </row>
    <row r="571" spans="14:19" ht="17" x14ac:dyDescent="0.2">
      <c r="N571" s="11">
        <v>44900</v>
      </c>
      <c r="O571" s="8">
        <v>4040.17</v>
      </c>
      <c r="P571" s="8">
        <v>4080.48</v>
      </c>
      <c r="Q571" s="8">
        <v>4026.63</v>
      </c>
      <c r="R571" s="8">
        <v>4071.7</v>
      </c>
      <c r="S571" s="8">
        <v>3998.84</v>
      </c>
    </row>
    <row r="572" spans="14:19" ht="17" x14ac:dyDescent="0.2">
      <c r="N572" s="11">
        <v>44901</v>
      </c>
      <c r="O572" s="8">
        <v>4052.02</v>
      </c>
      <c r="P572" s="8">
        <v>4052.45</v>
      </c>
      <c r="Q572" s="8">
        <v>3984.49</v>
      </c>
      <c r="R572" s="8">
        <v>3998.84</v>
      </c>
      <c r="S572" s="8">
        <v>3941.26</v>
      </c>
    </row>
    <row r="573" spans="14:19" ht="17" x14ac:dyDescent="0.2">
      <c r="N573" s="11">
        <v>44902</v>
      </c>
      <c r="O573" s="8">
        <v>3996.63</v>
      </c>
      <c r="P573" s="8">
        <v>4001.51</v>
      </c>
      <c r="Q573" s="8">
        <v>3918.39</v>
      </c>
      <c r="R573" s="8">
        <v>3941.26</v>
      </c>
      <c r="S573" s="8">
        <v>3933.92</v>
      </c>
    </row>
    <row r="574" spans="14:19" ht="17" x14ac:dyDescent="0.2">
      <c r="N574" s="11">
        <v>44903</v>
      </c>
      <c r="O574" s="8">
        <v>3933.28</v>
      </c>
      <c r="P574" s="8">
        <v>3957.57</v>
      </c>
      <c r="Q574" s="8">
        <v>3922.68</v>
      </c>
      <c r="R574" s="8">
        <v>3933.92</v>
      </c>
      <c r="S574" s="8">
        <v>3963.51</v>
      </c>
    </row>
    <row r="575" spans="14:19" ht="17" x14ac:dyDescent="0.2">
      <c r="N575" s="11">
        <v>44904</v>
      </c>
      <c r="O575" s="8">
        <v>3947.79</v>
      </c>
      <c r="P575" s="8">
        <v>3974.19</v>
      </c>
      <c r="Q575" s="8">
        <v>3935.83</v>
      </c>
      <c r="R575" s="8">
        <v>3963.51</v>
      </c>
      <c r="S575" s="8">
        <v>3934.38</v>
      </c>
    </row>
    <row r="576" spans="14:19" ht="17" x14ac:dyDescent="0.2">
      <c r="N576" s="11">
        <v>44907</v>
      </c>
      <c r="O576" s="8">
        <v>3954.17</v>
      </c>
      <c r="P576" s="8">
        <v>3977.02</v>
      </c>
      <c r="Q576" s="8">
        <v>3933.04</v>
      </c>
      <c r="R576" s="8">
        <v>3934.38</v>
      </c>
      <c r="S576" s="8">
        <v>3990.56</v>
      </c>
    </row>
    <row r="577" spans="14:19" ht="17" x14ac:dyDescent="0.2">
      <c r="N577" s="11">
        <v>44908</v>
      </c>
      <c r="O577" s="8">
        <v>3939.29</v>
      </c>
      <c r="P577" s="8">
        <v>3990.71</v>
      </c>
      <c r="Q577" s="8">
        <v>3935.3</v>
      </c>
      <c r="R577" s="8">
        <v>3990.56</v>
      </c>
      <c r="S577" s="8">
        <v>4019.65</v>
      </c>
    </row>
    <row r="578" spans="14:19" ht="17" x14ac:dyDescent="0.2">
      <c r="N578" s="11">
        <v>44909</v>
      </c>
      <c r="O578" s="8">
        <v>4069.38</v>
      </c>
      <c r="P578" s="8">
        <v>4100.96</v>
      </c>
      <c r="Q578" s="8">
        <v>3993.03</v>
      </c>
      <c r="R578" s="8">
        <v>4019.65</v>
      </c>
      <c r="S578" s="8">
        <v>3995.32</v>
      </c>
    </row>
    <row r="579" spans="14:19" ht="17" x14ac:dyDescent="0.2">
      <c r="N579" s="11">
        <v>44910</v>
      </c>
      <c r="O579" s="8">
        <v>4015.54</v>
      </c>
      <c r="P579" s="8">
        <v>4053.76</v>
      </c>
      <c r="Q579" s="8">
        <v>3965.65</v>
      </c>
      <c r="R579" s="8">
        <v>3995.32</v>
      </c>
      <c r="S579" s="8">
        <v>3895.75</v>
      </c>
    </row>
    <row r="580" spans="14:19" ht="17" x14ac:dyDescent="0.2">
      <c r="N580" s="11">
        <v>44911</v>
      </c>
      <c r="O580" s="8">
        <v>3958.37</v>
      </c>
      <c r="P580" s="8">
        <v>3958.37</v>
      </c>
      <c r="Q580" s="8">
        <v>3879.45</v>
      </c>
      <c r="R580" s="8">
        <v>3895.75</v>
      </c>
      <c r="S580" s="8">
        <v>3852.36</v>
      </c>
    </row>
    <row r="581" spans="14:19" ht="17" x14ac:dyDescent="0.2">
      <c r="N581" s="11">
        <v>44914</v>
      </c>
      <c r="O581" s="8">
        <v>3890.91</v>
      </c>
      <c r="P581" s="8">
        <v>3890.91</v>
      </c>
      <c r="Q581" s="8">
        <v>3827.91</v>
      </c>
      <c r="R581" s="8">
        <v>3852.36</v>
      </c>
      <c r="S581" s="8">
        <v>3817.66</v>
      </c>
    </row>
    <row r="582" spans="14:19" ht="17" x14ac:dyDescent="0.2">
      <c r="N582" s="11">
        <v>44915</v>
      </c>
      <c r="O582" s="8">
        <v>3853.79</v>
      </c>
      <c r="P582" s="8">
        <v>3854.86</v>
      </c>
      <c r="Q582" s="8">
        <v>3800.04</v>
      </c>
      <c r="R582" s="8">
        <v>3817.66</v>
      </c>
      <c r="S582" s="8">
        <v>3821.62</v>
      </c>
    </row>
    <row r="583" spans="14:19" ht="17" x14ac:dyDescent="0.2">
      <c r="N583" s="11">
        <v>44916</v>
      </c>
      <c r="O583" s="8">
        <v>3810.47</v>
      </c>
      <c r="P583" s="8">
        <v>3838.24</v>
      </c>
      <c r="Q583" s="8">
        <v>3795.62</v>
      </c>
      <c r="R583" s="8">
        <v>3821.62</v>
      </c>
      <c r="S583" s="8">
        <v>3878.44</v>
      </c>
    </row>
    <row r="584" spans="14:19" ht="17" x14ac:dyDescent="0.2">
      <c r="N584" s="11">
        <v>44917</v>
      </c>
      <c r="O584" s="8">
        <v>3839.49</v>
      </c>
      <c r="P584" s="8">
        <v>3889.82</v>
      </c>
      <c r="Q584" s="8">
        <v>3839.49</v>
      </c>
      <c r="R584" s="8">
        <v>3878.44</v>
      </c>
      <c r="S584" s="8">
        <v>3822.39</v>
      </c>
    </row>
    <row r="585" spans="14:19" ht="17" x14ac:dyDescent="0.2">
      <c r="N585" s="11">
        <v>44918</v>
      </c>
      <c r="O585" s="8">
        <v>3853.26</v>
      </c>
      <c r="P585" s="8">
        <v>3853.26</v>
      </c>
      <c r="Q585" s="8">
        <v>3764.49</v>
      </c>
      <c r="R585" s="8">
        <v>3822.39</v>
      </c>
      <c r="S585" s="8">
        <v>3844.82</v>
      </c>
    </row>
    <row r="586" spans="14:19" ht="17" x14ac:dyDescent="0.2">
      <c r="N586" s="11">
        <v>44922</v>
      </c>
      <c r="O586" s="8">
        <v>3815.11</v>
      </c>
      <c r="P586" s="8">
        <v>3845.8</v>
      </c>
      <c r="Q586" s="8">
        <v>3797.01</v>
      </c>
      <c r="R586" s="8">
        <v>3844.82</v>
      </c>
      <c r="S586" s="8">
        <v>3829.25</v>
      </c>
    </row>
    <row r="587" spans="14:19" ht="17" x14ac:dyDescent="0.2">
      <c r="N587" s="11">
        <v>44923</v>
      </c>
      <c r="O587" s="8">
        <v>3843.34</v>
      </c>
      <c r="P587" s="8">
        <v>3846.65</v>
      </c>
      <c r="Q587" s="8">
        <v>3813.22</v>
      </c>
      <c r="R587" s="8">
        <v>3829.25</v>
      </c>
      <c r="S587" s="8">
        <v>3783.22</v>
      </c>
    </row>
    <row r="588" spans="14:19" ht="17" x14ac:dyDescent="0.2">
      <c r="N588" s="11">
        <v>44924</v>
      </c>
      <c r="O588" s="8">
        <v>3829.56</v>
      </c>
      <c r="P588" s="8">
        <v>3848.32</v>
      </c>
      <c r="Q588" s="8">
        <v>3780.78</v>
      </c>
      <c r="R588" s="8">
        <v>3783.22</v>
      </c>
      <c r="S588" s="8">
        <v>3849.28</v>
      </c>
    </row>
    <row r="589" spans="14:19" ht="17" x14ac:dyDescent="0.2">
      <c r="N589" s="11">
        <v>44925</v>
      </c>
      <c r="O589" s="8">
        <v>3805.45</v>
      </c>
      <c r="P589" s="8">
        <v>3858.19</v>
      </c>
      <c r="Q589" s="8">
        <v>3805.45</v>
      </c>
      <c r="R589" s="8">
        <v>3849.28</v>
      </c>
      <c r="S589" s="8">
        <v>3839.5</v>
      </c>
    </row>
    <row r="590" spans="14:19" ht="17" x14ac:dyDescent="0.2">
      <c r="N590" s="11">
        <v>44929</v>
      </c>
      <c r="O590" s="8">
        <v>3829.06</v>
      </c>
      <c r="P590" s="8">
        <v>3839.85</v>
      </c>
      <c r="Q590" s="8">
        <v>3800.34</v>
      </c>
      <c r="R590" s="8">
        <v>3839.5</v>
      </c>
      <c r="S590" s="8">
        <v>3824.14</v>
      </c>
    </row>
    <row r="591" spans="14:19" ht="17" x14ac:dyDescent="0.2">
      <c r="N591" s="11">
        <v>44930</v>
      </c>
      <c r="O591" s="8">
        <v>3853.29</v>
      </c>
      <c r="P591" s="8">
        <v>3878.46</v>
      </c>
      <c r="Q591" s="8">
        <v>3794.33</v>
      </c>
      <c r="R591" s="8">
        <v>3824.14</v>
      </c>
      <c r="S591" s="8">
        <v>3852.97</v>
      </c>
    </row>
    <row r="592" spans="14:19" ht="17" x14ac:dyDescent="0.2">
      <c r="N592" s="11">
        <v>44931</v>
      </c>
      <c r="O592" s="8">
        <v>3840.36</v>
      </c>
      <c r="P592" s="8">
        <v>3873.16</v>
      </c>
      <c r="Q592" s="8">
        <v>3815.77</v>
      </c>
      <c r="R592" s="8">
        <v>3852.97</v>
      </c>
      <c r="S592" s="8">
        <v>3808.1</v>
      </c>
    </row>
    <row r="593" spans="14:19" ht="17" x14ac:dyDescent="0.2">
      <c r="N593" s="11">
        <v>44932</v>
      </c>
      <c r="O593" s="8">
        <v>3839.74</v>
      </c>
      <c r="P593" s="8">
        <v>3839.74</v>
      </c>
      <c r="Q593" s="8">
        <v>3802.42</v>
      </c>
      <c r="R593" s="8">
        <v>3808.1</v>
      </c>
      <c r="S593" s="8">
        <v>3895.08</v>
      </c>
    </row>
    <row r="594" spans="14:19" ht="17" x14ac:dyDescent="0.2">
      <c r="N594" s="11">
        <v>44935</v>
      </c>
      <c r="O594" s="8">
        <v>3823.37</v>
      </c>
      <c r="P594" s="8">
        <v>3906.19</v>
      </c>
      <c r="Q594" s="8">
        <v>3809.56</v>
      </c>
      <c r="R594" s="8">
        <v>3895.08</v>
      </c>
      <c r="S594" s="8">
        <v>3892.09</v>
      </c>
    </row>
    <row r="595" spans="14:19" ht="17" x14ac:dyDescent="0.2">
      <c r="N595" s="11">
        <v>44936</v>
      </c>
      <c r="O595" s="8">
        <v>3910.82</v>
      </c>
      <c r="P595" s="8">
        <v>3950.57</v>
      </c>
      <c r="Q595" s="8">
        <v>3890.42</v>
      </c>
      <c r="R595" s="8">
        <v>3892.09</v>
      </c>
      <c r="S595" s="8">
        <v>3919.25</v>
      </c>
    </row>
    <row r="596" spans="14:19" ht="17" x14ac:dyDescent="0.2">
      <c r="N596" s="11">
        <v>44937</v>
      </c>
      <c r="O596" s="8">
        <v>3888.57</v>
      </c>
      <c r="P596" s="8">
        <v>3919.83</v>
      </c>
      <c r="Q596" s="8">
        <v>3877.29</v>
      </c>
      <c r="R596" s="8">
        <v>3919.25</v>
      </c>
      <c r="S596" s="8">
        <v>3969.61</v>
      </c>
    </row>
    <row r="597" spans="14:19" ht="17" x14ac:dyDescent="0.2">
      <c r="N597" s="11">
        <v>44938</v>
      </c>
      <c r="O597" s="8">
        <v>3932.35</v>
      </c>
      <c r="P597" s="8">
        <v>3970.07</v>
      </c>
      <c r="Q597" s="8">
        <v>3928.54</v>
      </c>
      <c r="R597" s="8">
        <v>3969.61</v>
      </c>
      <c r="S597" s="8">
        <v>3983.17</v>
      </c>
    </row>
    <row r="598" spans="14:19" ht="17" x14ac:dyDescent="0.2">
      <c r="N598" s="11">
        <v>44939</v>
      </c>
      <c r="O598" s="8">
        <v>3977.57</v>
      </c>
      <c r="P598" s="8">
        <v>3997.76</v>
      </c>
      <c r="Q598" s="8">
        <v>3937.56</v>
      </c>
      <c r="R598" s="8">
        <v>3983.17</v>
      </c>
      <c r="S598" s="8">
        <v>3999.09</v>
      </c>
    </row>
    <row r="599" spans="14:19" ht="17" x14ac:dyDescent="0.2">
      <c r="N599" s="11">
        <v>44943</v>
      </c>
      <c r="O599" s="8">
        <v>3960.6</v>
      </c>
      <c r="P599" s="8">
        <v>4003.95</v>
      </c>
      <c r="Q599" s="8">
        <v>3947.67</v>
      </c>
      <c r="R599" s="8">
        <v>3999.09</v>
      </c>
      <c r="S599" s="8">
        <v>3990.97</v>
      </c>
    </row>
    <row r="600" spans="14:19" ht="17" x14ac:dyDescent="0.2">
      <c r="N600" s="11">
        <v>44944</v>
      </c>
      <c r="O600" s="8">
        <v>3999.28</v>
      </c>
      <c r="P600" s="8">
        <v>4015.39</v>
      </c>
      <c r="Q600" s="8">
        <v>3984.57</v>
      </c>
      <c r="R600" s="8">
        <v>3990.97</v>
      </c>
      <c r="S600" s="8">
        <v>3928.86</v>
      </c>
    </row>
    <row r="601" spans="14:19" ht="17" x14ac:dyDescent="0.2">
      <c r="N601" s="11">
        <v>44945</v>
      </c>
      <c r="O601" s="8">
        <v>4002.25</v>
      </c>
      <c r="P601" s="8">
        <v>4014.16</v>
      </c>
      <c r="Q601" s="8">
        <v>3926.59</v>
      </c>
      <c r="R601" s="8">
        <v>3928.86</v>
      </c>
      <c r="S601" s="8">
        <v>3898.85</v>
      </c>
    </row>
    <row r="602" spans="14:19" ht="17" x14ac:dyDescent="0.2">
      <c r="N602" s="11">
        <v>44946</v>
      </c>
      <c r="O602" s="8">
        <v>3911.84</v>
      </c>
      <c r="P602" s="8">
        <v>3922.94</v>
      </c>
      <c r="Q602" s="8">
        <v>3885.54</v>
      </c>
      <c r="R602" s="8">
        <v>3898.85</v>
      </c>
      <c r="S602" s="8">
        <v>3972.61</v>
      </c>
    </row>
    <row r="603" spans="14:19" ht="17" x14ac:dyDescent="0.2">
      <c r="N603" s="11">
        <v>44949</v>
      </c>
      <c r="O603" s="8">
        <v>3909.04</v>
      </c>
      <c r="P603" s="8">
        <v>3972.96</v>
      </c>
      <c r="Q603" s="8">
        <v>3897.86</v>
      </c>
      <c r="R603" s="8">
        <v>3972.61</v>
      </c>
      <c r="S603" s="8">
        <v>4019.81</v>
      </c>
    </row>
    <row r="604" spans="14:19" ht="17" x14ac:dyDescent="0.2">
      <c r="N604" s="11">
        <v>44950</v>
      </c>
      <c r="O604" s="8">
        <v>3978.14</v>
      </c>
      <c r="P604" s="8">
        <v>4039.31</v>
      </c>
      <c r="Q604" s="8">
        <v>3971.64</v>
      </c>
      <c r="R604" s="8">
        <v>4019.81</v>
      </c>
      <c r="S604" s="8">
        <v>4016.95</v>
      </c>
    </row>
    <row r="605" spans="14:19" ht="17" x14ac:dyDescent="0.2">
      <c r="N605" s="11">
        <v>44951</v>
      </c>
      <c r="O605" s="8">
        <v>4001.74</v>
      </c>
      <c r="P605" s="8">
        <v>4023.92</v>
      </c>
      <c r="Q605" s="8">
        <v>3989.79</v>
      </c>
      <c r="R605" s="8">
        <v>4016.95</v>
      </c>
      <c r="S605" s="8">
        <v>4016.22</v>
      </c>
    </row>
    <row r="606" spans="14:19" ht="17" x14ac:dyDescent="0.2">
      <c r="N606" s="11">
        <v>44952</v>
      </c>
      <c r="O606" s="8">
        <v>3982.71</v>
      </c>
      <c r="P606" s="8">
        <v>4019.55</v>
      </c>
      <c r="Q606" s="8">
        <v>3949.06</v>
      </c>
      <c r="R606" s="8">
        <v>4016.22</v>
      </c>
      <c r="S606" s="8">
        <v>4060.43</v>
      </c>
    </row>
    <row r="607" spans="14:19" ht="17" x14ac:dyDescent="0.2">
      <c r="N607" s="11">
        <v>44953</v>
      </c>
      <c r="O607" s="8">
        <v>4036.08</v>
      </c>
      <c r="P607" s="8">
        <v>4061.57</v>
      </c>
      <c r="Q607" s="8">
        <v>4013.29</v>
      </c>
      <c r="R607" s="8">
        <v>4060.43</v>
      </c>
      <c r="S607" s="8">
        <v>4070.56</v>
      </c>
    </row>
    <row r="608" spans="14:19" ht="17" x14ac:dyDescent="0.2">
      <c r="N608" s="11">
        <v>44956</v>
      </c>
      <c r="O608" s="8">
        <v>4053.72</v>
      </c>
      <c r="P608" s="8">
        <v>4094.21</v>
      </c>
      <c r="Q608" s="8">
        <v>4048.7</v>
      </c>
      <c r="R608" s="8">
        <v>4070.56</v>
      </c>
      <c r="S608" s="8">
        <v>4017.77</v>
      </c>
    </row>
    <row r="609" spans="14:19" ht="17" x14ac:dyDescent="0.2">
      <c r="N609" s="11">
        <v>44957</v>
      </c>
      <c r="O609" s="8">
        <v>4049.27</v>
      </c>
      <c r="P609" s="8">
        <v>4063.85</v>
      </c>
      <c r="Q609" s="8">
        <v>4015.55</v>
      </c>
      <c r="R609" s="8">
        <v>4017.77</v>
      </c>
      <c r="S609" s="8">
        <v>4076.6</v>
      </c>
    </row>
    <row r="610" spans="14:19" ht="17" x14ac:dyDescent="0.2">
      <c r="N610" s="11">
        <v>44958</v>
      </c>
      <c r="O610" s="8">
        <v>4020.85</v>
      </c>
      <c r="P610" s="8">
        <v>4077.16</v>
      </c>
      <c r="Q610" s="8">
        <v>4020.44</v>
      </c>
      <c r="R610" s="8">
        <v>4076.6</v>
      </c>
      <c r="S610" s="8">
        <v>4119.21</v>
      </c>
    </row>
    <row r="611" spans="14:19" ht="17" x14ac:dyDescent="0.2">
      <c r="N611" s="11">
        <v>44959</v>
      </c>
      <c r="O611" s="8">
        <v>4070.07</v>
      </c>
      <c r="P611" s="8">
        <v>4148.95</v>
      </c>
      <c r="Q611" s="8">
        <v>4037.2</v>
      </c>
      <c r="R611" s="8">
        <v>4119.21</v>
      </c>
      <c r="S611" s="8">
        <v>4179.76</v>
      </c>
    </row>
    <row r="612" spans="14:19" ht="17" x14ac:dyDescent="0.2">
      <c r="N612" s="11">
        <v>44960</v>
      </c>
      <c r="O612" s="8">
        <v>4158.68</v>
      </c>
      <c r="P612" s="8">
        <v>4195.4399999999996</v>
      </c>
      <c r="Q612" s="8">
        <v>4141.88</v>
      </c>
      <c r="R612" s="8">
        <v>4179.76</v>
      </c>
      <c r="S612" s="8">
        <v>4136.4799999999996</v>
      </c>
    </row>
    <row r="613" spans="14:19" ht="17" x14ac:dyDescent="0.2">
      <c r="N613" s="11">
        <v>44963</v>
      </c>
      <c r="O613" s="8">
        <v>4136.6899999999996</v>
      </c>
      <c r="P613" s="8">
        <v>4182.3599999999997</v>
      </c>
      <c r="Q613" s="8">
        <v>4123.3599999999997</v>
      </c>
      <c r="R613" s="8">
        <v>4136.4799999999996</v>
      </c>
      <c r="S613" s="8">
        <v>4111.08</v>
      </c>
    </row>
    <row r="614" spans="14:19" ht="17" x14ac:dyDescent="0.2">
      <c r="N614" s="11">
        <v>44964</v>
      </c>
      <c r="O614" s="8">
        <v>4119.57</v>
      </c>
      <c r="P614" s="8">
        <v>4124.63</v>
      </c>
      <c r="Q614" s="8">
        <v>4093.38</v>
      </c>
      <c r="R614" s="8">
        <v>4111.08</v>
      </c>
      <c r="S614" s="8">
        <v>4164</v>
      </c>
    </row>
    <row r="615" spans="14:19" ht="17" x14ac:dyDescent="0.2">
      <c r="N615" s="11">
        <v>44965</v>
      </c>
      <c r="O615" s="8">
        <v>4105.3500000000004</v>
      </c>
      <c r="P615" s="8">
        <v>4176.54</v>
      </c>
      <c r="Q615" s="8">
        <v>4088.39</v>
      </c>
      <c r="R615" s="8">
        <v>4164</v>
      </c>
      <c r="S615" s="8">
        <v>4117.8599999999997</v>
      </c>
    </row>
    <row r="616" spans="14:19" ht="17" x14ac:dyDescent="0.2">
      <c r="N616" s="11">
        <v>44966</v>
      </c>
      <c r="O616" s="8">
        <v>4153.47</v>
      </c>
      <c r="P616" s="8">
        <v>4156.8500000000004</v>
      </c>
      <c r="Q616" s="8">
        <v>4111.67</v>
      </c>
      <c r="R616" s="8">
        <v>4117.8599999999997</v>
      </c>
      <c r="S616" s="8">
        <v>4081.5</v>
      </c>
    </row>
    <row r="617" spans="14:19" ht="17" x14ac:dyDescent="0.2">
      <c r="N617" s="11">
        <v>44967</v>
      </c>
      <c r="O617" s="8">
        <v>4144.25</v>
      </c>
      <c r="P617" s="8">
        <v>4156.2299999999996</v>
      </c>
      <c r="Q617" s="8">
        <v>4069.67</v>
      </c>
      <c r="R617" s="8">
        <v>4081.5</v>
      </c>
      <c r="S617" s="8">
        <v>4090.46</v>
      </c>
    </row>
    <row r="618" spans="14:19" ht="17" x14ac:dyDescent="0.2">
      <c r="N618" s="11">
        <v>44970</v>
      </c>
      <c r="O618" s="8">
        <v>4068.92</v>
      </c>
      <c r="P618" s="8">
        <v>4094.36</v>
      </c>
      <c r="Q618" s="8">
        <v>4060.79</v>
      </c>
      <c r="R618" s="8">
        <v>4090.46</v>
      </c>
      <c r="S618" s="8">
        <v>4137.29</v>
      </c>
    </row>
    <row r="619" spans="14:19" ht="17" x14ac:dyDescent="0.2">
      <c r="N619" s="11">
        <v>44971</v>
      </c>
      <c r="O619" s="8">
        <v>4096.62</v>
      </c>
      <c r="P619" s="8">
        <v>4138.8999999999996</v>
      </c>
      <c r="Q619" s="8">
        <v>4092.67</v>
      </c>
      <c r="R619" s="8">
        <v>4137.29</v>
      </c>
      <c r="S619" s="8">
        <v>4136.13</v>
      </c>
    </row>
    <row r="620" spans="14:19" ht="17" x14ac:dyDescent="0.2">
      <c r="N620" s="11">
        <v>44972</v>
      </c>
      <c r="O620" s="8">
        <v>4126.7</v>
      </c>
      <c r="P620" s="8">
        <v>4159.7700000000004</v>
      </c>
      <c r="Q620" s="8">
        <v>4095.01</v>
      </c>
      <c r="R620" s="8">
        <v>4136.13</v>
      </c>
      <c r="S620" s="8">
        <v>4147.6000000000004</v>
      </c>
    </row>
    <row r="621" spans="14:19" ht="17" x14ac:dyDescent="0.2">
      <c r="N621" s="11">
        <v>44973</v>
      </c>
      <c r="O621" s="8">
        <v>4119.5</v>
      </c>
      <c r="P621" s="8">
        <v>4148.1099999999997</v>
      </c>
      <c r="Q621" s="8">
        <v>4103.9799999999996</v>
      </c>
      <c r="R621" s="8">
        <v>4147.6000000000004</v>
      </c>
      <c r="S621" s="8">
        <v>4090.41</v>
      </c>
    </row>
    <row r="622" spans="14:19" ht="17" x14ac:dyDescent="0.2">
      <c r="N622" s="11">
        <v>44974</v>
      </c>
      <c r="O622" s="8">
        <v>4114.75</v>
      </c>
      <c r="P622" s="8">
        <v>4136.54</v>
      </c>
      <c r="Q622" s="8">
        <v>4089.49</v>
      </c>
      <c r="R622" s="8">
        <v>4090.41</v>
      </c>
      <c r="S622" s="8">
        <v>4079.09</v>
      </c>
    </row>
    <row r="623" spans="14:19" ht="17" x14ac:dyDescent="0.2">
      <c r="N623" s="11">
        <v>44978</v>
      </c>
      <c r="O623" s="8">
        <v>4077.39</v>
      </c>
      <c r="P623" s="8">
        <v>4081.51</v>
      </c>
      <c r="Q623" s="8">
        <v>4047.95</v>
      </c>
      <c r="R623" s="8">
        <v>4079.09</v>
      </c>
      <c r="S623" s="8">
        <v>3997.34</v>
      </c>
    </row>
    <row r="624" spans="14:19" ht="17" x14ac:dyDescent="0.2">
      <c r="N624" s="11">
        <v>44979</v>
      </c>
      <c r="O624" s="8">
        <v>4052.35</v>
      </c>
      <c r="P624" s="8">
        <v>4052.35</v>
      </c>
      <c r="Q624" s="8">
        <v>3995.19</v>
      </c>
      <c r="R624" s="8">
        <v>3997.34</v>
      </c>
      <c r="S624" s="8">
        <v>3991.05</v>
      </c>
    </row>
    <row r="625" spans="14:19" ht="17" x14ac:dyDescent="0.2">
      <c r="N625" s="11">
        <v>44980</v>
      </c>
      <c r="O625" s="8">
        <v>4001.83</v>
      </c>
      <c r="P625" s="8">
        <v>4017.37</v>
      </c>
      <c r="Q625" s="8">
        <v>3976.9</v>
      </c>
      <c r="R625" s="8">
        <v>3991.05</v>
      </c>
      <c r="S625" s="8">
        <v>4012.32</v>
      </c>
    </row>
    <row r="626" spans="14:19" ht="17" x14ac:dyDescent="0.2">
      <c r="N626" s="11">
        <v>44981</v>
      </c>
      <c r="O626" s="8">
        <v>4018.6</v>
      </c>
      <c r="P626" s="8">
        <v>4028.3</v>
      </c>
      <c r="Q626" s="8">
        <v>3969.19</v>
      </c>
      <c r="R626" s="8">
        <v>4012.32</v>
      </c>
      <c r="S626" s="8">
        <v>3970.04</v>
      </c>
    </row>
    <row r="627" spans="14:19" ht="17" x14ac:dyDescent="0.2">
      <c r="N627" s="11">
        <v>44984</v>
      </c>
      <c r="O627" s="8">
        <v>3973.24</v>
      </c>
      <c r="P627" s="8">
        <v>3978.25</v>
      </c>
      <c r="Q627" s="8">
        <v>3943.08</v>
      </c>
      <c r="R627" s="8">
        <v>3970.04</v>
      </c>
      <c r="S627" s="8">
        <v>3982.24</v>
      </c>
    </row>
  </sheetData>
  <sortState xmlns:xlrd2="http://schemas.microsoft.com/office/spreadsheetml/2017/richdata2" ref="A2:F629">
    <sortCondition ref="A1:A6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798BC-A95A-2140-BFA5-C958F6137C57}">
  <dimension ref="A1:P631"/>
  <sheetViews>
    <sheetView workbookViewId="0">
      <selection activeCell="G11" sqref="G11"/>
    </sheetView>
  </sheetViews>
  <sheetFormatPr baseColWidth="10" defaultRowHeight="16" x14ac:dyDescent="0.2"/>
  <cols>
    <col min="13" max="13" width="10.83203125" style="13"/>
  </cols>
  <sheetData>
    <row r="1" spans="1:16" ht="17" x14ac:dyDescent="0.2">
      <c r="A1" t="s">
        <v>26</v>
      </c>
      <c r="B1" t="s">
        <v>31</v>
      </c>
      <c r="D1" s="10" t="s">
        <v>33</v>
      </c>
      <c r="E1" s="13" t="s">
        <v>34</v>
      </c>
      <c r="I1" t="s">
        <v>26</v>
      </c>
      <c r="J1" t="s">
        <v>31</v>
      </c>
      <c r="L1" s="10" t="s">
        <v>33</v>
      </c>
      <c r="M1" s="13" t="s">
        <v>34</v>
      </c>
    </row>
    <row r="2" spans="1:16" ht="17" x14ac:dyDescent="0.2">
      <c r="A2" s="7">
        <v>44075</v>
      </c>
      <c r="B2">
        <v>167.10000600000001</v>
      </c>
      <c r="D2" s="8">
        <v>3526.65</v>
      </c>
      <c r="I2" s="7">
        <v>43346</v>
      </c>
      <c r="J2">
        <v>201.60000600000001</v>
      </c>
      <c r="L2" s="8">
        <v>2896.72</v>
      </c>
    </row>
    <row r="3" spans="1:16" ht="17" x14ac:dyDescent="0.2">
      <c r="A3" s="7">
        <v>44076</v>
      </c>
      <c r="B3">
        <v>169.10000600000001</v>
      </c>
      <c r="C3" s="13">
        <f>B3/B2-1</f>
        <v>1.1968880479872546E-2</v>
      </c>
      <c r="D3" s="8">
        <v>3580.84</v>
      </c>
      <c r="E3" s="13">
        <f t="shared" ref="E3:E66" si="0">D3/D2-1</f>
        <v>1.5365857116526938E-2</v>
      </c>
      <c r="I3" s="7">
        <v>43347</v>
      </c>
      <c r="J3">
        <v>201.39999399999999</v>
      </c>
      <c r="K3" s="13">
        <f>J3/J2-1</f>
        <v>-9.9212298634565599E-4</v>
      </c>
      <c r="L3" s="8">
        <v>2888.6</v>
      </c>
      <c r="M3" s="13">
        <f>L3/L2-1</f>
        <v>-2.8031704824766912E-3</v>
      </c>
    </row>
    <row r="4" spans="1:16" ht="17" x14ac:dyDescent="0.2">
      <c r="A4" s="7">
        <v>44077</v>
      </c>
      <c r="B4">
        <v>170.199997</v>
      </c>
      <c r="C4" s="13">
        <f t="shared" ref="C4:C67" si="1">B4/B3-1</f>
        <v>6.5049731577182524E-3</v>
      </c>
      <c r="D4" s="8">
        <v>3455.06</v>
      </c>
      <c r="E4" s="13">
        <f t="shared" si="0"/>
        <v>-3.5125836395929477E-2</v>
      </c>
      <c r="I4" s="7">
        <v>43348</v>
      </c>
      <c r="J4">
        <v>199.699997</v>
      </c>
      <c r="K4" s="13">
        <f t="shared" ref="K4:K67" si="2">J4/J3-1</f>
        <v>-8.4408989605033735E-3</v>
      </c>
      <c r="L4" s="8">
        <v>2878.05</v>
      </c>
      <c r="M4" s="13">
        <f t="shared" ref="M4:M67" si="3">L4/L3-1</f>
        <v>-3.6522883057535926E-3</v>
      </c>
      <c r="O4" t="s">
        <v>49</v>
      </c>
      <c r="P4">
        <f>SLOPE(K3:K503,M3:M503)</f>
        <v>3.0088789479440298E-2</v>
      </c>
    </row>
    <row r="5" spans="1:16" ht="17" x14ac:dyDescent="0.2">
      <c r="A5" s="7">
        <v>44078</v>
      </c>
      <c r="B5">
        <v>168.300003</v>
      </c>
      <c r="C5" s="13">
        <f t="shared" si="1"/>
        <v>-1.1163302194417746E-2</v>
      </c>
      <c r="D5" s="8">
        <v>3426.96</v>
      </c>
      <c r="E5" s="13">
        <f t="shared" si="0"/>
        <v>-8.1329991374968769E-3</v>
      </c>
      <c r="F5" t="s">
        <v>49</v>
      </c>
      <c r="G5">
        <f>SLOPE(C3:C627,E3:E627)</f>
        <v>3.4451310935439579E-2</v>
      </c>
      <c r="I5" s="7">
        <v>43349</v>
      </c>
      <c r="J5">
        <v>198.800003</v>
      </c>
      <c r="K5" s="13">
        <f t="shared" si="2"/>
        <v>-4.5067301628451961E-3</v>
      </c>
      <c r="L5" s="8">
        <v>2871.68</v>
      </c>
      <c r="M5" s="13">
        <f t="shared" si="3"/>
        <v>-2.2133041469051262E-3</v>
      </c>
      <c r="O5" t="s">
        <v>53</v>
      </c>
      <c r="P5" s="16">
        <f>AVERAGE(K3:K506)</f>
        <v>-2.5633243094389852E-4</v>
      </c>
    </row>
    <row r="6" spans="1:16" ht="17" x14ac:dyDescent="0.2">
      <c r="A6" s="7">
        <v>44081</v>
      </c>
      <c r="B6">
        <v>168.699997</v>
      </c>
      <c r="C6" s="13">
        <f t="shared" si="1"/>
        <v>2.3766725660723242E-3</v>
      </c>
      <c r="D6" s="8">
        <v>3331.84</v>
      </c>
      <c r="E6" s="13">
        <f t="shared" si="0"/>
        <v>-2.7756378831384043E-2</v>
      </c>
      <c r="F6" t="s">
        <v>53</v>
      </c>
      <c r="G6" s="16">
        <f>AVERAGE(C3:C627)</f>
        <v>6.608874446550287E-4</v>
      </c>
      <c r="I6" s="7">
        <v>43350</v>
      </c>
      <c r="J6">
        <v>196.60000600000001</v>
      </c>
      <c r="K6" s="13">
        <f t="shared" si="2"/>
        <v>-1.1066383132801061E-2</v>
      </c>
      <c r="L6" s="8">
        <v>2877.13</v>
      </c>
      <c r="M6" s="13">
        <f t="shared" si="3"/>
        <v>1.8978437708938589E-3</v>
      </c>
      <c r="O6" t="s">
        <v>52</v>
      </c>
      <c r="P6" s="12">
        <f>(1+P5)^365-1</f>
        <v>-8.9328765223955831E-2</v>
      </c>
    </row>
    <row r="7" spans="1:16" ht="17" x14ac:dyDescent="0.2">
      <c r="A7" s="7">
        <v>44082</v>
      </c>
      <c r="B7">
        <v>169.10000600000001</v>
      </c>
      <c r="C7" s="13">
        <f t="shared" si="1"/>
        <v>2.3711263017984763E-3</v>
      </c>
      <c r="D7" s="8">
        <v>3398.96</v>
      </c>
      <c r="E7" s="13">
        <f t="shared" si="0"/>
        <v>2.0145024971186976E-2</v>
      </c>
      <c r="F7" t="s">
        <v>52</v>
      </c>
      <c r="G7" s="12">
        <f>(1+G6)^365-1</f>
        <v>0.27270459885453113</v>
      </c>
      <c r="I7" s="7">
        <v>43353</v>
      </c>
      <c r="J7">
        <v>197.89999399999999</v>
      </c>
      <c r="K7" s="13">
        <f t="shared" si="2"/>
        <v>6.6123497473340453E-3</v>
      </c>
      <c r="L7" s="8">
        <v>2887.89</v>
      </c>
      <c r="M7" s="13">
        <f t="shared" si="3"/>
        <v>3.7398379635260603E-3</v>
      </c>
      <c r="O7" t="s">
        <v>46</v>
      </c>
      <c r="P7" s="13">
        <v>1.5900000000000001E-2</v>
      </c>
    </row>
    <row r="8" spans="1:16" ht="17" x14ac:dyDescent="0.2">
      <c r="A8" s="7">
        <v>44083</v>
      </c>
      <c r="B8">
        <v>170.199997</v>
      </c>
      <c r="C8" s="13">
        <f t="shared" si="1"/>
        <v>6.5049731577182524E-3</v>
      </c>
      <c r="D8" s="8">
        <v>3339.19</v>
      </c>
      <c r="E8" s="13">
        <f t="shared" si="0"/>
        <v>-1.7584790641843373E-2</v>
      </c>
      <c r="F8" t="s">
        <v>55</v>
      </c>
      <c r="G8" s="13">
        <v>1.15E-2</v>
      </c>
      <c r="I8" s="7">
        <v>43354</v>
      </c>
      <c r="J8">
        <v>196.89999399999999</v>
      </c>
      <c r="K8" s="13">
        <f t="shared" si="2"/>
        <v>-5.0530572527455186E-3</v>
      </c>
      <c r="L8" s="8">
        <v>2888.92</v>
      </c>
      <c r="M8" s="13">
        <f t="shared" si="3"/>
        <v>3.5666178420923345E-4</v>
      </c>
    </row>
    <row r="9" spans="1:16" ht="17" x14ac:dyDescent="0.2">
      <c r="A9" s="7">
        <v>44084</v>
      </c>
      <c r="B9">
        <v>169.60000600000001</v>
      </c>
      <c r="C9" s="13">
        <f t="shared" si="1"/>
        <v>-3.5252115780001203E-3</v>
      </c>
      <c r="D9" s="8">
        <v>3340.97</v>
      </c>
      <c r="E9" s="13">
        <f t="shared" si="0"/>
        <v>5.3306340759284865E-4</v>
      </c>
      <c r="I9" s="7">
        <v>43355</v>
      </c>
      <c r="J9">
        <v>198.10000600000001</v>
      </c>
      <c r="K9" s="13">
        <f t="shared" si="2"/>
        <v>6.0945253253792409E-3</v>
      </c>
      <c r="L9" s="8">
        <v>2904.18</v>
      </c>
      <c r="M9" s="13">
        <f t="shared" si="3"/>
        <v>5.2822508065297757E-3</v>
      </c>
    </row>
    <row r="10" spans="1:16" ht="17" x14ac:dyDescent="0.2">
      <c r="A10" s="7">
        <v>44085</v>
      </c>
      <c r="B10">
        <v>170.60000600000001</v>
      </c>
      <c r="C10" s="13">
        <f t="shared" si="1"/>
        <v>5.8962262065014315E-3</v>
      </c>
      <c r="D10" s="8">
        <v>3383.54</v>
      </c>
      <c r="E10" s="13">
        <f t="shared" si="0"/>
        <v>1.274180851668838E-2</v>
      </c>
      <c r="I10" s="7">
        <v>43356</v>
      </c>
      <c r="J10">
        <v>197.699997</v>
      </c>
      <c r="K10" s="13">
        <f t="shared" si="2"/>
        <v>-2.0192276016387511E-3</v>
      </c>
      <c r="L10" s="8">
        <v>2904.98</v>
      </c>
      <c r="M10" s="13">
        <f t="shared" si="3"/>
        <v>2.7546501938591206E-4</v>
      </c>
    </row>
    <row r="11" spans="1:16" ht="17" x14ac:dyDescent="0.2">
      <c r="A11" s="7">
        <v>44088</v>
      </c>
      <c r="B11">
        <v>170.39999399999999</v>
      </c>
      <c r="C11" s="13">
        <f t="shared" si="1"/>
        <v>-1.1724032412989693E-3</v>
      </c>
      <c r="D11" s="8">
        <v>3401.2</v>
      </c>
      <c r="E11" s="13">
        <f t="shared" si="0"/>
        <v>5.2193856138835759E-3</v>
      </c>
      <c r="G11" s="12">
        <f>1.15%+0.0344*(27.27%-1.15%)</f>
        <v>2.0485280000000002E-2</v>
      </c>
      <c r="I11" s="7">
        <v>43357</v>
      </c>
      <c r="J11">
        <v>198.60000600000001</v>
      </c>
      <c r="K11" s="13">
        <f t="shared" si="2"/>
        <v>4.5523976411594447E-3</v>
      </c>
      <c r="L11" s="8">
        <v>2888.8</v>
      </c>
      <c r="M11" s="13">
        <f t="shared" si="3"/>
        <v>-5.5697457469585654E-3</v>
      </c>
      <c r="P11" s="12">
        <f>1.59%+0.03*(-8.93%-1.59%)</f>
        <v>1.2744000000000002E-2</v>
      </c>
    </row>
    <row r="12" spans="1:16" ht="17" x14ac:dyDescent="0.2">
      <c r="A12" s="7">
        <v>44089</v>
      </c>
      <c r="B12">
        <v>171.800003</v>
      </c>
      <c r="C12" s="13">
        <f t="shared" si="1"/>
        <v>8.2160155475123897E-3</v>
      </c>
      <c r="D12" s="8">
        <v>3385.49</v>
      </c>
      <c r="E12" s="13">
        <f t="shared" si="0"/>
        <v>-4.6189580148182641E-3</v>
      </c>
      <c r="I12" s="7">
        <v>43360</v>
      </c>
      <c r="J12">
        <v>198.5</v>
      </c>
      <c r="K12" s="13">
        <f t="shared" si="2"/>
        <v>-5.0355486897624147E-4</v>
      </c>
      <c r="L12" s="8">
        <v>2904.31</v>
      </c>
      <c r="M12" s="13">
        <f t="shared" si="3"/>
        <v>5.3690113541955409E-3</v>
      </c>
    </row>
    <row r="13" spans="1:16" ht="17" x14ac:dyDescent="0.2">
      <c r="A13" s="7">
        <v>44090</v>
      </c>
      <c r="B13">
        <v>171.89999399999999</v>
      </c>
      <c r="C13" s="13">
        <f t="shared" si="1"/>
        <v>5.8201978029059909E-4</v>
      </c>
      <c r="D13" s="8">
        <v>3357.01</v>
      </c>
      <c r="E13" s="13">
        <f t="shared" si="0"/>
        <v>-8.4123716212423094E-3</v>
      </c>
      <c r="I13" s="7">
        <v>43361</v>
      </c>
      <c r="J13">
        <v>199.300003</v>
      </c>
      <c r="K13" s="13">
        <f t="shared" si="2"/>
        <v>4.0302418136020091E-3</v>
      </c>
      <c r="L13" s="8">
        <v>2907.95</v>
      </c>
      <c r="M13" s="13">
        <f t="shared" si="3"/>
        <v>1.25330973621951E-3</v>
      </c>
    </row>
    <row r="14" spans="1:16" ht="17" x14ac:dyDescent="0.2">
      <c r="A14" s="7">
        <v>44091</v>
      </c>
      <c r="B14">
        <v>170.800003</v>
      </c>
      <c r="C14" s="13">
        <f t="shared" si="1"/>
        <v>-6.3990170936247814E-3</v>
      </c>
      <c r="D14" s="8">
        <v>3319.47</v>
      </c>
      <c r="E14" s="13">
        <f t="shared" si="0"/>
        <v>-1.1182570203842279E-2</v>
      </c>
      <c r="I14" s="7">
        <v>43362</v>
      </c>
      <c r="J14">
        <v>199.199997</v>
      </c>
      <c r="K14" s="13">
        <f t="shared" si="2"/>
        <v>-5.0178624432839491E-4</v>
      </c>
      <c r="L14" s="8">
        <v>2930.75</v>
      </c>
      <c r="M14" s="13">
        <f t="shared" si="3"/>
        <v>7.8405749754981713E-3</v>
      </c>
    </row>
    <row r="15" spans="1:16" ht="17" x14ac:dyDescent="0.2">
      <c r="A15" s="7">
        <v>44092</v>
      </c>
      <c r="B15">
        <v>170.300003</v>
      </c>
      <c r="C15" s="13">
        <f t="shared" si="1"/>
        <v>-2.9274004169660417E-3</v>
      </c>
      <c r="D15" s="8">
        <v>3281.06</v>
      </c>
      <c r="E15" s="13">
        <f t="shared" si="0"/>
        <v>-1.1571124305988612E-2</v>
      </c>
      <c r="I15" s="7">
        <v>43363</v>
      </c>
      <c r="J15">
        <v>199.199997</v>
      </c>
      <c r="K15" s="13">
        <f t="shared" si="2"/>
        <v>0</v>
      </c>
      <c r="L15" s="8">
        <v>2929.67</v>
      </c>
      <c r="M15" s="13">
        <f t="shared" si="3"/>
        <v>-3.6850635502849727E-4</v>
      </c>
    </row>
    <row r="16" spans="1:16" ht="17" x14ac:dyDescent="0.2">
      <c r="A16" s="7">
        <v>44095</v>
      </c>
      <c r="B16">
        <v>163.699997</v>
      </c>
      <c r="C16" s="13">
        <f t="shared" si="1"/>
        <v>-3.8755172541012906E-2</v>
      </c>
      <c r="D16" s="8">
        <v>3315.57</v>
      </c>
      <c r="E16" s="13">
        <f t="shared" si="0"/>
        <v>1.0517942372282096E-2</v>
      </c>
      <c r="I16" s="7">
        <v>43364</v>
      </c>
      <c r="J16">
        <v>200.60000600000001</v>
      </c>
      <c r="K16" s="13">
        <f t="shared" si="2"/>
        <v>7.0281577363680015E-3</v>
      </c>
      <c r="L16" s="8">
        <v>2919.37</v>
      </c>
      <c r="M16" s="13">
        <f t="shared" si="3"/>
        <v>-3.5157543341060027E-3</v>
      </c>
    </row>
    <row r="17" spans="1:13" ht="17" x14ac:dyDescent="0.2">
      <c r="A17" s="7">
        <v>44096</v>
      </c>
      <c r="B17">
        <v>163.89999399999999</v>
      </c>
      <c r="C17" s="13">
        <f t="shared" si="1"/>
        <v>1.2217287945337496E-3</v>
      </c>
      <c r="D17" s="8">
        <v>3236.92</v>
      </c>
      <c r="E17" s="13">
        <f t="shared" si="0"/>
        <v>-2.3721411401357861E-2</v>
      </c>
      <c r="I17" s="7">
        <v>43367</v>
      </c>
      <c r="J17">
        <v>200.699997</v>
      </c>
      <c r="K17" s="13">
        <f t="shared" si="2"/>
        <v>4.9845960622740826E-4</v>
      </c>
      <c r="L17" s="8">
        <v>2915.56</v>
      </c>
      <c r="M17" s="13">
        <f t="shared" si="3"/>
        <v>-1.3050760951849316E-3</v>
      </c>
    </row>
    <row r="18" spans="1:13" ht="17" x14ac:dyDescent="0.2">
      <c r="A18" s="7">
        <v>44097</v>
      </c>
      <c r="B18">
        <v>167.89999399999999</v>
      </c>
      <c r="C18" s="13">
        <f t="shared" si="1"/>
        <v>2.4405125969681141E-2</v>
      </c>
      <c r="D18" s="8">
        <v>3246.59</v>
      </c>
      <c r="E18" s="13">
        <f t="shared" si="0"/>
        <v>2.9874077827070078E-3</v>
      </c>
      <c r="I18" s="7">
        <v>43368</v>
      </c>
      <c r="J18">
        <v>200.800003</v>
      </c>
      <c r="K18" s="13">
        <f t="shared" si="2"/>
        <v>4.9828600645174248E-4</v>
      </c>
      <c r="L18" s="8">
        <v>2905.97</v>
      </c>
      <c r="M18" s="13">
        <f t="shared" si="3"/>
        <v>-3.2892480346828901E-3</v>
      </c>
    </row>
    <row r="19" spans="1:13" ht="17" x14ac:dyDescent="0.2">
      <c r="A19" s="7">
        <v>44098</v>
      </c>
      <c r="B19">
        <v>165.39999399999999</v>
      </c>
      <c r="C19" s="13">
        <f t="shared" si="1"/>
        <v>-1.4889815898385339E-2</v>
      </c>
      <c r="D19" s="8">
        <v>3298.46</v>
      </c>
      <c r="E19" s="13">
        <f t="shared" si="0"/>
        <v>1.5976763311659203E-2</v>
      </c>
      <c r="I19" s="7">
        <v>43369</v>
      </c>
      <c r="J19">
        <v>200.89999399999999</v>
      </c>
      <c r="K19" s="13">
        <f t="shared" si="2"/>
        <v>4.9796313997063635E-4</v>
      </c>
      <c r="L19" s="8">
        <v>2914</v>
      </c>
      <c r="M19" s="13">
        <f t="shared" si="3"/>
        <v>2.7632769780832067E-3</v>
      </c>
    </row>
    <row r="20" spans="1:13" ht="17" x14ac:dyDescent="0.2">
      <c r="A20" s="7">
        <v>44099</v>
      </c>
      <c r="B20">
        <v>162.89999399999999</v>
      </c>
      <c r="C20" s="13">
        <f t="shared" si="1"/>
        <v>-1.5114873583369048E-2</v>
      </c>
      <c r="D20" s="8">
        <v>3351.6</v>
      </c>
      <c r="E20" s="13">
        <f t="shared" si="0"/>
        <v>1.6110548559024496E-2</v>
      </c>
      <c r="I20" s="7">
        <v>43370</v>
      </c>
      <c r="J20">
        <v>200.800003</v>
      </c>
      <c r="K20" s="13">
        <f t="shared" si="2"/>
        <v>-4.9771529609898835E-4</v>
      </c>
      <c r="L20" s="8">
        <v>2913.98</v>
      </c>
      <c r="M20" s="13">
        <f t="shared" si="3"/>
        <v>-6.8634179821724928E-6</v>
      </c>
    </row>
    <row r="21" spans="1:13" ht="17" x14ac:dyDescent="0.2">
      <c r="A21" s="7">
        <v>44102</v>
      </c>
      <c r="B21">
        <v>167.199997</v>
      </c>
      <c r="C21" s="13">
        <f t="shared" si="1"/>
        <v>2.6396581696620514E-2</v>
      </c>
      <c r="D21" s="8">
        <v>3335.47</v>
      </c>
      <c r="E21" s="13">
        <f t="shared" si="0"/>
        <v>-4.8126268051080778E-3</v>
      </c>
      <c r="I21" s="7">
        <v>43371</v>
      </c>
      <c r="J21">
        <v>200.5</v>
      </c>
      <c r="K21" s="13">
        <f t="shared" si="2"/>
        <v>-1.4940388223002588E-3</v>
      </c>
      <c r="L21" s="8">
        <v>2924.59</v>
      </c>
      <c r="M21" s="13">
        <f t="shared" si="3"/>
        <v>3.6410682297065566E-3</v>
      </c>
    </row>
    <row r="22" spans="1:13" ht="17" x14ac:dyDescent="0.2">
      <c r="A22" s="7">
        <v>44103</v>
      </c>
      <c r="B22">
        <v>166.10000600000001</v>
      </c>
      <c r="C22" s="13">
        <f t="shared" si="1"/>
        <v>-6.578893658712115E-3</v>
      </c>
      <c r="D22" s="8">
        <v>3363</v>
      </c>
      <c r="E22" s="13">
        <f t="shared" si="0"/>
        <v>8.2537093722925281E-3</v>
      </c>
      <c r="I22" s="7">
        <v>43374</v>
      </c>
      <c r="J22">
        <v>201.60000600000001</v>
      </c>
      <c r="K22" s="13">
        <f t="shared" si="2"/>
        <v>5.4863142144638832E-3</v>
      </c>
      <c r="L22" s="8">
        <v>2923.43</v>
      </c>
      <c r="M22" s="13">
        <f t="shared" si="3"/>
        <v>-3.9663679353352244E-4</v>
      </c>
    </row>
    <row r="23" spans="1:13" ht="17" x14ac:dyDescent="0.2">
      <c r="A23" s="7">
        <v>44104</v>
      </c>
      <c r="B23">
        <v>165.699997</v>
      </c>
      <c r="C23" s="13">
        <f t="shared" si="1"/>
        <v>-2.4082419358854024E-3</v>
      </c>
      <c r="D23" s="8">
        <v>3380.8</v>
      </c>
      <c r="E23" s="13">
        <f t="shared" si="0"/>
        <v>5.2928932500744263E-3</v>
      </c>
      <c r="I23" s="7">
        <v>43375</v>
      </c>
      <c r="J23">
        <v>200.10000600000001</v>
      </c>
      <c r="K23" s="13">
        <f t="shared" si="2"/>
        <v>-7.440475969033411E-3</v>
      </c>
      <c r="L23" s="8">
        <v>2925.51</v>
      </c>
      <c r="M23" s="13">
        <f t="shared" si="3"/>
        <v>7.1149300650286129E-4</v>
      </c>
    </row>
    <row r="24" spans="1:13" ht="17" x14ac:dyDescent="0.2">
      <c r="A24" s="7">
        <v>44105</v>
      </c>
      <c r="B24">
        <v>167.60000600000001</v>
      </c>
      <c r="C24" s="13">
        <f t="shared" si="1"/>
        <v>1.146656025588233E-2</v>
      </c>
      <c r="D24" s="8">
        <v>3348.42</v>
      </c>
      <c r="E24" s="13">
        <f t="shared" si="0"/>
        <v>-9.5776147657359312E-3</v>
      </c>
      <c r="I24" s="7">
        <v>43376</v>
      </c>
      <c r="J24">
        <v>201.199997</v>
      </c>
      <c r="K24" s="13">
        <f t="shared" si="2"/>
        <v>5.4972062319678106E-3</v>
      </c>
      <c r="L24" s="8">
        <v>2901.61</v>
      </c>
      <c r="M24" s="13">
        <f t="shared" si="3"/>
        <v>-8.1695157425543119E-3</v>
      </c>
    </row>
    <row r="25" spans="1:13" ht="17" x14ac:dyDescent="0.2">
      <c r="A25" s="7">
        <v>44106</v>
      </c>
      <c r="B25">
        <v>167.199997</v>
      </c>
      <c r="C25" s="13">
        <f t="shared" si="1"/>
        <v>-2.3866884587104842E-3</v>
      </c>
      <c r="D25" s="8">
        <v>3408.6</v>
      </c>
      <c r="E25" s="13">
        <f t="shared" si="0"/>
        <v>1.7972655760030154E-2</v>
      </c>
      <c r="I25" s="7">
        <v>43377</v>
      </c>
      <c r="J25">
        <v>199.39999399999999</v>
      </c>
      <c r="K25" s="13">
        <f t="shared" si="2"/>
        <v>-8.946337111525926E-3</v>
      </c>
      <c r="L25" s="8">
        <v>2885.57</v>
      </c>
      <c r="M25" s="13">
        <f t="shared" si="3"/>
        <v>-5.5279655088037449E-3</v>
      </c>
    </row>
    <row r="26" spans="1:13" ht="17" x14ac:dyDescent="0.2">
      <c r="A26" s="7">
        <v>44109</v>
      </c>
      <c r="B26">
        <v>169.699997</v>
      </c>
      <c r="C26" s="13">
        <f t="shared" si="1"/>
        <v>1.4952153378328115E-2</v>
      </c>
      <c r="D26" s="8">
        <v>3360.97</v>
      </c>
      <c r="E26" s="13">
        <f t="shared" si="0"/>
        <v>-1.3973478847620791E-2</v>
      </c>
      <c r="I26" s="7">
        <v>43378</v>
      </c>
      <c r="J26">
        <v>198.89999399999999</v>
      </c>
      <c r="K26" s="13">
        <f t="shared" si="2"/>
        <v>-2.5075226431551245E-3</v>
      </c>
      <c r="L26" s="8">
        <v>2884.43</v>
      </c>
      <c r="M26" s="13">
        <f t="shared" si="3"/>
        <v>-3.9506925841348295E-4</v>
      </c>
    </row>
    <row r="27" spans="1:13" ht="17" x14ac:dyDescent="0.2">
      <c r="A27" s="7">
        <v>44110</v>
      </c>
      <c r="B27">
        <v>170.10000600000001</v>
      </c>
      <c r="C27" s="13">
        <f t="shared" si="1"/>
        <v>2.357153842495352E-3</v>
      </c>
      <c r="D27" s="8">
        <v>3419.44</v>
      </c>
      <c r="E27" s="13">
        <f t="shared" si="0"/>
        <v>1.7396763434365692E-2</v>
      </c>
      <c r="I27" s="7">
        <v>43381</v>
      </c>
      <c r="J27">
        <v>197.300003</v>
      </c>
      <c r="K27" s="13">
        <f t="shared" si="2"/>
        <v>-8.0441983321527522E-3</v>
      </c>
      <c r="L27" s="8">
        <v>2880.34</v>
      </c>
      <c r="M27" s="13">
        <f t="shared" si="3"/>
        <v>-1.4179577940874877E-3</v>
      </c>
    </row>
    <row r="28" spans="1:13" ht="17" x14ac:dyDescent="0.2">
      <c r="A28" s="7">
        <v>44111</v>
      </c>
      <c r="B28">
        <v>171.10000600000001</v>
      </c>
      <c r="C28" s="13">
        <f t="shared" si="1"/>
        <v>5.8788945604153486E-3</v>
      </c>
      <c r="D28" s="8">
        <v>3446.83</v>
      </c>
      <c r="E28" s="13">
        <f t="shared" si="0"/>
        <v>8.0100835224481415E-3</v>
      </c>
      <c r="I28" s="7">
        <v>43382</v>
      </c>
      <c r="J28">
        <v>195.10000600000001</v>
      </c>
      <c r="K28" s="13">
        <f t="shared" si="2"/>
        <v>-1.1150516809672828E-2</v>
      </c>
      <c r="L28" s="8">
        <v>2785.68</v>
      </c>
      <c r="M28" s="13">
        <f t="shared" si="3"/>
        <v>-3.2864175757028824E-2</v>
      </c>
    </row>
    <row r="29" spans="1:13" ht="17" x14ac:dyDescent="0.2">
      <c r="A29" s="7">
        <v>44112</v>
      </c>
      <c r="B29">
        <v>171.300003</v>
      </c>
      <c r="C29" s="13">
        <f t="shared" si="1"/>
        <v>1.1688894972918806E-3</v>
      </c>
      <c r="D29" s="8">
        <v>3477.14</v>
      </c>
      <c r="E29" s="13">
        <f t="shared" si="0"/>
        <v>8.7935871510924635E-3</v>
      </c>
      <c r="I29" s="7">
        <v>43383</v>
      </c>
      <c r="J29">
        <v>195.199997</v>
      </c>
      <c r="K29" s="13">
        <f t="shared" si="2"/>
        <v>5.1251151678588514E-4</v>
      </c>
      <c r="L29" s="8">
        <v>2728.37</v>
      </c>
      <c r="M29" s="13">
        <f t="shared" si="3"/>
        <v>-2.0573073719881707E-2</v>
      </c>
    </row>
    <row r="30" spans="1:13" ht="17" x14ac:dyDescent="0.2">
      <c r="A30" s="7">
        <v>44113</v>
      </c>
      <c r="B30">
        <v>171.10000600000001</v>
      </c>
      <c r="C30" s="13">
        <f t="shared" si="1"/>
        <v>-1.16752478982729E-3</v>
      </c>
      <c r="D30" s="8">
        <v>3534.22</v>
      </c>
      <c r="E30" s="13">
        <f t="shared" si="0"/>
        <v>1.6415789988323715E-2</v>
      </c>
      <c r="I30" s="7">
        <v>43384</v>
      </c>
      <c r="J30">
        <v>189.60000600000001</v>
      </c>
      <c r="K30" s="13">
        <f t="shared" si="2"/>
        <v>-2.8688478924515537E-2</v>
      </c>
      <c r="L30" s="8">
        <v>2767.13</v>
      </c>
      <c r="M30" s="13">
        <f t="shared" si="3"/>
        <v>1.4206284338267983E-2</v>
      </c>
    </row>
    <row r="31" spans="1:13" ht="17" x14ac:dyDescent="0.2">
      <c r="A31" s="7">
        <v>44116</v>
      </c>
      <c r="B31">
        <v>171.89999399999999</v>
      </c>
      <c r="C31" s="13">
        <f t="shared" si="1"/>
        <v>4.6755579891679666E-3</v>
      </c>
      <c r="D31" s="8">
        <v>3511.93</v>
      </c>
      <c r="E31" s="13">
        <f t="shared" si="0"/>
        <v>-6.3069078891523356E-3</v>
      </c>
      <c r="I31" s="7">
        <v>43385</v>
      </c>
      <c r="J31">
        <v>190.800003</v>
      </c>
      <c r="K31" s="13">
        <f t="shared" si="2"/>
        <v>6.3290979009777981E-3</v>
      </c>
      <c r="L31" s="8">
        <v>2750.79</v>
      </c>
      <c r="M31" s="13">
        <f t="shared" si="3"/>
        <v>-5.9050351808552781E-3</v>
      </c>
    </row>
    <row r="32" spans="1:13" ht="17" x14ac:dyDescent="0.2">
      <c r="A32" s="7">
        <v>44117</v>
      </c>
      <c r="B32">
        <v>169.89999399999999</v>
      </c>
      <c r="C32" s="13">
        <f t="shared" si="1"/>
        <v>-1.1634671726631907E-2</v>
      </c>
      <c r="D32" s="8">
        <v>3488.67</v>
      </c>
      <c r="E32" s="13">
        <f t="shared" si="0"/>
        <v>-6.623138843883547E-3</v>
      </c>
      <c r="I32" s="7">
        <v>43388</v>
      </c>
      <c r="J32">
        <v>188.300003</v>
      </c>
      <c r="K32" s="13">
        <f t="shared" si="2"/>
        <v>-1.3102725160858641E-2</v>
      </c>
      <c r="L32" s="8">
        <v>2809.92</v>
      </c>
      <c r="M32" s="13">
        <f t="shared" si="3"/>
        <v>2.1495643069809001E-2</v>
      </c>
    </row>
    <row r="33" spans="1:13" ht="17" x14ac:dyDescent="0.2">
      <c r="A33" s="7">
        <v>44118</v>
      </c>
      <c r="B33">
        <v>169.199997</v>
      </c>
      <c r="C33" s="13">
        <f t="shared" si="1"/>
        <v>-4.1200531178359201E-3</v>
      </c>
      <c r="D33" s="8">
        <v>3483.34</v>
      </c>
      <c r="E33" s="13">
        <f t="shared" si="0"/>
        <v>-1.5278028589691406E-3</v>
      </c>
      <c r="I33" s="7">
        <v>43389</v>
      </c>
      <c r="J33">
        <v>189.5</v>
      </c>
      <c r="K33" s="13">
        <f t="shared" si="2"/>
        <v>6.3727933132322612E-3</v>
      </c>
      <c r="L33" s="8">
        <v>2809.21</v>
      </c>
      <c r="M33" s="13">
        <f t="shared" si="3"/>
        <v>-2.5267623277536178E-4</v>
      </c>
    </row>
    <row r="34" spans="1:13" ht="17" x14ac:dyDescent="0.2">
      <c r="A34" s="7">
        <v>44119</v>
      </c>
      <c r="B34">
        <v>165.60000600000001</v>
      </c>
      <c r="C34" s="13">
        <f t="shared" si="1"/>
        <v>-2.1276542930435127E-2</v>
      </c>
      <c r="D34" s="8">
        <v>3483.81</v>
      </c>
      <c r="E34" s="13">
        <f t="shared" si="0"/>
        <v>1.3492797142955482E-4</v>
      </c>
      <c r="I34" s="7">
        <v>43390</v>
      </c>
      <c r="J34">
        <v>191.199997</v>
      </c>
      <c r="K34" s="13">
        <f t="shared" si="2"/>
        <v>8.9709604221634986E-3</v>
      </c>
      <c r="L34" s="8">
        <v>2768.78</v>
      </c>
      <c r="M34" s="13">
        <f t="shared" si="3"/>
        <v>-1.4391946490294405E-2</v>
      </c>
    </row>
    <row r="35" spans="1:13" ht="17" x14ac:dyDescent="0.2">
      <c r="A35" s="7">
        <v>44120</v>
      </c>
      <c r="B35">
        <v>167.39999399999999</v>
      </c>
      <c r="C35" s="13">
        <f t="shared" si="1"/>
        <v>1.0869492359800947E-2</v>
      </c>
      <c r="D35" s="8">
        <v>3426.92</v>
      </c>
      <c r="E35" s="13">
        <f t="shared" si="0"/>
        <v>-1.6329822808936134E-2</v>
      </c>
      <c r="I35" s="7">
        <v>43391</v>
      </c>
      <c r="J35">
        <v>191.199997</v>
      </c>
      <c r="K35" s="13">
        <f t="shared" si="2"/>
        <v>0</v>
      </c>
      <c r="L35" s="8">
        <v>2767.78</v>
      </c>
      <c r="M35" s="13">
        <f t="shared" si="3"/>
        <v>-3.6116990154511086E-4</v>
      </c>
    </row>
    <row r="36" spans="1:13" ht="17" x14ac:dyDescent="0.2">
      <c r="A36" s="7">
        <v>44123</v>
      </c>
      <c r="B36">
        <v>167.10000600000001</v>
      </c>
      <c r="C36" s="13">
        <f t="shared" si="1"/>
        <v>-1.7920430749834848E-3</v>
      </c>
      <c r="D36" s="8">
        <v>3443.12</v>
      </c>
      <c r="E36" s="13">
        <f t="shared" si="0"/>
        <v>4.7272769717412455E-3</v>
      </c>
      <c r="I36" s="7">
        <v>43392</v>
      </c>
      <c r="J36">
        <v>190.10000600000001</v>
      </c>
      <c r="K36" s="13">
        <f t="shared" si="2"/>
        <v>-5.7530910944522118E-3</v>
      </c>
      <c r="L36" s="8">
        <v>2755.88</v>
      </c>
      <c r="M36" s="13">
        <f t="shared" si="3"/>
        <v>-4.2994746692295305E-3</v>
      </c>
    </row>
    <row r="37" spans="1:13" ht="17" x14ac:dyDescent="0.2">
      <c r="A37" s="7">
        <v>44124</v>
      </c>
      <c r="B37">
        <v>167.39999399999999</v>
      </c>
      <c r="C37" s="13">
        <f t="shared" si="1"/>
        <v>1.7952602586979172E-3</v>
      </c>
      <c r="D37" s="8">
        <v>3435.56</v>
      </c>
      <c r="E37" s="13">
        <f t="shared" si="0"/>
        <v>-2.1956829851994542E-3</v>
      </c>
      <c r="I37" s="7">
        <v>43395</v>
      </c>
      <c r="J37">
        <v>191.300003</v>
      </c>
      <c r="K37" s="13">
        <f t="shared" si="2"/>
        <v>6.3124511421634999E-3</v>
      </c>
      <c r="L37" s="8">
        <v>2740.69</v>
      </c>
      <c r="M37" s="13">
        <f t="shared" si="3"/>
        <v>-5.5118510239923202E-3</v>
      </c>
    </row>
    <row r="38" spans="1:13" ht="17" x14ac:dyDescent="0.2">
      <c r="A38" s="7">
        <v>44125</v>
      </c>
      <c r="B38">
        <v>165.89999399999999</v>
      </c>
      <c r="C38" s="13">
        <f t="shared" si="1"/>
        <v>-8.960573797870075E-3</v>
      </c>
      <c r="D38" s="8">
        <v>3453.49</v>
      </c>
      <c r="E38" s="13">
        <f t="shared" si="0"/>
        <v>5.2189453829942778E-3</v>
      </c>
      <c r="I38" s="7">
        <v>43396</v>
      </c>
      <c r="J38">
        <v>188.199997</v>
      </c>
      <c r="K38" s="13">
        <f t="shared" si="2"/>
        <v>-1.6204944858260184E-2</v>
      </c>
      <c r="L38" s="8">
        <v>2656.1</v>
      </c>
      <c r="M38" s="13">
        <f t="shared" si="3"/>
        <v>-3.0864490329077787E-2</v>
      </c>
    </row>
    <row r="39" spans="1:13" ht="17" x14ac:dyDescent="0.2">
      <c r="A39" s="7">
        <v>44126</v>
      </c>
      <c r="B39">
        <v>165.89999399999999</v>
      </c>
      <c r="C39" s="13">
        <f t="shared" si="1"/>
        <v>0</v>
      </c>
      <c r="D39" s="8">
        <v>3465.39</v>
      </c>
      <c r="E39" s="13">
        <f t="shared" si="0"/>
        <v>3.4457896215134287E-3</v>
      </c>
      <c r="I39" s="7">
        <v>43397</v>
      </c>
      <c r="J39">
        <v>188.5</v>
      </c>
      <c r="K39" s="13">
        <f t="shared" si="2"/>
        <v>1.594064850064747E-3</v>
      </c>
      <c r="L39" s="8">
        <v>2705.57</v>
      </c>
      <c r="M39" s="13">
        <f t="shared" si="3"/>
        <v>1.8625051767629408E-2</v>
      </c>
    </row>
    <row r="40" spans="1:13" ht="17" x14ac:dyDescent="0.2">
      <c r="A40" s="7">
        <v>44127</v>
      </c>
      <c r="B40">
        <v>169</v>
      </c>
      <c r="C40" s="13">
        <f t="shared" si="1"/>
        <v>1.8685992236985971E-2</v>
      </c>
      <c r="D40" s="8">
        <v>3400.97</v>
      </c>
      <c r="E40" s="13">
        <f t="shared" si="0"/>
        <v>-1.8589538262648642E-2</v>
      </c>
      <c r="I40" s="7">
        <v>43398</v>
      </c>
      <c r="J40">
        <v>187.300003</v>
      </c>
      <c r="K40" s="13">
        <f t="shared" si="2"/>
        <v>-6.3660318302387608E-3</v>
      </c>
      <c r="L40" s="8">
        <v>2658.69</v>
      </c>
      <c r="M40" s="13">
        <f t="shared" si="3"/>
        <v>-1.7327217554896079E-2</v>
      </c>
    </row>
    <row r="41" spans="1:13" ht="17" x14ac:dyDescent="0.2">
      <c r="A41" s="7">
        <v>44130</v>
      </c>
      <c r="B41">
        <v>169.199997</v>
      </c>
      <c r="C41" s="13">
        <f t="shared" si="1"/>
        <v>1.183414201183508E-3</v>
      </c>
      <c r="D41" s="8">
        <v>3390.68</v>
      </c>
      <c r="E41" s="13">
        <f t="shared" si="0"/>
        <v>-3.0256074002417144E-3</v>
      </c>
      <c r="I41" s="7">
        <v>43399</v>
      </c>
      <c r="J41">
        <v>185.5</v>
      </c>
      <c r="K41" s="13">
        <f t="shared" si="2"/>
        <v>-9.6102667974864442E-3</v>
      </c>
      <c r="L41" s="8">
        <v>2641.25</v>
      </c>
      <c r="M41" s="13">
        <f t="shared" si="3"/>
        <v>-6.5596214677152709E-3</v>
      </c>
    </row>
    <row r="42" spans="1:13" ht="17" x14ac:dyDescent="0.2">
      <c r="A42" s="7">
        <v>44131</v>
      </c>
      <c r="B42">
        <v>166.60000600000001</v>
      </c>
      <c r="C42" s="13">
        <f t="shared" si="1"/>
        <v>-1.5366377341011317E-2</v>
      </c>
      <c r="D42" s="8">
        <v>3271.03</v>
      </c>
      <c r="E42" s="13">
        <f t="shared" si="0"/>
        <v>-3.5287906850543171E-2</v>
      </c>
      <c r="I42" s="7">
        <v>43402</v>
      </c>
      <c r="J42">
        <v>189.699997</v>
      </c>
      <c r="K42" s="13">
        <f t="shared" si="2"/>
        <v>2.2641493261455592E-2</v>
      </c>
      <c r="L42" s="8">
        <v>2682.63</v>
      </c>
      <c r="M42" s="13">
        <f t="shared" si="3"/>
        <v>1.5666824420255576E-2</v>
      </c>
    </row>
    <row r="43" spans="1:13" ht="17" x14ac:dyDescent="0.2">
      <c r="A43" s="7">
        <v>44132</v>
      </c>
      <c r="B43">
        <v>162</v>
      </c>
      <c r="C43" s="13">
        <f t="shared" si="1"/>
        <v>-2.7611079437776298E-2</v>
      </c>
      <c r="D43" s="8">
        <v>3310.11</v>
      </c>
      <c r="E43" s="13">
        <f t="shared" si="0"/>
        <v>1.1947307117329942E-2</v>
      </c>
      <c r="I43" s="7">
        <v>43403</v>
      </c>
      <c r="J43">
        <v>188.89999399999999</v>
      </c>
      <c r="K43" s="13">
        <f t="shared" si="2"/>
        <v>-4.2172009101296704E-3</v>
      </c>
      <c r="L43" s="8">
        <v>2711.74</v>
      </c>
      <c r="M43" s="13">
        <f t="shared" si="3"/>
        <v>1.0851291456518197E-2</v>
      </c>
    </row>
    <row r="44" spans="1:13" ht="17" x14ac:dyDescent="0.2">
      <c r="A44" s="7">
        <v>44133</v>
      </c>
      <c r="B44">
        <v>160.10000600000001</v>
      </c>
      <c r="C44" s="13">
        <f t="shared" si="1"/>
        <v>-1.1728358024691299E-2</v>
      </c>
      <c r="D44" s="8">
        <v>3269.96</v>
      </c>
      <c r="E44" s="13">
        <f t="shared" si="0"/>
        <v>-1.2129506270184387E-2</v>
      </c>
      <c r="I44" s="7">
        <v>43404</v>
      </c>
      <c r="J44">
        <v>191.39999399999999</v>
      </c>
      <c r="K44" s="13">
        <f t="shared" si="2"/>
        <v>1.3234516037094135E-2</v>
      </c>
      <c r="L44" s="8">
        <v>2740.37</v>
      </c>
      <c r="M44" s="13">
        <f t="shared" si="3"/>
        <v>1.05577968389301E-2</v>
      </c>
    </row>
    <row r="45" spans="1:13" ht="17" x14ac:dyDescent="0.2">
      <c r="A45" s="7">
        <v>44134</v>
      </c>
      <c r="B45">
        <v>159.800003</v>
      </c>
      <c r="C45" s="13">
        <f t="shared" si="1"/>
        <v>-1.8738475250276165E-3</v>
      </c>
      <c r="D45" s="8">
        <v>3310.24</v>
      </c>
      <c r="E45" s="13">
        <f t="shared" si="0"/>
        <v>1.231819349472163E-2</v>
      </c>
      <c r="I45" s="7">
        <v>43405</v>
      </c>
      <c r="J45">
        <v>192.60000600000001</v>
      </c>
      <c r="K45" s="13">
        <f t="shared" si="2"/>
        <v>6.2696553689547407E-3</v>
      </c>
      <c r="L45" s="8">
        <v>2723.06</v>
      </c>
      <c r="M45" s="13">
        <f t="shared" si="3"/>
        <v>-6.3166652678288138E-3</v>
      </c>
    </row>
    <row r="46" spans="1:13" ht="17" x14ac:dyDescent="0.2">
      <c r="A46" s="7">
        <v>44137</v>
      </c>
      <c r="B46">
        <v>161</v>
      </c>
      <c r="C46" s="13">
        <f t="shared" si="1"/>
        <v>7.5093678189730451E-3</v>
      </c>
      <c r="D46" s="8">
        <v>3369.16</v>
      </c>
      <c r="E46" s="13">
        <f t="shared" si="0"/>
        <v>1.7799313644932147E-2</v>
      </c>
      <c r="I46" s="7">
        <v>43406</v>
      </c>
      <c r="J46">
        <v>193.300003</v>
      </c>
      <c r="K46" s="13">
        <f t="shared" si="2"/>
        <v>3.6344599075452955E-3</v>
      </c>
      <c r="L46" s="8">
        <v>2738.31</v>
      </c>
      <c r="M46" s="13">
        <f t="shared" si="3"/>
        <v>5.6003172901073484E-3</v>
      </c>
    </row>
    <row r="47" spans="1:13" ht="17" x14ac:dyDescent="0.2">
      <c r="A47" s="7">
        <v>44138</v>
      </c>
      <c r="B47">
        <v>163.60000600000001</v>
      </c>
      <c r="C47" s="13">
        <f t="shared" si="1"/>
        <v>1.6149105590062218E-2</v>
      </c>
      <c r="D47" s="8">
        <v>3443.44</v>
      </c>
      <c r="E47" s="13">
        <f t="shared" si="0"/>
        <v>2.2047038430944355E-2</v>
      </c>
      <c r="I47" s="7">
        <v>43409</v>
      </c>
      <c r="J47">
        <v>192.10000600000001</v>
      </c>
      <c r="K47" s="13">
        <f t="shared" si="2"/>
        <v>-6.207951274579071E-3</v>
      </c>
      <c r="L47" s="8">
        <v>2755.45</v>
      </c>
      <c r="M47" s="13">
        <f t="shared" si="3"/>
        <v>6.2593351373656514E-3</v>
      </c>
    </row>
    <row r="48" spans="1:13" ht="17" x14ac:dyDescent="0.2">
      <c r="A48" s="7">
        <v>44139</v>
      </c>
      <c r="B48">
        <v>165.60000600000001</v>
      </c>
      <c r="C48" s="13">
        <f t="shared" si="1"/>
        <v>1.2224938426958154E-2</v>
      </c>
      <c r="D48" s="8">
        <v>3510.45</v>
      </c>
      <c r="E48" s="13">
        <f t="shared" si="0"/>
        <v>1.9460190971818836E-2</v>
      </c>
      <c r="I48" s="7">
        <v>43410</v>
      </c>
      <c r="J48">
        <v>190.60000600000001</v>
      </c>
      <c r="K48" s="13">
        <f t="shared" si="2"/>
        <v>-7.8084328638698963E-3</v>
      </c>
      <c r="L48" s="8">
        <v>2813.89</v>
      </c>
      <c r="M48" s="13">
        <f t="shared" si="3"/>
        <v>2.1208876952947708E-2</v>
      </c>
    </row>
    <row r="49" spans="1:13" ht="17" x14ac:dyDescent="0.2">
      <c r="A49" s="7">
        <v>44140</v>
      </c>
      <c r="B49">
        <v>167.89999399999999</v>
      </c>
      <c r="C49" s="13">
        <f t="shared" si="1"/>
        <v>1.3888815921902609E-2</v>
      </c>
      <c r="D49" s="8">
        <v>3509.44</v>
      </c>
      <c r="E49" s="13">
        <f t="shared" si="0"/>
        <v>-2.8771240154390476E-4</v>
      </c>
      <c r="I49" s="7">
        <v>43411</v>
      </c>
      <c r="J49">
        <v>191.60000600000001</v>
      </c>
      <c r="K49" s="13">
        <f t="shared" si="2"/>
        <v>5.2465895515239058E-3</v>
      </c>
      <c r="L49" s="8">
        <v>2806.83</v>
      </c>
      <c r="M49" s="13">
        <f t="shared" si="3"/>
        <v>-2.5089822274502183E-3</v>
      </c>
    </row>
    <row r="50" spans="1:13" ht="17" x14ac:dyDescent="0.2">
      <c r="A50" s="7">
        <v>44141</v>
      </c>
      <c r="B50">
        <v>167.10000600000001</v>
      </c>
      <c r="C50" s="13">
        <f t="shared" si="1"/>
        <v>-4.7646696163669011E-3</v>
      </c>
      <c r="D50" s="8">
        <v>3550.5</v>
      </c>
      <c r="E50" s="13">
        <f t="shared" si="0"/>
        <v>1.1699872344305584E-2</v>
      </c>
      <c r="I50" s="7">
        <v>43412</v>
      </c>
      <c r="J50">
        <v>192.5</v>
      </c>
      <c r="K50" s="13">
        <f t="shared" si="2"/>
        <v>4.6972545501902108E-3</v>
      </c>
      <c r="L50" s="8">
        <v>2781.01</v>
      </c>
      <c r="M50" s="13">
        <f t="shared" si="3"/>
        <v>-9.1989896074931021E-3</v>
      </c>
    </row>
    <row r="51" spans="1:13" ht="17" x14ac:dyDescent="0.2">
      <c r="A51" s="7">
        <v>44144</v>
      </c>
      <c r="B51">
        <v>173.39999399999999</v>
      </c>
      <c r="C51" s="13">
        <f t="shared" si="1"/>
        <v>3.7701901698315776E-2</v>
      </c>
      <c r="D51" s="8">
        <v>3545.53</v>
      </c>
      <c r="E51" s="13">
        <f t="shared" si="0"/>
        <v>-1.3998028446696731E-3</v>
      </c>
      <c r="I51" s="7">
        <v>43413</v>
      </c>
      <c r="J51">
        <v>192.10000600000001</v>
      </c>
      <c r="K51" s="13">
        <f t="shared" si="2"/>
        <v>-2.0778909090908293E-3</v>
      </c>
      <c r="L51" s="8">
        <v>2726.22</v>
      </c>
      <c r="M51" s="13">
        <f t="shared" si="3"/>
        <v>-1.9701475363267495E-2</v>
      </c>
    </row>
    <row r="52" spans="1:13" ht="17" x14ac:dyDescent="0.2">
      <c r="A52" s="7">
        <v>44145</v>
      </c>
      <c r="B52">
        <v>178.10000600000001</v>
      </c>
      <c r="C52" s="13">
        <f t="shared" si="1"/>
        <v>2.7105029772953815E-2</v>
      </c>
      <c r="D52" s="8">
        <v>3572.66</v>
      </c>
      <c r="E52" s="13">
        <f t="shared" si="0"/>
        <v>7.6518884341691962E-3</v>
      </c>
      <c r="I52" s="7">
        <v>43416</v>
      </c>
      <c r="J52">
        <v>191.199997</v>
      </c>
      <c r="K52" s="13">
        <f t="shared" si="2"/>
        <v>-4.685106568919184E-3</v>
      </c>
      <c r="L52" s="8">
        <v>2722.18</v>
      </c>
      <c r="M52" s="13">
        <f t="shared" si="3"/>
        <v>-1.4819053487979961E-3</v>
      </c>
    </row>
    <row r="53" spans="1:13" ht="17" x14ac:dyDescent="0.2">
      <c r="A53" s="7">
        <v>44146</v>
      </c>
      <c r="B53">
        <v>179.699997</v>
      </c>
      <c r="C53" s="13">
        <f t="shared" si="1"/>
        <v>8.9836661768556425E-3</v>
      </c>
      <c r="D53" s="8">
        <v>3537.01</v>
      </c>
      <c r="E53" s="13">
        <f t="shared" si="0"/>
        <v>-9.9785593927212979E-3</v>
      </c>
      <c r="I53" s="7">
        <v>43417</v>
      </c>
      <c r="J53">
        <v>190.800003</v>
      </c>
      <c r="K53" s="13">
        <f t="shared" si="2"/>
        <v>-2.0920188612764123E-3</v>
      </c>
      <c r="L53" s="8">
        <v>2701.58</v>
      </c>
      <c r="M53" s="13">
        <f t="shared" si="3"/>
        <v>-7.5674643116913076E-3</v>
      </c>
    </row>
    <row r="54" spans="1:13" ht="17" x14ac:dyDescent="0.2">
      <c r="A54" s="7">
        <v>44147</v>
      </c>
      <c r="B54">
        <v>181.800003</v>
      </c>
      <c r="C54" s="13">
        <f t="shared" si="1"/>
        <v>1.1686177156697397E-2</v>
      </c>
      <c r="D54" s="8">
        <v>3585.15</v>
      </c>
      <c r="E54" s="13">
        <f t="shared" si="0"/>
        <v>1.3610365817456005E-2</v>
      </c>
      <c r="I54" s="7">
        <v>43418</v>
      </c>
      <c r="J54">
        <v>191.199997</v>
      </c>
      <c r="K54" s="13">
        <f t="shared" si="2"/>
        <v>2.0964045791969088E-3</v>
      </c>
      <c r="L54" s="8">
        <v>2730.2</v>
      </c>
      <c r="M54" s="13">
        <f t="shared" si="3"/>
        <v>1.0593800664796094E-2</v>
      </c>
    </row>
    <row r="55" spans="1:13" ht="17" x14ac:dyDescent="0.2">
      <c r="A55" s="7">
        <v>44148</v>
      </c>
      <c r="B55">
        <v>180.199997</v>
      </c>
      <c r="C55" s="13">
        <f t="shared" si="1"/>
        <v>-8.8009129460795421E-3</v>
      </c>
      <c r="D55" s="8">
        <v>3626.91</v>
      </c>
      <c r="E55" s="13">
        <f t="shared" si="0"/>
        <v>1.1648048198820149E-2</v>
      </c>
      <c r="I55" s="7">
        <v>43419</v>
      </c>
      <c r="J55">
        <v>190.10000600000001</v>
      </c>
      <c r="K55" s="13">
        <f t="shared" si="2"/>
        <v>-5.7530910944522118E-3</v>
      </c>
      <c r="L55" s="8">
        <v>2736.27</v>
      </c>
      <c r="M55" s="13">
        <f t="shared" si="3"/>
        <v>2.2232803457622463E-3</v>
      </c>
    </row>
    <row r="56" spans="1:13" ht="17" x14ac:dyDescent="0.2">
      <c r="A56" s="7">
        <v>44151</v>
      </c>
      <c r="B56">
        <v>183.39999399999999</v>
      </c>
      <c r="C56" s="13">
        <f t="shared" si="1"/>
        <v>1.775803026234235E-2</v>
      </c>
      <c r="D56" s="8">
        <v>3609.53</v>
      </c>
      <c r="E56" s="13">
        <f t="shared" si="0"/>
        <v>-4.7919578925310624E-3</v>
      </c>
      <c r="I56" s="7">
        <v>43420</v>
      </c>
      <c r="J56">
        <v>189.5</v>
      </c>
      <c r="K56" s="13">
        <f t="shared" si="2"/>
        <v>-3.1562650240001267E-3</v>
      </c>
      <c r="L56" s="8">
        <v>2690.73</v>
      </c>
      <c r="M56" s="13">
        <f t="shared" si="3"/>
        <v>-1.6643094431470606E-2</v>
      </c>
    </row>
    <row r="57" spans="1:13" ht="17" x14ac:dyDescent="0.2">
      <c r="A57" s="7">
        <v>44152</v>
      </c>
      <c r="B57">
        <v>183</v>
      </c>
      <c r="C57" s="13">
        <f t="shared" si="1"/>
        <v>-2.180992437764151E-3</v>
      </c>
      <c r="D57" s="8">
        <v>3567.79</v>
      </c>
      <c r="E57" s="13">
        <f t="shared" si="0"/>
        <v>-1.156383241031389E-2</v>
      </c>
      <c r="I57" s="7">
        <v>43423</v>
      </c>
      <c r="J57">
        <v>190.10000600000001</v>
      </c>
      <c r="K57" s="13">
        <f t="shared" si="2"/>
        <v>3.1662585751979222E-3</v>
      </c>
      <c r="L57" s="8">
        <v>2641.89</v>
      </c>
      <c r="M57" s="13">
        <f t="shared" si="3"/>
        <v>-1.8151208036480848E-2</v>
      </c>
    </row>
    <row r="58" spans="1:13" ht="17" x14ac:dyDescent="0.2">
      <c r="A58" s="7">
        <v>44153</v>
      </c>
      <c r="B58">
        <v>183.5</v>
      </c>
      <c r="C58" s="13">
        <f t="shared" si="1"/>
        <v>2.732240437158362E-3</v>
      </c>
      <c r="D58" s="8">
        <v>3581.87</v>
      </c>
      <c r="E58" s="13">
        <f t="shared" si="0"/>
        <v>3.9464206133208446E-3</v>
      </c>
      <c r="I58" s="7">
        <v>43424</v>
      </c>
      <c r="J58">
        <v>188.800003</v>
      </c>
      <c r="K58" s="13">
        <f t="shared" si="2"/>
        <v>-6.8385216147757166E-3</v>
      </c>
      <c r="L58" s="8">
        <v>2649.93</v>
      </c>
      <c r="M58" s="13">
        <f t="shared" si="3"/>
        <v>3.0432758366170098E-3</v>
      </c>
    </row>
    <row r="59" spans="1:13" ht="17" x14ac:dyDescent="0.2">
      <c r="A59" s="7">
        <v>44154</v>
      </c>
      <c r="B59">
        <v>183</v>
      </c>
      <c r="C59" s="13">
        <f t="shared" si="1"/>
        <v>-2.7247956403270157E-3</v>
      </c>
      <c r="D59" s="8">
        <v>3557.54</v>
      </c>
      <c r="E59" s="13">
        <f t="shared" si="0"/>
        <v>-6.7925413261787915E-3</v>
      </c>
      <c r="I59" s="7">
        <v>43425</v>
      </c>
      <c r="J59">
        <v>188.199997</v>
      </c>
      <c r="K59" s="13">
        <f t="shared" si="2"/>
        <v>-3.177997830858148E-3</v>
      </c>
      <c r="L59" s="8">
        <v>2632.56</v>
      </c>
      <c r="M59" s="13">
        <f t="shared" si="3"/>
        <v>-6.5548901291732076E-3</v>
      </c>
    </row>
    <row r="60" spans="1:13" ht="17" x14ac:dyDescent="0.2">
      <c r="A60" s="7">
        <v>44155</v>
      </c>
      <c r="B60">
        <v>183</v>
      </c>
      <c r="C60" s="13">
        <f t="shared" si="1"/>
        <v>0</v>
      </c>
      <c r="D60" s="8">
        <v>3577.59</v>
      </c>
      <c r="E60" s="13">
        <f t="shared" si="0"/>
        <v>5.6359169538502396E-3</v>
      </c>
      <c r="I60" s="7">
        <v>43426</v>
      </c>
      <c r="J60">
        <v>189.199997</v>
      </c>
      <c r="K60" s="13">
        <f t="shared" si="2"/>
        <v>5.313496365252357E-3</v>
      </c>
      <c r="L60" s="8">
        <v>2673.45</v>
      </c>
      <c r="M60" s="13">
        <f t="shared" si="3"/>
        <v>1.5532409517731827E-2</v>
      </c>
    </row>
    <row r="61" spans="1:13" ht="17" x14ac:dyDescent="0.2">
      <c r="A61" s="7">
        <v>44158</v>
      </c>
      <c r="B61">
        <v>182.5</v>
      </c>
      <c r="C61" s="13">
        <f t="shared" si="1"/>
        <v>-2.732240437158473E-3</v>
      </c>
      <c r="D61" s="8">
        <v>3635.41</v>
      </c>
      <c r="E61" s="13">
        <f t="shared" si="0"/>
        <v>1.6161717804443754E-2</v>
      </c>
      <c r="I61" s="7">
        <v>43427</v>
      </c>
      <c r="J61">
        <v>189</v>
      </c>
      <c r="K61" s="13">
        <f t="shared" si="2"/>
        <v>-1.0570666129555706E-3</v>
      </c>
      <c r="L61" s="8">
        <v>2682.17</v>
      </c>
      <c r="M61" s="13">
        <f t="shared" si="3"/>
        <v>3.261703042884756E-3</v>
      </c>
    </row>
    <row r="62" spans="1:13" ht="17" x14ac:dyDescent="0.2">
      <c r="A62" s="7">
        <v>44159</v>
      </c>
      <c r="B62">
        <v>183.199997</v>
      </c>
      <c r="C62" s="13">
        <f t="shared" si="1"/>
        <v>3.8355999999999391E-3</v>
      </c>
      <c r="D62" s="8">
        <v>3629.65</v>
      </c>
      <c r="E62" s="13">
        <f t="shared" si="0"/>
        <v>-1.5844155129681736E-3</v>
      </c>
      <c r="I62" s="7">
        <v>43430</v>
      </c>
      <c r="J62">
        <v>190.5</v>
      </c>
      <c r="K62" s="13">
        <f t="shared" si="2"/>
        <v>7.9365079365079083E-3</v>
      </c>
      <c r="L62" s="8">
        <v>2743.79</v>
      </c>
      <c r="M62" s="13">
        <f t="shared" si="3"/>
        <v>2.297393528374414E-2</v>
      </c>
    </row>
    <row r="63" spans="1:13" ht="17" x14ac:dyDescent="0.2">
      <c r="A63" s="7">
        <v>44160</v>
      </c>
      <c r="B63">
        <v>181.60000600000001</v>
      </c>
      <c r="C63" s="13">
        <f t="shared" si="1"/>
        <v>-8.7335754705278879E-3</v>
      </c>
      <c r="D63" s="8">
        <v>3638.35</v>
      </c>
      <c r="E63" s="13">
        <f t="shared" si="0"/>
        <v>2.3969253233782073E-3</v>
      </c>
      <c r="I63" s="7">
        <v>43431</v>
      </c>
      <c r="J63">
        <v>191.5</v>
      </c>
      <c r="K63" s="13">
        <f t="shared" si="2"/>
        <v>5.249343832020914E-3</v>
      </c>
      <c r="L63" s="8">
        <v>2737.8</v>
      </c>
      <c r="M63" s="13">
        <f t="shared" si="3"/>
        <v>-2.1831116812874862E-3</v>
      </c>
    </row>
    <row r="64" spans="1:13" ht="17" x14ac:dyDescent="0.2">
      <c r="A64" s="7">
        <v>44161</v>
      </c>
      <c r="B64">
        <v>179.300003</v>
      </c>
      <c r="C64" s="13">
        <f t="shared" si="1"/>
        <v>-1.2665214339255049E-2</v>
      </c>
      <c r="D64" s="8">
        <v>3621.63</v>
      </c>
      <c r="E64" s="13">
        <f t="shared" si="0"/>
        <v>-4.5954897137437944E-3</v>
      </c>
      <c r="I64" s="7">
        <v>43432</v>
      </c>
      <c r="J64">
        <v>189.800003</v>
      </c>
      <c r="K64" s="13">
        <f t="shared" si="2"/>
        <v>-8.877268929503912E-3</v>
      </c>
      <c r="L64" s="8">
        <v>2760.17</v>
      </c>
      <c r="M64" s="13">
        <f t="shared" si="3"/>
        <v>8.1707940682298474E-3</v>
      </c>
    </row>
    <row r="65" spans="1:13" ht="17" x14ac:dyDescent="0.2">
      <c r="A65" s="7">
        <v>44162</v>
      </c>
      <c r="B65">
        <v>178</v>
      </c>
      <c r="C65" s="13">
        <f t="shared" si="1"/>
        <v>-7.2504349037852966E-3</v>
      </c>
      <c r="D65" s="8">
        <v>3662.45</v>
      </c>
      <c r="E65" s="13">
        <f t="shared" si="0"/>
        <v>1.1271167954760575E-2</v>
      </c>
      <c r="I65" s="7">
        <v>43433</v>
      </c>
      <c r="J65">
        <v>189</v>
      </c>
      <c r="K65" s="13">
        <f t="shared" si="2"/>
        <v>-4.2149788585620351E-3</v>
      </c>
      <c r="L65" s="8">
        <v>2790.37</v>
      </c>
      <c r="M65" s="13">
        <f t="shared" si="3"/>
        <v>1.0941355061463431E-2</v>
      </c>
    </row>
    <row r="66" spans="1:13" ht="17" x14ac:dyDescent="0.2">
      <c r="A66" s="7">
        <v>44165</v>
      </c>
      <c r="B66">
        <v>179.60000600000001</v>
      </c>
      <c r="C66" s="13">
        <f t="shared" si="1"/>
        <v>8.9887977528091412E-3</v>
      </c>
      <c r="D66" s="8">
        <v>3669.01</v>
      </c>
      <c r="E66" s="13">
        <f t="shared" si="0"/>
        <v>1.7911507324332998E-3</v>
      </c>
      <c r="I66" s="7">
        <v>43434</v>
      </c>
      <c r="J66">
        <v>186.800003</v>
      </c>
      <c r="K66" s="13">
        <f t="shared" si="2"/>
        <v>-1.1640195767195771E-2</v>
      </c>
      <c r="L66" s="8">
        <v>2700.06</v>
      </c>
      <c r="M66" s="13">
        <f t="shared" si="3"/>
        <v>-3.2364883510072162E-2</v>
      </c>
    </row>
    <row r="67" spans="1:13" ht="17" x14ac:dyDescent="0.2">
      <c r="A67" s="7">
        <v>44166</v>
      </c>
      <c r="B67">
        <v>180.199997</v>
      </c>
      <c r="C67" s="13">
        <f t="shared" si="1"/>
        <v>3.3407070153437246E-3</v>
      </c>
      <c r="D67" s="8">
        <v>3666.72</v>
      </c>
      <c r="E67" s="13">
        <f t="shared" ref="E67:E130" si="4">D67/D66-1</f>
        <v>-6.241465681479097E-4</v>
      </c>
      <c r="I67" s="7">
        <v>43437</v>
      </c>
      <c r="J67">
        <v>189.300003</v>
      </c>
      <c r="K67" s="13">
        <f t="shared" si="2"/>
        <v>1.3383297429604424E-2</v>
      </c>
      <c r="L67" s="8">
        <v>2695.95</v>
      </c>
      <c r="M67" s="13">
        <f t="shared" si="3"/>
        <v>-1.5221883958135285E-3</v>
      </c>
    </row>
    <row r="68" spans="1:13" ht="17" x14ac:dyDescent="0.2">
      <c r="A68" s="7">
        <v>44167</v>
      </c>
      <c r="B68">
        <v>182.199997</v>
      </c>
      <c r="C68" s="13">
        <f t="shared" ref="C68:C131" si="5">B68/B67-1</f>
        <v>1.1098779319069552E-2</v>
      </c>
      <c r="D68" s="8">
        <v>3699.12</v>
      </c>
      <c r="E68" s="13">
        <f t="shared" si="4"/>
        <v>8.8362351093074221E-3</v>
      </c>
      <c r="I68" s="7">
        <v>43438</v>
      </c>
      <c r="J68">
        <v>186.300003</v>
      </c>
      <c r="K68" s="13">
        <f t="shared" ref="K68:K131" si="6">J68/J67-1</f>
        <v>-1.5847860287672599E-2</v>
      </c>
      <c r="L68" s="8">
        <v>2633.08</v>
      </c>
      <c r="M68" s="13">
        <f t="shared" ref="M68:M131" si="7">L68/L67-1</f>
        <v>-2.3320165433335149E-2</v>
      </c>
    </row>
    <row r="69" spans="1:13" ht="17" x14ac:dyDescent="0.2">
      <c r="A69" s="7">
        <v>44168</v>
      </c>
      <c r="B69">
        <v>185</v>
      </c>
      <c r="C69" s="13">
        <f t="shared" si="5"/>
        <v>1.5367744490138557E-2</v>
      </c>
      <c r="D69" s="8">
        <v>3691.96</v>
      </c>
      <c r="E69" s="13">
        <f t="shared" si="4"/>
        <v>-1.9355954929820562E-3</v>
      </c>
      <c r="I69" s="7">
        <v>43439</v>
      </c>
      <c r="J69">
        <v>184.800003</v>
      </c>
      <c r="K69" s="13">
        <f t="shared" si="6"/>
        <v>-8.0515296610059739E-3</v>
      </c>
      <c r="L69" s="8">
        <v>2637.72</v>
      </c>
      <c r="M69" s="13">
        <f t="shared" si="7"/>
        <v>1.762194844060927E-3</v>
      </c>
    </row>
    <row r="70" spans="1:13" ht="17" x14ac:dyDescent="0.2">
      <c r="A70" s="7">
        <v>44169</v>
      </c>
      <c r="B70">
        <v>187.5</v>
      </c>
      <c r="C70" s="13">
        <f t="shared" si="5"/>
        <v>1.3513513513513598E-2</v>
      </c>
      <c r="D70" s="8">
        <v>3702.25</v>
      </c>
      <c r="E70" s="13">
        <f t="shared" si="4"/>
        <v>2.7871374554437889E-3</v>
      </c>
      <c r="I70" s="7">
        <v>43440</v>
      </c>
      <c r="J70">
        <v>179.800003</v>
      </c>
      <c r="K70" s="13">
        <f t="shared" si="6"/>
        <v>-2.7056276617051789E-2</v>
      </c>
      <c r="L70" s="8">
        <v>2636.78</v>
      </c>
      <c r="M70" s="13">
        <f t="shared" si="7"/>
        <v>-3.5636837875119287E-4</v>
      </c>
    </row>
    <row r="71" spans="1:13" ht="17" x14ac:dyDescent="0.2">
      <c r="A71" s="7">
        <v>44172</v>
      </c>
      <c r="B71">
        <v>187.800003</v>
      </c>
      <c r="C71" s="13">
        <f t="shared" si="5"/>
        <v>1.6000160000000374E-3</v>
      </c>
      <c r="D71" s="8">
        <v>3672.82</v>
      </c>
      <c r="E71" s="13">
        <f t="shared" si="4"/>
        <v>-7.9492200688769943E-3</v>
      </c>
      <c r="I71" s="7">
        <v>43441</v>
      </c>
      <c r="J71">
        <v>180.300003</v>
      </c>
      <c r="K71" s="13">
        <f t="shared" si="6"/>
        <v>2.7808675843015163E-3</v>
      </c>
      <c r="L71" s="8">
        <v>2651.07</v>
      </c>
      <c r="M71" s="13">
        <f t="shared" si="7"/>
        <v>5.4194889220944287E-3</v>
      </c>
    </row>
    <row r="72" spans="1:13" ht="17" x14ac:dyDescent="0.2">
      <c r="A72" s="7">
        <v>44173</v>
      </c>
      <c r="B72">
        <v>185.89999399999999</v>
      </c>
      <c r="C72" s="13">
        <f t="shared" si="5"/>
        <v>-1.0117193661599688E-2</v>
      </c>
      <c r="D72" s="8">
        <v>3668.1</v>
      </c>
      <c r="E72" s="13">
        <f t="shared" si="4"/>
        <v>-1.2851160688518437E-3</v>
      </c>
      <c r="I72" s="7">
        <v>43444</v>
      </c>
      <c r="J72">
        <v>179.60000600000001</v>
      </c>
      <c r="K72" s="13">
        <f t="shared" si="6"/>
        <v>-3.88240148836827E-3</v>
      </c>
      <c r="L72" s="8">
        <v>2650.54</v>
      </c>
      <c r="M72" s="13">
        <f t="shared" si="7"/>
        <v>-1.9991927787654795E-4</v>
      </c>
    </row>
    <row r="73" spans="1:13" ht="17" x14ac:dyDescent="0.2">
      <c r="A73" s="7">
        <v>44174</v>
      </c>
      <c r="B73">
        <v>188.10000600000001</v>
      </c>
      <c r="C73" s="13">
        <f t="shared" si="5"/>
        <v>1.1834384459420866E-2</v>
      </c>
      <c r="D73" s="8">
        <v>3663.46</v>
      </c>
      <c r="E73" s="13">
        <f t="shared" si="4"/>
        <v>-1.264960061067022E-3</v>
      </c>
      <c r="I73" s="7">
        <v>43445</v>
      </c>
      <c r="J73">
        <v>179.5</v>
      </c>
      <c r="K73" s="13">
        <f t="shared" si="6"/>
        <v>-5.5682626202147034E-4</v>
      </c>
      <c r="L73" s="8">
        <v>2599.9499999999998</v>
      </c>
      <c r="M73" s="13">
        <f t="shared" si="7"/>
        <v>-1.9086676677205427E-2</v>
      </c>
    </row>
    <row r="74" spans="1:13" ht="17" x14ac:dyDescent="0.2">
      <c r="A74" s="7">
        <v>44175</v>
      </c>
      <c r="B74">
        <v>188</v>
      </c>
      <c r="C74" s="13">
        <f t="shared" si="5"/>
        <v>-5.3166399154713773E-4</v>
      </c>
      <c r="D74" s="8">
        <v>3647.49</v>
      </c>
      <c r="E74" s="13">
        <f t="shared" si="4"/>
        <v>-4.359266922526861E-3</v>
      </c>
      <c r="I74" s="7">
        <v>43446</v>
      </c>
      <c r="J74">
        <v>181.699997</v>
      </c>
      <c r="K74" s="13">
        <f t="shared" si="6"/>
        <v>1.2256250696378812E-2</v>
      </c>
      <c r="L74" s="8">
        <v>2545.94</v>
      </c>
      <c r="M74" s="13">
        <f t="shared" si="7"/>
        <v>-2.0773476413007863E-2</v>
      </c>
    </row>
    <row r="75" spans="1:13" ht="17" x14ac:dyDescent="0.2">
      <c r="A75" s="7">
        <v>44176</v>
      </c>
      <c r="B75">
        <v>184.89999399999999</v>
      </c>
      <c r="C75" s="13">
        <f t="shared" si="5"/>
        <v>-1.6489393617021286E-2</v>
      </c>
      <c r="D75" s="8">
        <v>3694.62</v>
      </c>
      <c r="E75" s="13">
        <f t="shared" si="4"/>
        <v>1.2921214314501217E-2</v>
      </c>
      <c r="I75" s="7">
        <v>43447</v>
      </c>
      <c r="J75">
        <v>180.60000600000001</v>
      </c>
      <c r="K75" s="13">
        <f t="shared" si="6"/>
        <v>-6.0538856255456519E-3</v>
      </c>
      <c r="L75" s="8">
        <v>2546.16</v>
      </c>
      <c r="M75" s="13">
        <f t="shared" si="7"/>
        <v>8.6412091408138991E-5</v>
      </c>
    </row>
    <row r="76" spans="1:13" ht="17" x14ac:dyDescent="0.2">
      <c r="A76" s="7">
        <v>44179</v>
      </c>
      <c r="B76">
        <v>186.800003</v>
      </c>
      <c r="C76" s="13">
        <f t="shared" si="5"/>
        <v>1.0275873778557321E-2</v>
      </c>
      <c r="D76" s="8">
        <v>3701.17</v>
      </c>
      <c r="E76" s="13">
        <f t="shared" si="4"/>
        <v>1.7728480872187813E-3</v>
      </c>
      <c r="I76" s="7">
        <v>43448</v>
      </c>
      <c r="J76">
        <v>179.39999399999999</v>
      </c>
      <c r="K76" s="13">
        <f t="shared" si="6"/>
        <v>-6.6445844968577861E-3</v>
      </c>
      <c r="L76" s="8">
        <v>2506.96</v>
      </c>
      <c r="M76" s="13">
        <f t="shared" si="7"/>
        <v>-1.5395733182517968E-2</v>
      </c>
    </row>
    <row r="77" spans="1:13" ht="17" x14ac:dyDescent="0.2">
      <c r="A77" s="7">
        <v>44180</v>
      </c>
      <c r="B77">
        <v>184.699997</v>
      </c>
      <c r="C77" s="13">
        <f t="shared" si="5"/>
        <v>-1.1242001960781622E-2</v>
      </c>
      <c r="D77" s="8">
        <v>3722.48</v>
      </c>
      <c r="E77" s="13">
        <f t="shared" si="4"/>
        <v>5.7576388007034573E-3</v>
      </c>
      <c r="I77" s="7">
        <v>43451</v>
      </c>
      <c r="J77">
        <v>179</v>
      </c>
      <c r="K77" s="13">
        <f t="shared" si="6"/>
        <v>-2.2296210333205835E-3</v>
      </c>
      <c r="L77" s="8">
        <v>2467.42</v>
      </c>
      <c r="M77" s="13">
        <f t="shared" si="7"/>
        <v>-1.5772090500047797E-2</v>
      </c>
    </row>
    <row r="78" spans="1:13" ht="17" x14ac:dyDescent="0.2">
      <c r="A78" s="7">
        <v>44181</v>
      </c>
      <c r="B78">
        <v>188.199997</v>
      </c>
      <c r="C78" s="13">
        <f t="shared" si="5"/>
        <v>1.8949648385754969E-2</v>
      </c>
      <c r="D78" s="8">
        <v>3709.41</v>
      </c>
      <c r="E78" s="13">
        <f t="shared" si="4"/>
        <v>-3.5111001267972286E-3</v>
      </c>
      <c r="I78" s="7">
        <v>43452</v>
      </c>
      <c r="J78">
        <v>177.800003</v>
      </c>
      <c r="K78" s="13">
        <f t="shared" si="6"/>
        <v>-6.703893854748566E-3</v>
      </c>
      <c r="L78" s="8">
        <v>2416.62</v>
      </c>
      <c r="M78" s="13">
        <f t="shared" si="7"/>
        <v>-2.0588306814405377E-2</v>
      </c>
    </row>
    <row r="79" spans="1:13" ht="17" x14ac:dyDescent="0.2">
      <c r="A79" s="7">
        <v>44182</v>
      </c>
      <c r="B79">
        <v>188.5</v>
      </c>
      <c r="C79" s="13">
        <f t="shared" si="5"/>
        <v>1.594064850064747E-3</v>
      </c>
      <c r="D79" s="8">
        <v>3694.92</v>
      </c>
      <c r="E79" s="13">
        <f t="shared" si="4"/>
        <v>-3.9062815919512772E-3</v>
      </c>
      <c r="I79" s="7">
        <v>43453</v>
      </c>
      <c r="J79">
        <v>178.60000600000001</v>
      </c>
      <c r="K79" s="13">
        <f t="shared" si="6"/>
        <v>4.4994543672758347E-3</v>
      </c>
      <c r="L79" s="8">
        <v>2351.1</v>
      </c>
      <c r="M79" s="13">
        <f t="shared" si="7"/>
        <v>-2.711224768478282E-2</v>
      </c>
    </row>
    <row r="80" spans="1:13" ht="17" x14ac:dyDescent="0.2">
      <c r="A80" s="7">
        <v>44183</v>
      </c>
      <c r="B80">
        <v>188.89999399999999</v>
      </c>
      <c r="C80" s="13">
        <f t="shared" si="5"/>
        <v>2.1219840848805127E-3</v>
      </c>
      <c r="D80" s="8">
        <v>3687.26</v>
      </c>
      <c r="E80" s="13">
        <f t="shared" si="4"/>
        <v>-2.0731166033364223E-3</v>
      </c>
      <c r="I80" s="7">
        <v>43454</v>
      </c>
      <c r="J80">
        <v>179</v>
      </c>
      <c r="K80" s="13">
        <f t="shared" si="6"/>
        <v>2.2396079874711372E-3</v>
      </c>
      <c r="L80" s="8">
        <v>2467.6999999999998</v>
      </c>
      <c r="M80" s="13">
        <f t="shared" si="7"/>
        <v>4.9593807154098002E-2</v>
      </c>
    </row>
    <row r="81" spans="1:13" ht="17" x14ac:dyDescent="0.2">
      <c r="A81" s="7">
        <v>44186</v>
      </c>
      <c r="B81">
        <v>183.199997</v>
      </c>
      <c r="C81" s="13">
        <f t="shared" si="5"/>
        <v>-3.0174680683155541E-2</v>
      </c>
      <c r="D81" s="8">
        <v>3690.01</v>
      </c>
      <c r="E81" s="13">
        <f t="shared" si="4"/>
        <v>7.4581125280026583E-4</v>
      </c>
      <c r="I81" s="7">
        <v>43455</v>
      </c>
      <c r="J81">
        <v>177.699997</v>
      </c>
      <c r="K81" s="13">
        <f t="shared" si="6"/>
        <v>-7.2625865921788213E-3</v>
      </c>
      <c r="L81" s="8">
        <v>2488.83</v>
      </c>
      <c r="M81" s="13">
        <f t="shared" si="7"/>
        <v>8.5626291688616352E-3</v>
      </c>
    </row>
    <row r="82" spans="1:13" ht="17" x14ac:dyDescent="0.2">
      <c r="A82" s="7">
        <v>44187</v>
      </c>
      <c r="B82">
        <v>185.5</v>
      </c>
      <c r="C82" s="13">
        <f t="shared" si="5"/>
        <v>1.2554601733972826E-2</v>
      </c>
      <c r="D82" s="8">
        <v>3703.06</v>
      </c>
      <c r="E82" s="13">
        <f t="shared" si="4"/>
        <v>3.5365757816374632E-3</v>
      </c>
      <c r="I82" s="7">
        <v>43458</v>
      </c>
      <c r="J82">
        <v>177.10000600000001</v>
      </c>
      <c r="K82" s="13">
        <f t="shared" si="6"/>
        <v>-3.3764266186228076E-3</v>
      </c>
      <c r="L82" s="8">
        <v>2485.7399999999998</v>
      </c>
      <c r="M82" s="13">
        <f t="shared" si="7"/>
        <v>-1.2415472330372657E-3</v>
      </c>
    </row>
    <row r="83" spans="1:13" ht="17" x14ac:dyDescent="0.2">
      <c r="A83" s="7">
        <v>44188</v>
      </c>
      <c r="B83">
        <v>186.800003</v>
      </c>
      <c r="C83" s="13">
        <f t="shared" si="5"/>
        <v>7.0081024258761282E-3</v>
      </c>
      <c r="D83" s="8">
        <v>3735.36</v>
      </c>
      <c r="E83" s="13">
        <f t="shared" si="4"/>
        <v>8.7225159732762236E-3</v>
      </c>
      <c r="I83" s="7">
        <v>43461</v>
      </c>
      <c r="J83">
        <v>175.800003</v>
      </c>
      <c r="K83" s="13">
        <f t="shared" si="6"/>
        <v>-7.3405022922472529E-3</v>
      </c>
      <c r="L83" s="8">
        <v>2506.85</v>
      </c>
      <c r="M83" s="13">
        <f t="shared" si="7"/>
        <v>8.4924408827955489E-3</v>
      </c>
    </row>
    <row r="84" spans="1:13" ht="17" x14ac:dyDescent="0.2">
      <c r="A84" s="7">
        <v>44189</v>
      </c>
      <c r="B84">
        <v>189.5</v>
      </c>
      <c r="C84" s="13">
        <f t="shared" si="5"/>
        <v>1.4453945164015769E-2</v>
      </c>
      <c r="D84" s="8">
        <v>3727.04</v>
      </c>
      <c r="E84" s="13">
        <f t="shared" si="4"/>
        <v>-2.2273622890431888E-3</v>
      </c>
      <c r="I84" s="7">
        <v>43462</v>
      </c>
      <c r="J84">
        <v>177.60000600000001</v>
      </c>
      <c r="K84" s="13">
        <f t="shared" si="6"/>
        <v>1.0238924739950139E-2</v>
      </c>
      <c r="L84" s="8">
        <v>2510.0300000000002</v>
      </c>
      <c r="M84" s="13">
        <f t="shared" si="7"/>
        <v>1.2685242435728217E-3</v>
      </c>
    </row>
    <row r="85" spans="1:13" ht="17" x14ac:dyDescent="0.2">
      <c r="A85" s="7">
        <v>44194</v>
      </c>
      <c r="B85">
        <v>193.39999399999999</v>
      </c>
      <c r="C85" s="13">
        <f t="shared" si="5"/>
        <v>2.0580443271767779E-2</v>
      </c>
      <c r="D85" s="8">
        <v>3732.04</v>
      </c>
      <c r="E85" s="13">
        <f t="shared" si="4"/>
        <v>1.3415471795312772E-3</v>
      </c>
      <c r="I85" s="7">
        <v>43465</v>
      </c>
      <c r="J85">
        <v>178.5</v>
      </c>
      <c r="K85" s="13">
        <f t="shared" si="6"/>
        <v>5.0675336125833859E-3</v>
      </c>
      <c r="L85" s="8">
        <v>2447.89</v>
      </c>
      <c r="M85" s="13">
        <f t="shared" si="7"/>
        <v>-2.4756676215025419E-2</v>
      </c>
    </row>
    <row r="86" spans="1:13" ht="17" x14ac:dyDescent="0.2">
      <c r="A86" s="7">
        <v>44195</v>
      </c>
      <c r="B86">
        <v>192.300003</v>
      </c>
      <c r="C86" s="13">
        <f t="shared" si="5"/>
        <v>-5.6876475394306292E-3</v>
      </c>
      <c r="D86" s="8">
        <v>3756.07</v>
      </c>
      <c r="E86" s="13">
        <f t="shared" si="4"/>
        <v>6.4388377402171404E-3</v>
      </c>
      <c r="I86" s="7">
        <v>43467</v>
      </c>
      <c r="J86">
        <v>178.300003</v>
      </c>
      <c r="K86" s="13">
        <f t="shared" si="6"/>
        <v>-1.1204313725490245E-3</v>
      </c>
      <c r="L86" s="8">
        <v>2531.94</v>
      </c>
      <c r="M86" s="13">
        <f t="shared" si="7"/>
        <v>3.4335693188827898E-2</v>
      </c>
    </row>
    <row r="87" spans="1:13" ht="17" x14ac:dyDescent="0.2">
      <c r="A87" s="7">
        <v>44196</v>
      </c>
      <c r="B87">
        <v>188.10000600000001</v>
      </c>
      <c r="C87" s="13">
        <f t="shared" si="5"/>
        <v>-2.1840857693590343E-2</v>
      </c>
      <c r="D87" s="8">
        <v>3700.65</v>
      </c>
      <c r="E87" s="13">
        <f t="shared" si="4"/>
        <v>-1.475478359029514E-2</v>
      </c>
      <c r="I87" s="7">
        <v>43468</v>
      </c>
      <c r="J87">
        <v>178.699997</v>
      </c>
      <c r="K87" s="13">
        <f t="shared" si="6"/>
        <v>2.2433762942786206E-3</v>
      </c>
      <c r="L87" s="8">
        <v>2549.69</v>
      </c>
      <c r="M87" s="13">
        <f t="shared" si="7"/>
        <v>7.0104346864459099E-3</v>
      </c>
    </row>
    <row r="88" spans="1:13" ht="17" x14ac:dyDescent="0.2">
      <c r="A88" s="7">
        <v>44200</v>
      </c>
      <c r="B88">
        <v>191.199997</v>
      </c>
      <c r="C88" s="13">
        <f t="shared" si="5"/>
        <v>1.6480547055378603E-2</v>
      </c>
      <c r="D88" s="8">
        <v>3726.86</v>
      </c>
      <c r="E88" s="13">
        <f t="shared" si="4"/>
        <v>7.0825395538620661E-3</v>
      </c>
      <c r="I88" s="7">
        <v>43469</v>
      </c>
      <c r="J88">
        <v>180.5</v>
      </c>
      <c r="K88" s="13">
        <f t="shared" si="6"/>
        <v>1.0072764578725746E-2</v>
      </c>
      <c r="L88" s="8">
        <v>2574.41</v>
      </c>
      <c r="M88" s="13">
        <f t="shared" si="7"/>
        <v>9.6952962909215845E-3</v>
      </c>
    </row>
    <row r="89" spans="1:13" ht="17" x14ac:dyDescent="0.2">
      <c r="A89" s="7">
        <v>44201</v>
      </c>
      <c r="B89">
        <v>189.699997</v>
      </c>
      <c r="C89" s="13">
        <f t="shared" si="5"/>
        <v>-7.8451884076128353E-3</v>
      </c>
      <c r="D89" s="8">
        <v>3748.14</v>
      </c>
      <c r="E89" s="13">
        <f t="shared" si="4"/>
        <v>5.7099005597205377E-3</v>
      </c>
      <c r="I89" s="7">
        <v>43472</v>
      </c>
      <c r="J89">
        <v>182.39999399999999</v>
      </c>
      <c r="K89" s="13">
        <f t="shared" si="6"/>
        <v>1.0526282548476429E-2</v>
      </c>
      <c r="L89" s="8">
        <v>2584.96</v>
      </c>
      <c r="M89" s="13">
        <f t="shared" si="7"/>
        <v>4.0980263439003295E-3</v>
      </c>
    </row>
    <row r="90" spans="1:13" ht="17" x14ac:dyDescent="0.2">
      <c r="A90" s="7">
        <v>44202</v>
      </c>
      <c r="B90">
        <v>194</v>
      </c>
      <c r="C90" s="13">
        <f t="shared" si="5"/>
        <v>2.2667385703754039E-2</v>
      </c>
      <c r="D90" s="8">
        <v>3803.79</v>
      </c>
      <c r="E90" s="13">
        <f t="shared" si="4"/>
        <v>1.484736429268918E-2</v>
      </c>
      <c r="I90" s="7">
        <v>43473</v>
      </c>
      <c r="J90">
        <v>184.800003</v>
      </c>
      <c r="K90" s="13">
        <f t="shared" si="6"/>
        <v>1.3157944511774655E-2</v>
      </c>
      <c r="L90" s="8">
        <v>2596.64</v>
      </c>
      <c r="M90" s="13">
        <f t="shared" si="7"/>
        <v>4.5184451596929076E-3</v>
      </c>
    </row>
    <row r="91" spans="1:13" ht="17" x14ac:dyDescent="0.2">
      <c r="A91" s="7">
        <v>44203</v>
      </c>
      <c r="B91">
        <v>195.5</v>
      </c>
      <c r="C91" s="13">
        <f t="shared" si="5"/>
        <v>7.7319587628865705E-3</v>
      </c>
      <c r="D91" s="8">
        <v>3824.68</v>
      </c>
      <c r="E91" s="13">
        <f t="shared" si="4"/>
        <v>5.4918909824148709E-3</v>
      </c>
      <c r="I91" s="7">
        <v>43474</v>
      </c>
      <c r="J91">
        <v>186.60000600000001</v>
      </c>
      <c r="K91" s="13">
        <f t="shared" si="6"/>
        <v>9.7402758159046421E-3</v>
      </c>
      <c r="L91" s="8">
        <v>2596.2600000000002</v>
      </c>
      <c r="M91" s="13">
        <f t="shared" si="7"/>
        <v>-1.4634296629478794E-4</v>
      </c>
    </row>
    <row r="92" spans="1:13" ht="17" x14ac:dyDescent="0.2">
      <c r="A92" s="7">
        <v>44204</v>
      </c>
      <c r="B92">
        <v>197.300003</v>
      </c>
      <c r="C92" s="13">
        <f t="shared" si="5"/>
        <v>9.2071764705883297E-3</v>
      </c>
      <c r="D92" s="8">
        <v>3799.61</v>
      </c>
      <c r="E92" s="13">
        <f t="shared" si="4"/>
        <v>-6.5547967411652142E-3</v>
      </c>
      <c r="I92" s="7">
        <v>43475</v>
      </c>
      <c r="J92">
        <v>185.60000600000001</v>
      </c>
      <c r="K92" s="13">
        <f t="shared" si="6"/>
        <v>-5.3590566336851886E-3</v>
      </c>
      <c r="L92" s="8">
        <v>2582.61</v>
      </c>
      <c r="M92" s="13">
        <f t="shared" si="7"/>
        <v>-5.2575628018766141E-3</v>
      </c>
    </row>
    <row r="93" spans="1:13" ht="17" x14ac:dyDescent="0.2">
      <c r="A93" s="7">
        <v>44207</v>
      </c>
      <c r="B93">
        <v>196.60000600000001</v>
      </c>
      <c r="C93" s="13">
        <f t="shared" si="5"/>
        <v>-3.5478813449384417E-3</v>
      </c>
      <c r="D93" s="8">
        <v>3801.19</v>
      </c>
      <c r="E93" s="13">
        <f t="shared" si="4"/>
        <v>4.1583215119445072E-4</v>
      </c>
      <c r="I93" s="7">
        <v>43476</v>
      </c>
      <c r="J93">
        <v>186.89999399999999</v>
      </c>
      <c r="K93" s="13">
        <f t="shared" si="6"/>
        <v>7.0042454632246454E-3</v>
      </c>
      <c r="L93" s="8">
        <v>2610.3000000000002</v>
      </c>
      <c r="M93" s="13">
        <f t="shared" si="7"/>
        <v>1.0721711756711327E-2</v>
      </c>
    </row>
    <row r="94" spans="1:13" ht="17" x14ac:dyDescent="0.2">
      <c r="A94" s="7">
        <v>44208</v>
      </c>
      <c r="B94">
        <v>194.5</v>
      </c>
      <c r="C94" s="13">
        <f t="shared" si="5"/>
        <v>-1.0681617171466429E-2</v>
      </c>
      <c r="D94" s="8">
        <v>3809.84</v>
      </c>
      <c r="E94" s="13">
        <f t="shared" si="4"/>
        <v>2.2756031663768717E-3</v>
      </c>
      <c r="I94" s="7">
        <v>43479</v>
      </c>
      <c r="J94">
        <v>185.10000600000001</v>
      </c>
      <c r="K94" s="13">
        <f t="shared" si="6"/>
        <v>-9.6307547232986623E-3</v>
      </c>
      <c r="L94" s="8">
        <v>2616.1</v>
      </c>
      <c r="M94" s="13">
        <f t="shared" si="7"/>
        <v>2.2219668237366541E-3</v>
      </c>
    </row>
    <row r="95" spans="1:13" ht="17" x14ac:dyDescent="0.2">
      <c r="A95" s="7">
        <v>44209</v>
      </c>
      <c r="B95">
        <v>194.5</v>
      </c>
      <c r="C95" s="13">
        <f t="shared" si="5"/>
        <v>0</v>
      </c>
      <c r="D95" s="8">
        <v>3795.54</v>
      </c>
      <c r="E95" s="13">
        <f t="shared" si="4"/>
        <v>-3.753438464607517E-3</v>
      </c>
      <c r="I95" s="7">
        <v>43480</v>
      </c>
      <c r="J95">
        <v>185.699997</v>
      </c>
      <c r="K95" s="13">
        <f t="shared" si="6"/>
        <v>3.2414423584621321E-3</v>
      </c>
      <c r="L95" s="8">
        <v>2635.96</v>
      </c>
      <c r="M95" s="13">
        <f t="shared" si="7"/>
        <v>7.5914529261114083E-3</v>
      </c>
    </row>
    <row r="96" spans="1:13" ht="17" x14ac:dyDescent="0.2">
      <c r="A96" s="7">
        <v>44210</v>
      </c>
      <c r="B96">
        <v>195.89999399999999</v>
      </c>
      <c r="C96" s="13">
        <f t="shared" si="5"/>
        <v>7.1979125964010127E-3</v>
      </c>
      <c r="D96" s="8">
        <v>3768.25</v>
      </c>
      <c r="E96" s="13">
        <f t="shared" si="4"/>
        <v>-7.1900177576840196E-3</v>
      </c>
      <c r="I96" s="7">
        <v>43481</v>
      </c>
      <c r="J96">
        <v>185.300003</v>
      </c>
      <c r="K96" s="13">
        <f t="shared" si="6"/>
        <v>-2.1539795716851717E-3</v>
      </c>
      <c r="L96" s="8">
        <v>2670.71</v>
      </c>
      <c r="M96" s="13">
        <f t="shared" si="7"/>
        <v>1.3183052853609212E-2</v>
      </c>
    </row>
    <row r="97" spans="1:13" ht="17" x14ac:dyDescent="0.2">
      <c r="A97" s="7">
        <v>44211</v>
      </c>
      <c r="B97">
        <v>194.199997</v>
      </c>
      <c r="C97" s="13">
        <f t="shared" si="5"/>
        <v>-8.6778818380157663E-3</v>
      </c>
      <c r="D97" s="8">
        <v>3798.91</v>
      </c>
      <c r="E97" s="13">
        <f t="shared" si="4"/>
        <v>8.136402839514334E-3</v>
      </c>
      <c r="I97" s="7">
        <v>43482</v>
      </c>
      <c r="J97">
        <v>184.39999399999999</v>
      </c>
      <c r="K97" s="13">
        <f t="shared" si="6"/>
        <v>-4.8570371582778993E-3</v>
      </c>
      <c r="L97" s="8">
        <v>2632.9</v>
      </c>
      <c r="M97" s="13">
        <f t="shared" si="7"/>
        <v>-1.4157284018107563E-2</v>
      </c>
    </row>
    <row r="98" spans="1:13" ht="17" x14ac:dyDescent="0.2">
      <c r="A98" s="7">
        <v>44214</v>
      </c>
      <c r="B98">
        <v>194</v>
      </c>
      <c r="C98" s="13">
        <f t="shared" si="5"/>
        <v>-1.0298506853221312E-3</v>
      </c>
      <c r="D98" s="8">
        <v>3851.85</v>
      </c>
      <c r="E98" s="13">
        <f t="shared" si="4"/>
        <v>1.3935576257400273E-2</v>
      </c>
      <c r="I98" s="7">
        <v>43483</v>
      </c>
      <c r="J98">
        <v>187.300003</v>
      </c>
      <c r="K98" s="13">
        <f t="shared" si="6"/>
        <v>1.5726730446639969E-2</v>
      </c>
      <c r="L98" s="8">
        <v>2638.7</v>
      </c>
      <c r="M98" s="13">
        <f t="shared" si="7"/>
        <v>2.2028941471379238E-3</v>
      </c>
    </row>
    <row r="99" spans="1:13" ht="17" x14ac:dyDescent="0.2">
      <c r="A99" s="7">
        <v>44215</v>
      </c>
      <c r="B99">
        <v>194.39999399999999</v>
      </c>
      <c r="C99" s="13">
        <f t="shared" si="5"/>
        <v>2.0618247422679037E-3</v>
      </c>
      <c r="D99" s="8">
        <v>3853.07</v>
      </c>
      <c r="E99" s="13">
        <f t="shared" si="4"/>
        <v>3.167309215053038E-4</v>
      </c>
      <c r="I99" s="7">
        <v>43486</v>
      </c>
      <c r="J99">
        <v>188</v>
      </c>
      <c r="K99" s="13">
        <f t="shared" si="6"/>
        <v>3.7373037308494617E-3</v>
      </c>
      <c r="L99" s="8">
        <v>2642.33</v>
      </c>
      <c r="M99" s="13">
        <f t="shared" si="7"/>
        <v>1.3756774169098041E-3</v>
      </c>
    </row>
    <row r="100" spans="1:13" ht="17" x14ac:dyDescent="0.2">
      <c r="A100" s="7">
        <v>44216</v>
      </c>
      <c r="B100">
        <v>194.89999399999999</v>
      </c>
      <c r="C100" s="13">
        <f t="shared" si="5"/>
        <v>2.5720165402884909E-3</v>
      </c>
      <c r="D100" s="8">
        <v>3841.47</v>
      </c>
      <c r="E100" s="13">
        <f t="shared" si="4"/>
        <v>-3.0105863636010755E-3</v>
      </c>
      <c r="I100" s="7">
        <v>43487</v>
      </c>
      <c r="J100">
        <v>187.699997</v>
      </c>
      <c r="K100" s="13">
        <f t="shared" si="6"/>
        <v>-1.5957606382979161E-3</v>
      </c>
      <c r="L100" s="8">
        <v>2664.76</v>
      </c>
      <c r="M100" s="13">
        <f t="shared" si="7"/>
        <v>8.4887201825663006E-3</v>
      </c>
    </row>
    <row r="101" spans="1:13" ht="17" x14ac:dyDescent="0.2">
      <c r="A101" s="7">
        <v>44217</v>
      </c>
      <c r="B101">
        <v>196.199997</v>
      </c>
      <c r="C101" s="13">
        <f t="shared" si="5"/>
        <v>6.6701028220657044E-3</v>
      </c>
      <c r="D101" s="8">
        <v>3855.36</v>
      </c>
      <c r="E101" s="13">
        <f t="shared" si="4"/>
        <v>3.6158033252895461E-3</v>
      </c>
      <c r="I101" s="7">
        <v>43488</v>
      </c>
      <c r="J101">
        <v>186.199997</v>
      </c>
      <c r="K101" s="13">
        <f t="shared" si="6"/>
        <v>-7.9914758869176206E-3</v>
      </c>
      <c r="L101" s="8">
        <v>2643.85</v>
      </c>
      <c r="M101" s="13">
        <f t="shared" si="7"/>
        <v>-7.8468605052613993E-3</v>
      </c>
    </row>
    <row r="102" spans="1:13" ht="17" x14ac:dyDescent="0.2">
      <c r="A102" s="7">
        <v>44218</v>
      </c>
      <c r="B102">
        <v>193</v>
      </c>
      <c r="C102" s="13">
        <f t="shared" si="5"/>
        <v>-1.6309872828387473E-2</v>
      </c>
      <c r="D102" s="8">
        <v>3849.62</v>
      </c>
      <c r="E102" s="13">
        <f t="shared" si="4"/>
        <v>-1.4888363213811928E-3</v>
      </c>
      <c r="I102" s="7">
        <v>43489</v>
      </c>
      <c r="J102">
        <v>185.60000600000001</v>
      </c>
      <c r="K102" s="13">
        <f t="shared" si="6"/>
        <v>-3.2222932849993446E-3</v>
      </c>
      <c r="L102" s="8">
        <v>2640</v>
      </c>
      <c r="M102" s="13">
        <f t="shared" si="7"/>
        <v>-1.4562096941959091E-3</v>
      </c>
    </row>
    <row r="103" spans="1:13" ht="17" x14ac:dyDescent="0.2">
      <c r="A103" s="7">
        <v>44221</v>
      </c>
      <c r="B103">
        <v>192.60000600000001</v>
      </c>
      <c r="C103" s="13">
        <f t="shared" si="5"/>
        <v>-2.0725077720207263E-3</v>
      </c>
      <c r="D103" s="8">
        <v>3750.77</v>
      </c>
      <c r="E103" s="13">
        <f t="shared" si="4"/>
        <v>-2.5677859113367063E-2</v>
      </c>
      <c r="I103" s="7">
        <v>43490</v>
      </c>
      <c r="J103">
        <v>185.60000600000001</v>
      </c>
      <c r="K103" s="13">
        <f t="shared" si="6"/>
        <v>0</v>
      </c>
      <c r="L103" s="8">
        <v>2681.05</v>
      </c>
      <c r="M103" s="13">
        <f t="shared" si="7"/>
        <v>1.5549242424242493E-2</v>
      </c>
    </row>
    <row r="104" spans="1:13" ht="17" x14ac:dyDescent="0.2">
      <c r="A104" s="7">
        <v>44222</v>
      </c>
      <c r="B104">
        <v>193.199997</v>
      </c>
      <c r="C104" s="13">
        <f t="shared" si="5"/>
        <v>3.1152179714883932E-3</v>
      </c>
      <c r="D104" s="8">
        <v>3787.38</v>
      </c>
      <c r="E104" s="13">
        <f t="shared" si="4"/>
        <v>9.7606624773047823E-3</v>
      </c>
      <c r="I104" s="7">
        <v>43493</v>
      </c>
      <c r="J104">
        <v>184.5</v>
      </c>
      <c r="K104" s="13">
        <f t="shared" si="6"/>
        <v>-5.9267562739195867E-3</v>
      </c>
      <c r="L104" s="8">
        <v>2704.1</v>
      </c>
      <c r="M104" s="13">
        <f t="shared" si="7"/>
        <v>8.5973778929895328E-3</v>
      </c>
    </row>
    <row r="105" spans="1:13" ht="17" x14ac:dyDescent="0.2">
      <c r="A105" s="7">
        <v>44223</v>
      </c>
      <c r="B105">
        <v>191.89999399999999</v>
      </c>
      <c r="C105" s="13">
        <f t="shared" si="5"/>
        <v>-6.7287941003436602E-3</v>
      </c>
      <c r="D105" s="8">
        <v>3714.24</v>
      </c>
      <c r="E105" s="13">
        <f t="shared" si="4"/>
        <v>-1.9311502938707092E-2</v>
      </c>
      <c r="I105" s="7">
        <v>43494</v>
      </c>
      <c r="J105">
        <v>185.60000600000001</v>
      </c>
      <c r="K105" s="13">
        <f t="shared" si="6"/>
        <v>5.9620921409213601E-3</v>
      </c>
      <c r="L105" s="8">
        <v>2706.53</v>
      </c>
      <c r="M105" s="13">
        <f t="shared" si="7"/>
        <v>8.98635405495396E-4</v>
      </c>
    </row>
    <row r="106" spans="1:13" ht="17" x14ac:dyDescent="0.2">
      <c r="A106" s="7">
        <v>44224</v>
      </c>
      <c r="B106">
        <v>189.199997</v>
      </c>
      <c r="C106" s="13">
        <f t="shared" si="5"/>
        <v>-1.4069812842203655E-2</v>
      </c>
      <c r="D106" s="8">
        <v>3773.86</v>
      </c>
      <c r="E106" s="13">
        <f t="shared" si="4"/>
        <v>1.6051736021366558E-2</v>
      </c>
      <c r="I106" s="7">
        <v>43495</v>
      </c>
      <c r="J106">
        <v>187.60000600000001</v>
      </c>
      <c r="K106" s="13">
        <f t="shared" si="6"/>
        <v>1.077586172060796E-2</v>
      </c>
      <c r="L106" s="8">
        <v>2724.87</v>
      </c>
      <c r="M106" s="13">
        <f t="shared" si="7"/>
        <v>6.7762042172079262E-3</v>
      </c>
    </row>
    <row r="107" spans="1:13" ht="17" x14ac:dyDescent="0.2">
      <c r="A107" s="7">
        <v>44225</v>
      </c>
      <c r="B107">
        <v>188.800003</v>
      </c>
      <c r="C107" s="13">
        <f t="shared" si="5"/>
        <v>-2.1141332259111412E-3</v>
      </c>
      <c r="D107" s="8">
        <v>3826.31</v>
      </c>
      <c r="E107" s="13">
        <f t="shared" si="4"/>
        <v>1.3898236818535858E-2</v>
      </c>
      <c r="I107" s="7">
        <v>43496</v>
      </c>
      <c r="J107">
        <v>188.60000600000001</v>
      </c>
      <c r="K107" s="13">
        <f t="shared" si="6"/>
        <v>5.3304902346325012E-3</v>
      </c>
      <c r="L107" s="8">
        <v>2737.7</v>
      </c>
      <c r="M107" s="13">
        <f t="shared" si="7"/>
        <v>4.7084815055395968E-3</v>
      </c>
    </row>
    <row r="108" spans="1:13" ht="17" x14ac:dyDescent="0.2">
      <c r="A108" s="7">
        <v>44228</v>
      </c>
      <c r="B108">
        <v>189.699997</v>
      </c>
      <c r="C108" s="13">
        <f t="shared" si="5"/>
        <v>4.7669172971358531E-3</v>
      </c>
      <c r="D108" s="8">
        <v>3830.17</v>
      </c>
      <c r="E108" s="13">
        <f t="shared" si="4"/>
        <v>1.0088048276277739E-3</v>
      </c>
      <c r="I108" s="7">
        <v>43497</v>
      </c>
      <c r="J108">
        <v>187.10000600000001</v>
      </c>
      <c r="K108" s="13">
        <f t="shared" si="6"/>
        <v>-7.9533401499467526E-3</v>
      </c>
      <c r="L108" s="8">
        <v>2731.61</v>
      </c>
      <c r="M108" s="13">
        <f t="shared" si="7"/>
        <v>-2.224495014062744E-3</v>
      </c>
    </row>
    <row r="109" spans="1:13" ht="17" x14ac:dyDescent="0.2">
      <c r="A109" s="7">
        <v>44229</v>
      </c>
      <c r="B109">
        <v>190.10000600000001</v>
      </c>
      <c r="C109" s="13">
        <f t="shared" si="5"/>
        <v>2.1086399911751652E-3</v>
      </c>
      <c r="D109" s="8">
        <v>3871.74</v>
      </c>
      <c r="E109" s="13">
        <f t="shared" si="4"/>
        <v>1.0853304161434041E-2</v>
      </c>
      <c r="I109" s="7">
        <v>43500</v>
      </c>
      <c r="J109">
        <v>188.699997</v>
      </c>
      <c r="K109" s="13">
        <f t="shared" si="6"/>
        <v>8.5515283201005321E-3</v>
      </c>
      <c r="L109" s="8">
        <v>2706.05</v>
      </c>
      <c r="M109" s="13">
        <f t="shared" si="7"/>
        <v>-9.3571190616522637E-3</v>
      </c>
    </row>
    <row r="110" spans="1:13" ht="17" x14ac:dyDescent="0.2">
      <c r="A110" s="7">
        <v>44230</v>
      </c>
      <c r="B110">
        <v>191.199997</v>
      </c>
      <c r="C110" s="13">
        <f t="shared" si="5"/>
        <v>5.7863806695512832E-3</v>
      </c>
      <c r="D110" s="8">
        <v>3886.83</v>
      </c>
      <c r="E110" s="13">
        <f t="shared" si="4"/>
        <v>3.897472454245321E-3</v>
      </c>
      <c r="I110" s="7">
        <v>43501</v>
      </c>
      <c r="J110">
        <v>190</v>
      </c>
      <c r="K110" s="13">
        <f t="shared" si="6"/>
        <v>6.8892581911381701E-3</v>
      </c>
      <c r="L110" s="8">
        <v>2707.88</v>
      </c>
      <c r="M110" s="13">
        <f t="shared" si="7"/>
        <v>6.7626244895691023E-4</v>
      </c>
    </row>
    <row r="111" spans="1:13" ht="17" x14ac:dyDescent="0.2">
      <c r="A111" s="7">
        <v>44231</v>
      </c>
      <c r="B111">
        <v>190.10000600000001</v>
      </c>
      <c r="C111" s="13">
        <f t="shared" si="5"/>
        <v>-5.7530910944522118E-3</v>
      </c>
      <c r="D111" s="8">
        <v>3915.59</v>
      </c>
      <c r="E111" s="13">
        <f t="shared" si="4"/>
        <v>7.3993459966090747E-3</v>
      </c>
      <c r="I111" s="7">
        <v>43502</v>
      </c>
      <c r="J111">
        <v>191.199997</v>
      </c>
      <c r="K111" s="13">
        <f t="shared" si="6"/>
        <v>6.3157736842105461E-3</v>
      </c>
      <c r="L111" s="8">
        <v>2709.8</v>
      </c>
      <c r="M111" s="13">
        <f t="shared" si="7"/>
        <v>7.0904175960539995E-4</v>
      </c>
    </row>
    <row r="112" spans="1:13" ht="17" x14ac:dyDescent="0.2">
      <c r="A112" s="7">
        <v>44232</v>
      </c>
      <c r="B112">
        <v>189.89999399999999</v>
      </c>
      <c r="C112" s="13">
        <f t="shared" si="5"/>
        <v>-1.0521409452244335E-3</v>
      </c>
      <c r="D112" s="8">
        <v>3911.23</v>
      </c>
      <c r="E112" s="13">
        <f t="shared" si="4"/>
        <v>-1.1134975827398197E-3</v>
      </c>
      <c r="I112" s="7">
        <v>43503</v>
      </c>
      <c r="J112">
        <v>190.800003</v>
      </c>
      <c r="K112" s="13">
        <f t="shared" si="6"/>
        <v>-2.0920188612764123E-3</v>
      </c>
      <c r="L112" s="8">
        <v>2744.73</v>
      </c>
      <c r="M112" s="13">
        <f t="shared" si="7"/>
        <v>1.2890250202966858E-2</v>
      </c>
    </row>
    <row r="113" spans="1:13" ht="17" x14ac:dyDescent="0.2">
      <c r="A113" s="7">
        <v>44235</v>
      </c>
      <c r="B113">
        <v>190.800003</v>
      </c>
      <c r="C113" s="13">
        <f t="shared" si="5"/>
        <v>4.7393840359994943E-3</v>
      </c>
      <c r="D113" s="8">
        <v>3909.88</v>
      </c>
      <c r="E113" s="13">
        <f t="shared" si="4"/>
        <v>-3.4515996246697878E-4</v>
      </c>
      <c r="I113" s="7">
        <v>43504</v>
      </c>
      <c r="J113">
        <v>189</v>
      </c>
      <c r="K113" s="13">
        <f t="shared" si="6"/>
        <v>-9.4339778390883922E-3</v>
      </c>
      <c r="L113" s="8">
        <v>2753.03</v>
      </c>
      <c r="M113" s="13">
        <f t="shared" si="7"/>
        <v>3.0239768574686909E-3</v>
      </c>
    </row>
    <row r="114" spans="1:13" ht="17" x14ac:dyDescent="0.2">
      <c r="A114" s="7">
        <v>44236</v>
      </c>
      <c r="B114">
        <v>190.89999399999999</v>
      </c>
      <c r="C114" s="13">
        <f t="shared" si="5"/>
        <v>5.2406183662379036E-4</v>
      </c>
      <c r="D114" s="8">
        <v>3916.38</v>
      </c>
      <c r="E114" s="13">
        <f t="shared" si="4"/>
        <v>1.6624551137118804E-3</v>
      </c>
      <c r="I114" s="7">
        <v>43507</v>
      </c>
      <c r="J114">
        <v>189</v>
      </c>
      <c r="K114" s="13">
        <f t="shared" si="6"/>
        <v>0</v>
      </c>
      <c r="L114" s="8">
        <v>2745.73</v>
      </c>
      <c r="M114" s="13">
        <f t="shared" si="7"/>
        <v>-2.6516238471793185E-3</v>
      </c>
    </row>
    <row r="115" spans="1:13" ht="17" x14ac:dyDescent="0.2">
      <c r="A115" s="7">
        <v>44237</v>
      </c>
      <c r="B115">
        <v>191.39999399999999</v>
      </c>
      <c r="C115" s="13">
        <f t="shared" si="5"/>
        <v>2.6191724238608938E-3</v>
      </c>
      <c r="D115" s="8">
        <v>3934.83</v>
      </c>
      <c r="E115" s="13">
        <f t="shared" si="4"/>
        <v>4.7109831017417836E-3</v>
      </c>
      <c r="I115" s="7">
        <v>43508</v>
      </c>
      <c r="J115">
        <v>189.89999399999999</v>
      </c>
      <c r="K115" s="13">
        <f t="shared" si="6"/>
        <v>4.7618730158729417E-3</v>
      </c>
      <c r="L115" s="8">
        <v>2775.6</v>
      </c>
      <c r="M115" s="13">
        <f t="shared" si="7"/>
        <v>1.0878709851296353E-2</v>
      </c>
    </row>
    <row r="116" spans="1:13" ht="17" x14ac:dyDescent="0.2">
      <c r="A116" s="7">
        <v>44238</v>
      </c>
      <c r="B116">
        <v>191.10000600000001</v>
      </c>
      <c r="C116" s="13">
        <f t="shared" si="5"/>
        <v>-1.5673354723302335E-3</v>
      </c>
      <c r="D116" s="8">
        <v>3932.59</v>
      </c>
      <c r="E116" s="13">
        <f t="shared" si="4"/>
        <v>-5.6927491149549869E-4</v>
      </c>
      <c r="I116" s="7">
        <v>43509</v>
      </c>
      <c r="J116">
        <v>190.60000600000001</v>
      </c>
      <c r="K116" s="13">
        <f t="shared" si="6"/>
        <v>3.686213913203229E-3</v>
      </c>
      <c r="L116" s="8">
        <v>2779.76</v>
      </c>
      <c r="M116" s="13">
        <f t="shared" si="7"/>
        <v>1.4987750396311394E-3</v>
      </c>
    </row>
    <row r="117" spans="1:13" ht="17" x14ac:dyDescent="0.2">
      <c r="A117" s="7">
        <v>44239</v>
      </c>
      <c r="B117">
        <v>191.300003</v>
      </c>
      <c r="C117" s="13">
        <f t="shared" si="5"/>
        <v>1.0465567436979129E-3</v>
      </c>
      <c r="D117" s="8">
        <v>3931.33</v>
      </c>
      <c r="E117" s="13">
        <f t="shared" si="4"/>
        <v>-3.2039953313212077E-4</v>
      </c>
      <c r="I117" s="7">
        <v>43510</v>
      </c>
      <c r="J117">
        <v>191.60000600000001</v>
      </c>
      <c r="K117" s="13">
        <f t="shared" si="6"/>
        <v>5.2465895515239058E-3</v>
      </c>
      <c r="L117" s="8">
        <v>2784.7</v>
      </c>
      <c r="M117" s="13">
        <f t="shared" si="7"/>
        <v>1.7771318387196366E-3</v>
      </c>
    </row>
    <row r="118" spans="1:13" ht="17" x14ac:dyDescent="0.2">
      <c r="A118" s="7">
        <v>44242</v>
      </c>
      <c r="B118">
        <v>196</v>
      </c>
      <c r="C118" s="13">
        <f t="shared" si="5"/>
        <v>2.4568724131175168E-2</v>
      </c>
      <c r="D118" s="8">
        <v>3913.97</v>
      </c>
      <c r="E118" s="13">
        <f t="shared" si="4"/>
        <v>-4.4158083905446732E-3</v>
      </c>
      <c r="I118" s="7">
        <v>43511</v>
      </c>
      <c r="J118">
        <v>192.199997</v>
      </c>
      <c r="K118" s="13">
        <f t="shared" si="6"/>
        <v>3.1314769374275464E-3</v>
      </c>
      <c r="L118" s="8">
        <v>2774.88</v>
      </c>
      <c r="M118" s="13">
        <f t="shared" si="7"/>
        <v>-3.526412180845262E-3</v>
      </c>
    </row>
    <row r="119" spans="1:13" ht="17" x14ac:dyDescent="0.2">
      <c r="A119" s="7">
        <v>44243</v>
      </c>
      <c r="B119">
        <v>196.300003</v>
      </c>
      <c r="C119" s="13">
        <f t="shared" si="5"/>
        <v>1.5306275510205136E-3</v>
      </c>
      <c r="D119" s="8">
        <v>3906.71</v>
      </c>
      <c r="E119" s="13">
        <f t="shared" si="4"/>
        <v>-1.8548941356217874E-3</v>
      </c>
      <c r="I119" s="7">
        <v>43514</v>
      </c>
      <c r="J119">
        <v>192.800003</v>
      </c>
      <c r="K119" s="13">
        <f t="shared" si="6"/>
        <v>3.12177944518921E-3</v>
      </c>
      <c r="L119" s="8">
        <v>2792.67</v>
      </c>
      <c r="M119" s="13">
        <f t="shared" si="7"/>
        <v>6.4110880470507059E-3</v>
      </c>
    </row>
    <row r="120" spans="1:13" ht="17" x14ac:dyDescent="0.2">
      <c r="A120" s="7">
        <v>44244</v>
      </c>
      <c r="B120">
        <v>194.699997</v>
      </c>
      <c r="C120" s="13">
        <f t="shared" si="5"/>
        <v>-8.1508200486375415E-3</v>
      </c>
      <c r="D120" s="8">
        <v>3876.5</v>
      </c>
      <c r="E120" s="13">
        <f t="shared" si="4"/>
        <v>-7.7328493796570141E-3</v>
      </c>
      <c r="I120" s="7">
        <v>43515</v>
      </c>
      <c r="J120">
        <v>191.800003</v>
      </c>
      <c r="K120" s="13">
        <f t="shared" si="6"/>
        <v>-5.1867219109950069E-3</v>
      </c>
      <c r="L120" s="8">
        <v>2796.11</v>
      </c>
      <c r="M120" s="13">
        <f t="shared" si="7"/>
        <v>1.2317960947767492E-3</v>
      </c>
    </row>
    <row r="121" spans="1:13" ht="17" x14ac:dyDescent="0.2">
      <c r="A121" s="7">
        <v>44245</v>
      </c>
      <c r="B121">
        <v>192.60000600000001</v>
      </c>
      <c r="C121" s="13">
        <f t="shared" si="5"/>
        <v>-1.0785778286375614E-2</v>
      </c>
      <c r="D121" s="8">
        <v>3881.37</v>
      </c>
      <c r="E121" s="13">
        <f t="shared" si="4"/>
        <v>1.2562878885591378E-3</v>
      </c>
      <c r="I121" s="7">
        <v>43516</v>
      </c>
      <c r="J121">
        <v>192.800003</v>
      </c>
      <c r="K121" s="13">
        <f t="shared" si="6"/>
        <v>5.2137642563019337E-3</v>
      </c>
      <c r="L121" s="8">
        <v>2793.9</v>
      </c>
      <c r="M121" s="13">
        <f t="shared" si="7"/>
        <v>-7.9038378318452285E-4</v>
      </c>
    </row>
    <row r="122" spans="1:13" ht="17" x14ac:dyDescent="0.2">
      <c r="A122" s="7">
        <v>44246</v>
      </c>
      <c r="B122">
        <v>191.699997</v>
      </c>
      <c r="C122" s="13">
        <f t="shared" si="5"/>
        <v>-4.6729437796591E-3</v>
      </c>
      <c r="D122" s="8">
        <v>3925.43</v>
      </c>
      <c r="E122" s="13">
        <f t="shared" si="4"/>
        <v>1.135166191319037E-2</v>
      </c>
      <c r="I122" s="7">
        <v>43517</v>
      </c>
      <c r="J122">
        <v>193.5</v>
      </c>
      <c r="K122" s="13">
        <f t="shared" si="6"/>
        <v>3.6306897775306712E-3</v>
      </c>
      <c r="L122" s="8">
        <v>2792.38</v>
      </c>
      <c r="M122" s="13">
        <f t="shared" si="7"/>
        <v>-5.4404237803784561E-4</v>
      </c>
    </row>
    <row r="123" spans="1:13" ht="17" x14ac:dyDescent="0.2">
      <c r="A123" s="7">
        <v>44249</v>
      </c>
      <c r="B123">
        <v>191.39999399999999</v>
      </c>
      <c r="C123" s="13">
        <f t="shared" si="5"/>
        <v>-1.5649609008601129E-3</v>
      </c>
      <c r="D123" s="8">
        <v>3829.34</v>
      </c>
      <c r="E123" s="13">
        <f t="shared" si="4"/>
        <v>-2.4478846903396523E-2</v>
      </c>
      <c r="I123" s="7">
        <v>43518</v>
      </c>
      <c r="J123">
        <v>195.10000600000001</v>
      </c>
      <c r="K123" s="13">
        <f t="shared" si="6"/>
        <v>8.2687648578811945E-3</v>
      </c>
      <c r="L123" s="8">
        <v>2784.49</v>
      </c>
      <c r="M123" s="13">
        <f t="shared" si="7"/>
        <v>-2.8255466662847617E-3</v>
      </c>
    </row>
    <row r="124" spans="1:13" ht="17" x14ac:dyDescent="0.2">
      <c r="A124" s="7">
        <v>44250</v>
      </c>
      <c r="B124">
        <v>193.10000600000001</v>
      </c>
      <c r="C124" s="13">
        <f t="shared" si="5"/>
        <v>8.8819856493831395E-3</v>
      </c>
      <c r="D124" s="8">
        <v>3811.15</v>
      </c>
      <c r="E124" s="13">
        <f t="shared" si="4"/>
        <v>-4.7501658249202716E-3</v>
      </c>
      <c r="I124" s="7">
        <v>43521</v>
      </c>
      <c r="J124">
        <v>194</v>
      </c>
      <c r="K124" s="13">
        <f t="shared" si="6"/>
        <v>-5.6381648701743226E-3</v>
      </c>
      <c r="L124" s="8">
        <v>2803.69</v>
      </c>
      <c r="M124" s="13">
        <f t="shared" si="7"/>
        <v>6.8953381050032014E-3</v>
      </c>
    </row>
    <row r="125" spans="1:13" ht="17" x14ac:dyDescent="0.2">
      <c r="A125" s="7">
        <v>44251</v>
      </c>
      <c r="B125">
        <v>194.800003</v>
      </c>
      <c r="C125" s="13">
        <f t="shared" si="5"/>
        <v>8.803712828470811E-3</v>
      </c>
      <c r="D125" s="8">
        <v>3901.82</v>
      </c>
      <c r="E125" s="13">
        <f t="shared" si="4"/>
        <v>2.3790719336683086E-2</v>
      </c>
      <c r="I125" s="7">
        <v>43522</v>
      </c>
      <c r="J125">
        <v>193.60000600000001</v>
      </c>
      <c r="K125" s="13">
        <f t="shared" si="6"/>
        <v>-2.0618247422680147E-3</v>
      </c>
      <c r="L125" s="8">
        <v>2792.81</v>
      </c>
      <c r="M125" s="13">
        <f t="shared" si="7"/>
        <v>-3.8806002090102654E-3</v>
      </c>
    </row>
    <row r="126" spans="1:13" ht="17" x14ac:dyDescent="0.2">
      <c r="A126" s="7">
        <v>44252</v>
      </c>
      <c r="B126">
        <v>195.89999399999999</v>
      </c>
      <c r="C126" s="13">
        <f t="shared" si="5"/>
        <v>5.6467709602652238E-3</v>
      </c>
      <c r="D126" s="8">
        <v>3870.29</v>
      </c>
      <c r="E126" s="13">
        <f t="shared" si="4"/>
        <v>-8.0808443239309691E-3</v>
      </c>
      <c r="I126" s="7">
        <v>43523</v>
      </c>
      <c r="J126">
        <v>192.60000600000001</v>
      </c>
      <c r="K126" s="13">
        <f t="shared" si="6"/>
        <v>-5.1652890961170206E-3</v>
      </c>
      <c r="L126" s="8">
        <v>2789.65</v>
      </c>
      <c r="M126" s="13">
        <f t="shared" si="7"/>
        <v>-1.1314768996100177E-3</v>
      </c>
    </row>
    <row r="127" spans="1:13" ht="17" x14ac:dyDescent="0.2">
      <c r="A127" s="7">
        <v>44253</v>
      </c>
      <c r="B127">
        <v>192.60000600000001</v>
      </c>
      <c r="C127" s="13">
        <f t="shared" si="5"/>
        <v>-1.6845268509809053E-2</v>
      </c>
      <c r="D127" s="8">
        <v>3819.72</v>
      </c>
      <c r="E127" s="13">
        <f t="shared" si="4"/>
        <v>-1.306620434127681E-2</v>
      </c>
      <c r="I127" s="7">
        <v>43524</v>
      </c>
      <c r="J127">
        <v>192.39999399999999</v>
      </c>
      <c r="K127" s="13">
        <f t="shared" si="6"/>
        <v>-1.0384838721138046E-3</v>
      </c>
      <c r="L127" s="8">
        <v>2771.45</v>
      </c>
      <c r="M127" s="13">
        <f t="shared" si="7"/>
        <v>-6.5241159285216455E-3</v>
      </c>
    </row>
    <row r="128" spans="1:13" ht="17" x14ac:dyDescent="0.2">
      <c r="A128" s="7">
        <v>44256</v>
      </c>
      <c r="B128">
        <v>193.60000600000001</v>
      </c>
      <c r="C128" s="13">
        <f t="shared" si="5"/>
        <v>5.1921078340984028E-3</v>
      </c>
      <c r="D128" s="8">
        <v>3768.47</v>
      </c>
      <c r="E128" s="13">
        <f t="shared" si="4"/>
        <v>-1.3417213827191521E-2</v>
      </c>
      <c r="I128" s="7">
        <v>43525</v>
      </c>
      <c r="J128">
        <v>194.800003</v>
      </c>
      <c r="K128" s="13">
        <f t="shared" si="6"/>
        <v>1.2474059640563251E-2</v>
      </c>
      <c r="L128" s="8">
        <v>2748.93</v>
      </c>
      <c r="M128" s="13">
        <f t="shared" si="7"/>
        <v>-8.1257103682187415E-3</v>
      </c>
    </row>
    <row r="129" spans="1:13" ht="17" x14ac:dyDescent="0.2">
      <c r="A129" s="7">
        <v>44257</v>
      </c>
      <c r="B129">
        <v>194.89999399999999</v>
      </c>
      <c r="C129" s="13">
        <f t="shared" si="5"/>
        <v>6.7148138414829805E-3</v>
      </c>
      <c r="D129" s="8">
        <v>3841.94</v>
      </c>
      <c r="E129" s="13">
        <f t="shared" si="4"/>
        <v>1.9495975820425837E-2</v>
      </c>
      <c r="I129" s="7">
        <v>43528</v>
      </c>
      <c r="J129">
        <v>196.10000600000001</v>
      </c>
      <c r="K129" s="13">
        <f t="shared" si="6"/>
        <v>6.6735265912700736E-3</v>
      </c>
      <c r="L129" s="8">
        <v>2743.07</v>
      </c>
      <c r="M129" s="13">
        <f t="shared" si="7"/>
        <v>-2.1317385309919112E-3</v>
      </c>
    </row>
    <row r="130" spans="1:13" ht="17" x14ac:dyDescent="0.2">
      <c r="A130" s="7">
        <v>44258</v>
      </c>
      <c r="B130">
        <v>196.10000600000001</v>
      </c>
      <c r="C130" s="13">
        <f t="shared" si="5"/>
        <v>6.1570653511668905E-3</v>
      </c>
      <c r="D130" s="8">
        <v>3821.35</v>
      </c>
      <c r="E130" s="13">
        <f t="shared" si="4"/>
        <v>-5.3592716179846622E-3</v>
      </c>
      <c r="I130" s="7">
        <v>43529</v>
      </c>
      <c r="J130">
        <v>195.89999399999999</v>
      </c>
      <c r="K130" s="13">
        <f t="shared" si="6"/>
        <v>-1.0199489744024959E-3</v>
      </c>
      <c r="L130" s="8">
        <v>2783.3</v>
      </c>
      <c r="M130" s="13">
        <f t="shared" si="7"/>
        <v>1.4666049353461608E-2</v>
      </c>
    </row>
    <row r="131" spans="1:13" ht="17" x14ac:dyDescent="0.2">
      <c r="A131" s="7">
        <v>44259</v>
      </c>
      <c r="B131">
        <v>195.39999399999999</v>
      </c>
      <c r="C131" s="13">
        <f t="shared" si="5"/>
        <v>-3.5696684272412682E-3</v>
      </c>
      <c r="D131" s="8">
        <v>3875.44</v>
      </c>
      <c r="E131" s="13">
        <f t="shared" ref="E131:E194" si="8">D131/D130-1</f>
        <v>1.4154683554241432E-2</v>
      </c>
      <c r="I131" s="7">
        <v>43530</v>
      </c>
      <c r="J131">
        <v>196.699997</v>
      </c>
      <c r="K131" s="13">
        <f t="shared" si="6"/>
        <v>4.0837316207371632E-3</v>
      </c>
      <c r="L131" s="8">
        <v>2791.52</v>
      </c>
      <c r="M131" s="13">
        <f t="shared" si="7"/>
        <v>2.9533287823806376E-3</v>
      </c>
    </row>
    <row r="132" spans="1:13" ht="17" x14ac:dyDescent="0.2">
      <c r="A132" s="7">
        <v>44260</v>
      </c>
      <c r="B132">
        <v>197.199997</v>
      </c>
      <c r="C132" s="13">
        <f t="shared" ref="C132:C195" si="9">B132/B131-1</f>
        <v>9.2118887168441965E-3</v>
      </c>
      <c r="D132" s="8">
        <v>3898.81</v>
      </c>
      <c r="E132" s="13">
        <f t="shared" si="8"/>
        <v>6.0302830130256613E-3</v>
      </c>
      <c r="I132" s="7">
        <v>43531</v>
      </c>
      <c r="J132">
        <v>195.699997</v>
      </c>
      <c r="K132" s="13">
        <f t="shared" ref="K132:K195" si="10">J132/J131-1</f>
        <v>-5.0838841649804012E-3</v>
      </c>
      <c r="L132" s="8">
        <v>2810.92</v>
      </c>
      <c r="M132" s="13">
        <f t="shared" ref="M132:M195" si="11">L132/L131-1</f>
        <v>6.9496188456468211E-3</v>
      </c>
    </row>
    <row r="133" spans="1:13" ht="17" x14ac:dyDescent="0.2">
      <c r="A133" s="7">
        <v>44263</v>
      </c>
      <c r="B133">
        <v>196.300003</v>
      </c>
      <c r="C133" s="13">
        <f t="shared" si="9"/>
        <v>-4.5638641667929969E-3</v>
      </c>
      <c r="D133" s="8">
        <v>3939.34</v>
      </c>
      <c r="E133" s="13">
        <f t="shared" si="8"/>
        <v>1.0395479646353678E-2</v>
      </c>
      <c r="I133" s="7">
        <v>43532</v>
      </c>
      <c r="J133">
        <v>193.60000600000001</v>
      </c>
      <c r="K133" s="13">
        <f t="shared" si="10"/>
        <v>-1.0730664446561011E-2</v>
      </c>
      <c r="L133" s="8">
        <v>2808.48</v>
      </c>
      <c r="M133" s="13">
        <f t="shared" si="11"/>
        <v>-8.6804320293709658E-4</v>
      </c>
    </row>
    <row r="134" spans="1:13" ht="17" x14ac:dyDescent="0.2">
      <c r="A134" s="7">
        <v>44264</v>
      </c>
      <c r="B134">
        <v>200.199997</v>
      </c>
      <c r="C134" s="13">
        <f t="shared" si="9"/>
        <v>1.9867518799783213E-2</v>
      </c>
      <c r="D134" s="8">
        <v>3943.34</v>
      </c>
      <c r="E134" s="13">
        <f t="shared" si="8"/>
        <v>1.0153985185334946E-3</v>
      </c>
      <c r="I134" s="7">
        <v>43535</v>
      </c>
      <c r="J134">
        <v>194.89999399999999</v>
      </c>
      <c r="K134" s="13">
        <f t="shared" si="10"/>
        <v>6.7148138414829805E-3</v>
      </c>
      <c r="L134" s="8">
        <v>2822.48</v>
      </c>
      <c r="M134" s="13">
        <f t="shared" si="11"/>
        <v>4.9849028656070438E-3</v>
      </c>
    </row>
    <row r="135" spans="1:13" ht="17" x14ac:dyDescent="0.2">
      <c r="A135" s="7">
        <v>44265</v>
      </c>
      <c r="B135">
        <v>198.39999399999999</v>
      </c>
      <c r="C135" s="13">
        <f t="shared" si="9"/>
        <v>-8.9910241107545863E-3</v>
      </c>
      <c r="D135" s="8">
        <v>3968.94</v>
      </c>
      <c r="E135" s="13">
        <f t="shared" si="8"/>
        <v>6.4919585934766211E-3</v>
      </c>
      <c r="I135" s="7">
        <v>43536</v>
      </c>
      <c r="J135">
        <v>195.699997</v>
      </c>
      <c r="K135" s="13">
        <f t="shared" si="10"/>
        <v>4.1046845799286302E-3</v>
      </c>
      <c r="L135" s="8">
        <v>2832.94</v>
      </c>
      <c r="M135" s="13">
        <f t="shared" si="11"/>
        <v>3.7059607153993035E-3</v>
      </c>
    </row>
    <row r="136" spans="1:13" ht="17" x14ac:dyDescent="0.2">
      <c r="A136" s="7">
        <v>44266</v>
      </c>
      <c r="B136">
        <v>199.199997</v>
      </c>
      <c r="C136" s="13">
        <f t="shared" si="9"/>
        <v>4.032273307427614E-3</v>
      </c>
      <c r="D136" s="8">
        <v>3962.71</v>
      </c>
      <c r="E136" s="13">
        <f t="shared" si="8"/>
        <v>-1.5696886322292825E-3</v>
      </c>
      <c r="I136" s="7">
        <v>43537</v>
      </c>
      <c r="J136">
        <v>195.800003</v>
      </c>
      <c r="K136" s="13">
        <f t="shared" si="10"/>
        <v>5.1101687037835575E-4</v>
      </c>
      <c r="L136" s="8">
        <v>2832.57</v>
      </c>
      <c r="M136" s="13">
        <f t="shared" si="11"/>
        <v>-1.3060636653083879E-4</v>
      </c>
    </row>
    <row r="137" spans="1:13" ht="17" x14ac:dyDescent="0.2">
      <c r="A137" s="7">
        <v>44267</v>
      </c>
      <c r="B137">
        <v>198.800003</v>
      </c>
      <c r="C137" s="13">
        <f t="shared" si="9"/>
        <v>-2.0080020382731156E-3</v>
      </c>
      <c r="D137" s="8">
        <v>3974.12</v>
      </c>
      <c r="E137" s="13">
        <f t="shared" si="8"/>
        <v>2.8793426720601367E-3</v>
      </c>
      <c r="I137" s="7">
        <v>43538</v>
      </c>
      <c r="J137">
        <v>197.60000600000001</v>
      </c>
      <c r="K137" s="13">
        <f t="shared" si="10"/>
        <v>9.1930693177773026E-3</v>
      </c>
      <c r="L137" s="8">
        <v>2824.23</v>
      </c>
      <c r="M137" s="13">
        <f t="shared" si="11"/>
        <v>-2.9443226469249018E-3</v>
      </c>
    </row>
    <row r="138" spans="1:13" ht="17" x14ac:dyDescent="0.2">
      <c r="A138" s="7">
        <v>44270</v>
      </c>
      <c r="B138">
        <v>199.39999399999999</v>
      </c>
      <c r="C138" s="13">
        <f t="shared" si="9"/>
        <v>3.0180633347374197E-3</v>
      </c>
      <c r="D138" s="8">
        <v>3915.46</v>
      </c>
      <c r="E138" s="13">
        <f t="shared" si="8"/>
        <v>-1.4760500437832724E-2</v>
      </c>
      <c r="I138" s="7">
        <v>43539</v>
      </c>
      <c r="J138">
        <v>198.39999399999999</v>
      </c>
      <c r="K138" s="13">
        <f t="shared" si="10"/>
        <v>4.0485221442756458E-3</v>
      </c>
      <c r="L138" s="8">
        <v>2854.88</v>
      </c>
      <c r="M138" s="13">
        <f t="shared" si="11"/>
        <v>1.0852515552911779E-2</v>
      </c>
    </row>
    <row r="139" spans="1:13" ht="17" x14ac:dyDescent="0.2">
      <c r="A139" s="7">
        <v>44271</v>
      </c>
      <c r="B139">
        <v>200.699997</v>
      </c>
      <c r="C139" s="13">
        <f t="shared" si="9"/>
        <v>6.5195739173391498E-3</v>
      </c>
      <c r="D139" s="8">
        <v>3913.1</v>
      </c>
      <c r="E139" s="13">
        <f t="shared" si="8"/>
        <v>-6.0273888636330764E-4</v>
      </c>
      <c r="I139" s="7">
        <v>43542</v>
      </c>
      <c r="J139">
        <v>199</v>
      </c>
      <c r="K139" s="13">
        <f t="shared" si="10"/>
        <v>3.0242238817810296E-3</v>
      </c>
      <c r="L139" s="8">
        <v>2800.71</v>
      </c>
      <c r="M139" s="13">
        <f t="shared" si="11"/>
        <v>-1.8974527826038257E-2</v>
      </c>
    </row>
    <row r="140" spans="1:13" ht="17" x14ac:dyDescent="0.2">
      <c r="A140" s="7">
        <v>44272</v>
      </c>
      <c r="B140">
        <v>199.39999399999999</v>
      </c>
      <c r="C140" s="13">
        <f t="shared" si="9"/>
        <v>-6.4773443917889306E-3</v>
      </c>
      <c r="D140" s="8">
        <v>3940.59</v>
      </c>
      <c r="E140" s="13">
        <f t="shared" si="8"/>
        <v>7.0251207482558975E-3</v>
      </c>
      <c r="I140" s="7">
        <v>43543</v>
      </c>
      <c r="J140">
        <v>200.699997</v>
      </c>
      <c r="K140" s="13">
        <f t="shared" si="10"/>
        <v>8.5426984924623639E-3</v>
      </c>
      <c r="L140" s="8">
        <v>2798.36</v>
      </c>
      <c r="M140" s="13">
        <f t="shared" si="11"/>
        <v>-8.3907294935925414E-4</v>
      </c>
    </row>
    <row r="141" spans="1:13" ht="17" x14ac:dyDescent="0.2">
      <c r="A141" s="7">
        <v>44273</v>
      </c>
      <c r="B141">
        <v>199.10000600000001</v>
      </c>
      <c r="C141" s="13">
        <f t="shared" si="9"/>
        <v>-1.5044534053495484E-3</v>
      </c>
      <c r="D141" s="8">
        <v>3910.52</v>
      </c>
      <c r="E141" s="13">
        <f t="shared" si="8"/>
        <v>-7.6308370066411335E-3</v>
      </c>
      <c r="I141" s="7">
        <v>43544</v>
      </c>
      <c r="J141">
        <v>200.199997</v>
      </c>
      <c r="K141" s="13">
        <f t="shared" si="10"/>
        <v>-2.491280555425246E-3</v>
      </c>
      <c r="L141" s="8">
        <v>2818.46</v>
      </c>
      <c r="M141" s="13">
        <f t="shared" si="11"/>
        <v>7.1827784845408527E-3</v>
      </c>
    </row>
    <row r="142" spans="1:13" ht="17" x14ac:dyDescent="0.2">
      <c r="A142" s="7">
        <v>44274</v>
      </c>
      <c r="B142">
        <v>198.39999399999999</v>
      </c>
      <c r="C142" s="13">
        <f t="shared" si="9"/>
        <v>-3.5158813606465111E-3</v>
      </c>
      <c r="D142" s="8">
        <v>3889.14</v>
      </c>
      <c r="E142" s="13">
        <f t="shared" si="8"/>
        <v>-5.4673035811094728E-3</v>
      </c>
      <c r="I142" s="7">
        <v>43545</v>
      </c>
      <c r="J142">
        <v>198.5</v>
      </c>
      <c r="K142" s="13">
        <f t="shared" si="10"/>
        <v>-8.4914936337386893E-3</v>
      </c>
      <c r="L142" s="8">
        <v>2805.37</v>
      </c>
      <c r="M142" s="13">
        <f t="shared" si="11"/>
        <v>-4.6443802643997278E-3</v>
      </c>
    </row>
    <row r="143" spans="1:13" ht="17" x14ac:dyDescent="0.2">
      <c r="A143" s="7">
        <v>44277</v>
      </c>
      <c r="B143">
        <v>198.699997</v>
      </c>
      <c r="C143" s="13">
        <f t="shared" si="9"/>
        <v>1.5121119408905148E-3</v>
      </c>
      <c r="D143" s="8">
        <v>3909.52</v>
      </c>
      <c r="E143" s="13">
        <f t="shared" si="8"/>
        <v>5.2402330592367097E-3</v>
      </c>
      <c r="I143" s="7">
        <v>43546</v>
      </c>
      <c r="J143">
        <v>197.60000600000001</v>
      </c>
      <c r="K143" s="13">
        <f t="shared" si="10"/>
        <v>-4.5339748110830858E-3</v>
      </c>
      <c r="L143" s="8">
        <v>2815.44</v>
      </c>
      <c r="M143" s="13">
        <f t="shared" si="11"/>
        <v>3.5895443381801506E-3</v>
      </c>
    </row>
    <row r="144" spans="1:13" ht="17" x14ac:dyDescent="0.2">
      <c r="A144" s="7">
        <v>44278</v>
      </c>
      <c r="B144">
        <v>198.10000600000001</v>
      </c>
      <c r="C144" s="13">
        <f t="shared" si="9"/>
        <v>-3.0195823304415281E-3</v>
      </c>
      <c r="D144" s="8">
        <v>3974.54</v>
      </c>
      <c r="E144" s="13">
        <f t="shared" si="8"/>
        <v>1.6631197691788335E-2</v>
      </c>
      <c r="I144" s="7">
        <v>43549</v>
      </c>
      <c r="J144">
        <v>194.300003</v>
      </c>
      <c r="K144" s="13">
        <f t="shared" si="10"/>
        <v>-1.6700419533388078E-2</v>
      </c>
      <c r="L144" s="8">
        <v>2834.4</v>
      </c>
      <c r="M144" s="13">
        <f t="shared" si="11"/>
        <v>6.7342937515983969E-3</v>
      </c>
    </row>
    <row r="145" spans="1:13" ht="17" x14ac:dyDescent="0.2">
      <c r="A145" s="7">
        <v>44279</v>
      </c>
      <c r="B145">
        <v>197.60000600000001</v>
      </c>
      <c r="C145" s="13">
        <f t="shared" si="9"/>
        <v>-2.523977712549863E-3</v>
      </c>
      <c r="D145" s="8">
        <v>3971.09</v>
      </c>
      <c r="E145" s="13">
        <f t="shared" si="8"/>
        <v>-8.6802497899118869E-4</v>
      </c>
      <c r="I145" s="7">
        <v>43550</v>
      </c>
      <c r="J145">
        <v>195</v>
      </c>
      <c r="K145" s="13">
        <f t="shared" si="10"/>
        <v>3.602660778136979E-3</v>
      </c>
      <c r="L145" s="8">
        <v>2867.19</v>
      </c>
      <c r="M145" s="13">
        <f t="shared" si="11"/>
        <v>1.1568585944115251E-2</v>
      </c>
    </row>
    <row r="146" spans="1:13" ht="17" x14ac:dyDescent="0.2">
      <c r="A146" s="7">
        <v>44280</v>
      </c>
      <c r="B146">
        <v>197</v>
      </c>
      <c r="C146" s="13">
        <f t="shared" si="9"/>
        <v>-3.036467519135666E-3</v>
      </c>
      <c r="D146" s="8">
        <v>3958.55</v>
      </c>
      <c r="E146" s="13">
        <f t="shared" si="8"/>
        <v>-3.1578231669390222E-3</v>
      </c>
      <c r="I146" s="7">
        <v>43551</v>
      </c>
      <c r="J146">
        <v>194.39999399999999</v>
      </c>
      <c r="K146" s="13">
        <f t="shared" si="10"/>
        <v>-3.0769538461539181E-3</v>
      </c>
      <c r="L146" s="8">
        <v>2867.24</v>
      </c>
      <c r="M146" s="13">
        <f t="shared" si="11"/>
        <v>1.7438676892522764E-5</v>
      </c>
    </row>
    <row r="147" spans="1:13" ht="17" x14ac:dyDescent="0.2">
      <c r="A147" s="7">
        <v>44281</v>
      </c>
      <c r="B147">
        <v>199.60000600000001</v>
      </c>
      <c r="C147" s="13">
        <f t="shared" si="9"/>
        <v>1.3198000000000043E-2</v>
      </c>
      <c r="D147" s="8">
        <v>3972.89</v>
      </c>
      <c r="E147" s="13">
        <f t="shared" si="8"/>
        <v>3.6225385557842049E-3</v>
      </c>
      <c r="I147" s="7">
        <v>43552</v>
      </c>
      <c r="J147">
        <v>195.5</v>
      </c>
      <c r="K147" s="13">
        <f t="shared" si="10"/>
        <v>5.6584672528334767E-3</v>
      </c>
      <c r="L147" s="8">
        <v>2873.4</v>
      </c>
      <c r="M147" s="13">
        <f t="shared" si="11"/>
        <v>2.1484075277968806E-3</v>
      </c>
    </row>
    <row r="148" spans="1:13" ht="17" x14ac:dyDescent="0.2">
      <c r="A148" s="7">
        <v>44284</v>
      </c>
      <c r="B148">
        <v>200.39999399999999</v>
      </c>
      <c r="C148" s="13">
        <f t="shared" si="9"/>
        <v>4.0079557913439423E-3</v>
      </c>
      <c r="D148" s="8">
        <v>4019.87</v>
      </c>
      <c r="E148" s="13">
        <f t="shared" si="8"/>
        <v>1.1825144919693331E-2</v>
      </c>
      <c r="I148" s="7">
        <v>43553</v>
      </c>
      <c r="J148">
        <v>196.199997</v>
      </c>
      <c r="K148" s="13">
        <f t="shared" si="10"/>
        <v>3.5805473145780198E-3</v>
      </c>
      <c r="L148" s="8">
        <v>2879.39</v>
      </c>
      <c r="M148" s="13">
        <f t="shared" si="11"/>
        <v>2.0846384074615365E-3</v>
      </c>
    </row>
    <row r="149" spans="1:13" ht="17" x14ac:dyDescent="0.2">
      <c r="A149" s="7">
        <v>44285</v>
      </c>
      <c r="B149">
        <v>200.800003</v>
      </c>
      <c r="C149" s="13">
        <f t="shared" si="9"/>
        <v>1.9960529539737593E-3</v>
      </c>
      <c r="D149" s="8">
        <v>4077.91</v>
      </c>
      <c r="E149" s="13">
        <f t="shared" si="8"/>
        <v>1.4438277854756487E-2</v>
      </c>
      <c r="I149" s="7">
        <v>43556</v>
      </c>
      <c r="J149">
        <v>197.199997</v>
      </c>
      <c r="K149" s="13">
        <f t="shared" si="10"/>
        <v>5.0968400371587119E-3</v>
      </c>
      <c r="L149" s="8">
        <v>2892.74</v>
      </c>
      <c r="M149" s="13">
        <f t="shared" si="11"/>
        <v>4.6363986816650993E-3</v>
      </c>
    </row>
    <row r="150" spans="1:13" ht="17" x14ac:dyDescent="0.2">
      <c r="A150" s="7">
        <v>44286</v>
      </c>
      <c r="B150">
        <v>201.199997</v>
      </c>
      <c r="C150" s="13">
        <f t="shared" si="9"/>
        <v>1.9920019622707841E-3</v>
      </c>
      <c r="D150" s="8">
        <v>4073.94</v>
      </c>
      <c r="E150" s="13">
        <f t="shared" si="8"/>
        <v>-9.7353791525556233E-4</v>
      </c>
      <c r="I150" s="7">
        <v>43557</v>
      </c>
      <c r="J150">
        <v>198.800003</v>
      </c>
      <c r="K150" s="13">
        <f t="shared" si="10"/>
        <v>8.1136208130876408E-3</v>
      </c>
      <c r="L150" s="8">
        <v>2895.77</v>
      </c>
      <c r="M150" s="13">
        <f t="shared" si="11"/>
        <v>1.0474498226595852E-3</v>
      </c>
    </row>
    <row r="151" spans="1:13" ht="17" x14ac:dyDescent="0.2">
      <c r="A151" s="7">
        <v>44287</v>
      </c>
      <c r="B151">
        <v>201.199997</v>
      </c>
      <c r="C151" s="13">
        <f t="shared" si="9"/>
        <v>0</v>
      </c>
      <c r="D151" s="8">
        <v>4079.95</v>
      </c>
      <c r="E151" s="13">
        <f t="shared" si="8"/>
        <v>1.4752303666720756E-3</v>
      </c>
      <c r="I151" s="7">
        <v>43558</v>
      </c>
      <c r="J151">
        <v>199.89999399999999</v>
      </c>
      <c r="K151" s="13">
        <f t="shared" si="10"/>
        <v>5.533153840042937E-3</v>
      </c>
      <c r="L151" s="8">
        <v>2878.2</v>
      </c>
      <c r="M151" s="13">
        <f t="shared" si="11"/>
        <v>-6.0674708281390766E-3</v>
      </c>
    </row>
    <row r="152" spans="1:13" ht="17" x14ac:dyDescent="0.2">
      <c r="A152" s="7">
        <v>44292</v>
      </c>
      <c r="B152">
        <v>203.39999399999999</v>
      </c>
      <c r="C152" s="13">
        <f t="shared" si="9"/>
        <v>1.0934378890671725E-2</v>
      </c>
      <c r="D152" s="8">
        <v>4097.17</v>
      </c>
      <c r="E152" s="13">
        <f t="shared" si="8"/>
        <v>4.220639958823158E-3</v>
      </c>
      <c r="I152" s="7">
        <v>43559</v>
      </c>
      <c r="J152">
        <v>199.800003</v>
      </c>
      <c r="K152" s="13">
        <f t="shared" si="10"/>
        <v>-5.0020511756487807E-4</v>
      </c>
      <c r="L152" s="8">
        <v>2888.21</v>
      </c>
      <c r="M152" s="13">
        <f t="shared" si="11"/>
        <v>3.4778681120144483E-3</v>
      </c>
    </row>
    <row r="153" spans="1:13" ht="17" x14ac:dyDescent="0.2">
      <c r="A153" s="7">
        <v>44293</v>
      </c>
      <c r="B153">
        <v>205.199997</v>
      </c>
      <c r="C153" s="13">
        <f t="shared" si="9"/>
        <v>8.8495725324357899E-3</v>
      </c>
      <c r="D153" s="8">
        <v>4128.8</v>
      </c>
      <c r="E153" s="13">
        <f t="shared" si="8"/>
        <v>7.7199628035937717E-3</v>
      </c>
      <c r="I153" s="7">
        <v>43560</v>
      </c>
      <c r="J153">
        <v>200.699997</v>
      </c>
      <c r="K153" s="13">
        <f t="shared" si="10"/>
        <v>4.5044744068396536E-3</v>
      </c>
      <c r="L153" s="8">
        <v>2888.32</v>
      </c>
      <c r="M153" s="13">
        <f t="shared" si="11"/>
        <v>3.808587325715429E-5</v>
      </c>
    </row>
    <row r="154" spans="1:13" ht="17" x14ac:dyDescent="0.2">
      <c r="A154" s="7">
        <v>44294</v>
      </c>
      <c r="B154">
        <v>206.800003</v>
      </c>
      <c r="C154" s="13">
        <f t="shared" si="9"/>
        <v>7.7973003089273352E-3</v>
      </c>
      <c r="D154" s="8">
        <v>4127.99</v>
      </c>
      <c r="E154" s="13">
        <f t="shared" si="8"/>
        <v>-1.9618291028877799E-4</v>
      </c>
      <c r="I154" s="7">
        <v>43563</v>
      </c>
      <c r="J154">
        <v>201.199997</v>
      </c>
      <c r="K154" s="13">
        <f t="shared" si="10"/>
        <v>2.4912805554251349E-3</v>
      </c>
      <c r="L154" s="8">
        <v>2907.41</v>
      </c>
      <c r="M154" s="13">
        <f t="shared" si="11"/>
        <v>6.6093784622200946E-3</v>
      </c>
    </row>
    <row r="155" spans="1:13" ht="17" x14ac:dyDescent="0.2">
      <c r="A155" s="7">
        <v>44295</v>
      </c>
      <c r="B155">
        <v>206.39999399999999</v>
      </c>
      <c r="C155" s="13">
        <f t="shared" si="9"/>
        <v>-1.934279469038569E-3</v>
      </c>
      <c r="D155" s="8">
        <v>4141.59</v>
      </c>
      <c r="E155" s="13">
        <f t="shared" si="8"/>
        <v>3.2945816244711601E-3</v>
      </c>
      <c r="I155" s="7">
        <v>43564</v>
      </c>
      <c r="J155">
        <v>200.699997</v>
      </c>
      <c r="K155" s="13">
        <f t="shared" si="10"/>
        <v>-2.4850895002747064E-3</v>
      </c>
      <c r="L155" s="8">
        <v>2905.58</v>
      </c>
      <c r="M155" s="13">
        <f t="shared" si="11"/>
        <v>-6.2942619032058111E-4</v>
      </c>
    </row>
    <row r="156" spans="1:13" ht="17" x14ac:dyDescent="0.2">
      <c r="A156" s="7">
        <v>44298</v>
      </c>
      <c r="B156">
        <v>206.300003</v>
      </c>
      <c r="C156" s="13">
        <f t="shared" si="9"/>
        <v>-4.8445253346274253E-4</v>
      </c>
      <c r="D156" s="8">
        <v>4124.66</v>
      </c>
      <c r="E156" s="13">
        <f t="shared" si="8"/>
        <v>-4.0878020277237415E-3</v>
      </c>
      <c r="I156" s="7">
        <v>43565</v>
      </c>
      <c r="J156">
        <v>200.800003</v>
      </c>
      <c r="K156" s="13">
        <f t="shared" si="10"/>
        <v>4.9828600645174248E-4</v>
      </c>
      <c r="L156" s="8">
        <v>2907.06</v>
      </c>
      <c r="M156" s="13">
        <f t="shared" si="11"/>
        <v>5.0936473956997297E-4</v>
      </c>
    </row>
    <row r="157" spans="1:13" ht="17" x14ac:dyDescent="0.2">
      <c r="A157" s="7">
        <v>44299</v>
      </c>
      <c r="B157">
        <v>206</v>
      </c>
      <c r="C157" s="13">
        <f t="shared" si="9"/>
        <v>-1.4542074437100538E-3</v>
      </c>
      <c r="D157" s="8">
        <v>4170.42</v>
      </c>
      <c r="E157" s="13">
        <f t="shared" si="8"/>
        <v>1.1094247768300924E-2</v>
      </c>
      <c r="I157" s="7">
        <v>43566</v>
      </c>
      <c r="J157">
        <v>201.5</v>
      </c>
      <c r="K157" s="13">
        <f t="shared" si="10"/>
        <v>3.4860407845711538E-3</v>
      </c>
      <c r="L157" s="8">
        <v>2900.45</v>
      </c>
      <c r="M157" s="13">
        <f t="shared" si="11"/>
        <v>-2.2737748790875312E-3</v>
      </c>
    </row>
    <row r="158" spans="1:13" ht="17" x14ac:dyDescent="0.2">
      <c r="A158" s="7">
        <v>44300</v>
      </c>
      <c r="B158">
        <v>206.199997</v>
      </c>
      <c r="C158" s="13">
        <f t="shared" si="9"/>
        <v>9.7085922330086838E-4</v>
      </c>
      <c r="D158" s="8">
        <v>4185.47</v>
      </c>
      <c r="E158" s="13">
        <f t="shared" si="8"/>
        <v>3.6087492386858155E-3</v>
      </c>
      <c r="I158" s="7">
        <v>43567</v>
      </c>
      <c r="J158">
        <v>201.800003</v>
      </c>
      <c r="K158" s="13">
        <f t="shared" si="10"/>
        <v>1.4888486352357955E-3</v>
      </c>
      <c r="L158" s="8">
        <v>2905.03</v>
      </c>
      <c r="M158" s="13">
        <f t="shared" si="11"/>
        <v>1.5790653174507785E-3</v>
      </c>
    </row>
    <row r="159" spans="1:13" ht="17" x14ac:dyDescent="0.2">
      <c r="A159" s="7">
        <v>44301</v>
      </c>
      <c r="B159">
        <v>208.5</v>
      </c>
      <c r="C159" s="13">
        <f t="shared" si="9"/>
        <v>1.1154233915920075E-2</v>
      </c>
      <c r="D159" s="8">
        <v>4163.26</v>
      </c>
      <c r="E159" s="13">
        <f t="shared" si="8"/>
        <v>-5.3064530387267883E-3</v>
      </c>
      <c r="I159" s="7">
        <v>43570</v>
      </c>
      <c r="J159">
        <v>202.5</v>
      </c>
      <c r="K159" s="13">
        <f t="shared" si="10"/>
        <v>3.4687660534871156E-3</v>
      </c>
      <c r="L159" s="8">
        <v>2907.97</v>
      </c>
      <c r="M159" s="13">
        <f t="shared" si="11"/>
        <v>1.0120377414346571E-3</v>
      </c>
    </row>
    <row r="160" spans="1:13" ht="17" x14ac:dyDescent="0.2">
      <c r="A160" s="7">
        <v>44302</v>
      </c>
      <c r="B160">
        <v>209.699997</v>
      </c>
      <c r="C160" s="13">
        <f t="shared" si="9"/>
        <v>5.7553812949640015E-3</v>
      </c>
      <c r="D160" s="8">
        <v>4134.9399999999996</v>
      </c>
      <c r="E160" s="13">
        <f t="shared" si="8"/>
        <v>-6.8023616108532359E-3</v>
      </c>
      <c r="I160" s="7">
        <v>43571</v>
      </c>
      <c r="J160">
        <v>203.60000600000001</v>
      </c>
      <c r="K160" s="13">
        <f t="shared" si="10"/>
        <v>5.4321283950617971E-3</v>
      </c>
      <c r="L160" s="8">
        <v>2933.68</v>
      </c>
      <c r="M160" s="13">
        <f t="shared" si="11"/>
        <v>8.8412191322468914E-3</v>
      </c>
    </row>
    <row r="161" spans="1:13" ht="17" x14ac:dyDescent="0.2">
      <c r="A161" s="7">
        <v>44305</v>
      </c>
      <c r="B161">
        <v>210.89999399999999</v>
      </c>
      <c r="C161" s="13">
        <f t="shared" si="9"/>
        <v>5.7224464337974901E-3</v>
      </c>
      <c r="D161" s="8">
        <v>4173.42</v>
      </c>
      <c r="E161" s="13">
        <f t="shared" si="8"/>
        <v>9.3060600637495661E-3</v>
      </c>
      <c r="I161" s="7">
        <v>43572</v>
      </c>
      <c r="J161">
        <v>203.39999399999999</v>
      </c>
      <c r="K161" s="13">
        <f t="shared" si="10"/>
        <v>-9.8237718126592544E-4</v>
      </c>
      <c r="L161" s="8">
        <v>2927.25</v>
      </c>
      <c r="M161" s="13">
        <f t="shared" si="11"/>
        <v>-2.1917864252406494E-3</v>
      </c>
    </row>
    <row r="162" spans="1:13" ht="17" x14ac:dyDescent="0.2">
      <c r="A162" s="7">
        <v>44306</v>
      </c>
      <c r="B162">
        <v>208.10000600000001</v>
      </c>
      <c r="C162" s="13">
        <f t="shared" si="9"/>
        <v>-1.3276377807767914E-2</v>
      </c>
      <c r="D162" s="8">
        <v>4134.9799999999996</v>
      </c>
      <c r="E162" s="13">
        <f t="shared" si="8"/>
        <v>-9.2106713438859789E-3</v>
      </c>
      <c r="I162" s="7">
        <v>43573</v>
      </c>
      <c r="J162">
        <v>202.699997</v>
      </c>
      <c r="K162" s="13">
        <f t="shared" si="10"/>
        <v>-3.4414799441930821E-3</v>
      </c>
      <c r="L162" s="8">
        <v>2926.17</v>
      </c>
      <c r="M162" s="13">
        <f t="shared" si="11"/>
        <v>-3.6894696387390624E-4</v>
      </c>
    </row>
    <row r="163" spans="1:13" ht="17" x14ac:dyDescent="0.2">
      <c r="A163" s="7">
        <v>44307</v>
      </c>
      <c r="B163">
        <v>207.300003</v>
      </c>
      <c r="C163" s="13">
        <f t="shared" si="9"/>
        <v>-3.8443199276024798E-3</v>
      </c>
      <c r="D163" s="8">
        <v>4180.17</v>
      </c>
      <c r="E163" s="13">
        <f t="shared" si="8"/>
        <v>1.0928710658818286E-2</v>
      </c>
      <c r="I163" s="7">
        <v>43578</v>
      </c>
      <c r="J163">
        <v>203</v>
      </c>
      <c r="K163" s="13">
        <f t="shared" si="10"/>
        <v>1.4800345556986727E-3</v>
      </c>
      <c r="L163" s="8">
        <v>2939.88</v>
      </c>
      <c r="M163" s="13">
        <f t="shared" si="11"/>
        <v>4.6853053650335319E-3</v>
      </c>
    </row>
    <row r="164" spans="1:13" ht="17" x14ac:dyDescent="0.2">
      <c r="A164" s="7">
        <v>44308</v>
      </c>
      <c r="B164">
        <v>207.39999399999999</v>
      </c>
      <c r="C164" s="13">
        <f t="shared" si="9"/>
        <v>4.8234924531076473E-4</v>
      </c>
      <c r="D164" s="8">
        <v>4187.62</v>
      </c>
      <c r="E164" s="13">
        <f t="shared" si="8"/>
        <v>1.782224167916624E-3</v>
      </c>
      <c r="I164" s="7">
        <v>43579</v>
      </c>
      <c r="J164">
        <v>203.89999399999999</v>
      </c>
      <c r="K164" s="13">
        <f t="shared" si="10"/>
        <v>4.4334679802955357E-3</v>
      </c>
      <c r="L164" s="8">
        <v>2943.03</v>
      </c>
      <c r="M164" s="13">
        <f t="shared" si="11"/>
        <v>1.0714723049920494E-3</v>
      </c>
    </row>
    <row r="165" spans="1:13" ht="17" x14ac:dyDescent="0.2">
      <c r="A165" s="7">
        <v>44309</v>
      </c>
      <c r="B165">
        <v>207.300003</v>
      </c>
      <c r="C165" s="13">
        <f t="shared" si="9"/>
        <v>-4.821166966860746E-4</v>
      </c>
      <c r="D165" s="8">
        <v>4186.72</v>
      </c>
      <c r="E165" s="13">
        <f t="shared" si="8"/>
        <v>-2.1491921425531579E-4</v>
      </c>
      <c r="I165" s="7">
        <v>43580</v>
      </c>
      <c r="J165">
        <v>203.60000600000001</v>
      </c>
      <c r="K165" s="13">
        <f t="shared" si="10"/>
        <v>-1.4712506563387961E-3</v>
      </c>
      <c r="L165" s="8">
        <v>2945.83</v>
      </c>
      <c r="M165" s="13">
        <f t="shared" si="11"/>
        <v>9.5140042745045506E-4</v>
      </c>
    </row>
    <row r="166" spans="1:13" ht="17" x14ac:dyDescent="0.2">
      <c r="A166" s="7">
        <v>44312</v>
      </c>
      <c r="B166">
        <v>208.89999399999999</v>
      </c>
      <c r="C166" s="13">
        <f t="shared" si="9"/>
        <v>7.7182391550665308E-3</v>
      </c>
      <c r="D166" s="8">
        <v>4183.18</v>
      </c>
      <c r="E166" s="13">
        <f t="shared" si="8"/>
        <v>-8.4553063018300012E-4</v>
      </c>
      <c r="I166" s="7">
        <v>43581</v>
      </c>
      <c r="J166">
        <v>202.89999399999999</v>
      </c>
      <c r="K166" s="13">
        <f t="shared" si="10"/>
        <v>-3.4381727866943379E-3</v>
      </c>
      <c r="L166" s="8">
        <v>2923.73</v>
      </c>
      <c r="M166" s="13">
        <f t="shared" si="11"/>
        <v>-7.502130129708795E-3</v>
      </c>
    </row>
    <row r="167" spans="1:13" ht="17" x14ac:dyDescent="0.2">
      <c r="A167" s="7">
        <v>44313</v>
      </c>
      <c r="B167">
        <v>209.300003</v>
      </c>
      <c r="C167" s="13">
        <f t="shared" si="9"/>
        <v>1.9148349042079627E-3</v>
      </c>
      <c r="D167" s="8">
        <v>4211.47</v>
      </c>
      <c r="E167" s="13">
        <f t="shared" si="8"/>
        <v>6.7627976802335787E-3</v>
      </c>
      <c r="I167" s="7">
        <v>43584</v>
      </c>
      <c r="J167">
        <v>203.5</v>
      </c>
      <c r="K167" s="13">
        <f t="shared" si="10"/>
        <v>2.9571513935087168E-3</v>
      </c>
      <c r="L167" s="8">
        <v>2917.52</v>
      </c>
      <c r="M167" s="13">
        <f t="shared" si="11"/>
        <v>-2.1239991380873624E-3</v>
      </c>
    </row>
    <row r="168" spans="1:13" ht="17" x14ac:dyDescent="0.2">
      <c r="A168" s="7">
        <v>44314</v>
      </c>
      <c r="B168">
        <v>210</v>
      </c>
      <c r="C168" s="13">
        <f t="shared" si="9"/>
        <v>3.3444672239206774E-3</v>
      </c>
      <c r="D168" s="8">
        <v>4181.17</v>
      </c>
      <c r="E168" s="13">
        <f t="shared" si="8"/>
        <v>-7.1946375018698827E-3</v>
      </c>
      <c r="I168" s="7">
        <v>43585</v>
      </c>
      <c r="J168">
        <v>203.300003</v>
      </c>
      <c r="K168" s="13">
        <f t="shared" si="10"/>
        <v>-9.8278624078618204E-4</v>
      </c>
      <c r="L168" s="8">
        <v>2945.64</v>
      </c>
      <c r="M168" s="13">
        <f t="shared" si="11"/>
        <v>9.6383229592256203E-3</v>
      </c>
    </row>
    <row r="169" spans="1:13" ht="17" x14ac:dyDescent="0.2">
      <c r="A169" s="7">
        <v>44315</v>
      </c>
      <c r="B169">
        <v>209.699997</v>
      </c>
      <c r="C169" s="13">
        <f t="shared" si="9"/>
        <v>-1.4285857142857239E-3</v>
      </c>
      <c r="D169" s="8">
        <v>4192.66</v>
      </c>
      <c r="E169" s="13">
        <f t="shared" si="8"/>
        <v>2.7480346410215795E-3</v>
      </c>
      <c r="I169" s="7">
        <v>43586</v>
      </c>
      <c r="J169">
        <v>202.10000600000001</v>
      </c>
      <c r="K169" s="13">
        <f t="shared" si="10"/>
        <v>-5.9025921411324234E-3</v>
      </c>
      <c r="L169" s="8">
        <v>2932.47</v>
      </c>
      <c r="M169" s="13">
        <f t="shared" si="11"/>
        <v>-4.471014787957861E-3</v>
      </c>
    </row>
    <row r="170" spans="1:13" ht="17" x14ac:dyDescent="0.2">
      <c r="A170" s="7">
        <v>44316</v>
      </c>
      <c r="B170">
        <v>209</v>
      </c>
      <c r="C170" s="13">
        <f t="shared" si="9"/>
        <v>-3.3380877921519447E-3</v>
      </c>
      <c r="D170" s="8">
        <v>4164.66</v>
      </c>
      <c r="E170" s="13">
        <f t="shared" si="8"/>
        <v>-6.6783378571121377E-3</v>
      </c>
      <c r="I170" s="7">
        <v>43587</v>
      </c>
      <c r="J170">
        <v>202.10000600000001</v>
      </c>
      <c r="K170" s="13">
        <f t="shared" si="10"/>
        <v>0</v>
      </c>
      <c r="L170" s="8">
        <v>2884.05</v>
      </c>
      <c r="M170" s="13">
        <f t="shared" si="11"/>
        <v>-1.6511677868827124E-2</v>
      </c>
    </row>
    <row r="171" spans="1:13" ht="17" x14ac:dyDescent="0.2">
      <c r="A171" s="7">
        <v>44320</v>
      </c>
      <c r="B171">
        <v>211.5</v>
      </c>
      <c r="C171" s="13">
        <f t="shared" si="9"/>
        <v>1.1961722488038173E-2</v>
      </c>
      <c r="D171" s="8">
        <v>4167.59</v>
      </c>
      <c r="E171" s="13">
        <f t="shared" si="8"/>
        <v>7.0353882429774472E-4</v>
      </c>
      <c r="I171" s="7">
        <v>43588</v>
      </c>
      <c r="J171">
        <v>202.60000600000001</v>
      </c>
      <c r="K171" s="13">
        <f t="shared" si="10"/>
        <v>2.4740226875599181E-3</v>
      </c>
      <c r="L171" s="8">
        <v>2879.42</v>
      </c>
      <c r="M171" s="13">
        <f t="shared" si="11"/>
        <v>-1.6053813214057522E-3</v>
      </c>
    </row>
    <row r="172" spans="1:13" ht="17" x14ac:dyDescent="0.2">
      <c r="A172" s="7">
        <v>44321</v>
      </c>
      <c r="B172">
        <v>210.89999399999999</v>
      </c>
      <c r="C172" s="13">
        <f t="shared" si="9"/>
        <v>-2.8369078014184312E-3</v>
      </c>
      <c r="D172" s="8">
        <v>4201.62</v>
      </c>
      <c r="E172" s="13">
        <f t="shared" si="8"/>
        <v>8.1653905494540879E-3</v>
      </c>
      <c r="I172" s="7">
        <v>43592</v>
      </c>
      <c r="J172">
        <v>200.5</v>
      </c>
      <c r="K172" s="13">
        <f t="shared" si="10"/>
        <v>-1.0365281035579099E-2</v>
      </c>
      <c r="L172" s="8">
        <v>2870.72</v>
      </c>
      <c r="M172" s="13">
        <f t="shared" si="11"/>
        <v>-3.0214418181440106E-3</v>
      </c>
    </row>
    <row r="173" spans="1:13" ht="17" x14ac:dyDescent="0.2">
      <c r="A173" s="7">
        <v>44322</v>
      </c>
      <c r="B173">
        <v>212.60000600000001</v>
      </c>
      <c r="C173" s="13">
        <f t="shared" si="9"/>
        <v>8.0607493995472623E-3</v>
      </c>
      <c r="D173" s="8">
        <v>4232.6000000000004</v>
      </c>
      <c r="E173" s="13">
        <f t="shared" si="8"/>
        <v>7.3733464711231989E-3</v>
      </c>
      <c r="I173" s="7">
        <v>43593</v>
      </c>
      <c r="J173">
        <v>198.89999399999999</v>
      </c>
      <c r="K173" s="13">
        <f t="shared" si="10"/>
        <v>-7.9800798004987517E-3</v>
      </c>
      <c r="L173" s="8">
        <v>2881.4</v>
      </c>
      <c r="M173" s="13">
        <f t="shared" si="11"/>
        <v>3.7203210344445292E-3</v>
      </c>
    </row>
    <row r="174" spans="1:13" ht="17" x14ac:dyDescent="0.2">
      <c r="A174" s="7">
        <v>44323</v>
      </c>
      <c r="B174">
        <v>214.60000600000001</v>
      </c>
      <c r="C174" s="13">
        <f t="shared" si="9"/>
        <v>9.4073374579302094E-3</v>
      </c>
      <c r="D174" s="8">
        <v>4188.43</v>
      </c>
      <c r="E174" s="13">
        <f t="shared" si="8"/>
        <v>-1.0435666020885526E-2</v>
      </c>
      <c r="I174" s="7">
        <v>43594</v>
      </c>
      <c r="J174">
        <v>198.699997</v>
      </c>
      <c r="K174" s="13">
        <f t="shared" si="10"/>
        <v>-1.0055153646710835E-3</v>
      </c>
      <c r="L174" s="8">
        <v>2811.87</v>
      </c>
      <c r="M174" s="13">
        <f t="shared" si="11"/>
        <v>-2.4130630943291487E-2</v>
      </c>
    </row>
    <row r="175" spans="1:13" ht="17" x14ac:dyDescent="0.2">
      <c r="A175" s="7">
        <v>44326</v>
      </c>
      <c r="B175">
        <v>214.60000600000001</v>
      </c>
      <c r="C175" s="13">
        <f t="shared" si="9"/>
        <v>0</v>
      </c>
      <c r="D175" s="8">
        <v>4152.1000000000004</v>
      </c>
      <c r="E175" s="13">
        <f t="shared" si="8"/>
        <v>-8.6738945141735524E-3</v>
      </c>
      <c r="I175" s="7">
        <v>43595</v>
      </c>
      <c r="J175">
        <v>198.39999399999999</v>
      </c>
      <c r="K175" s="13">
        <f t="shared" si="10"/>
        <v>-1.5098289105661689E-3</v>
      </c>
      <c r="L175" s="8">
        <v>2834.41</v>
      </c>
      <c r="M175" s="13">
        <f t="shared" si="11"/>
        <v>8.016017810211773E-3</v>
      </c>
    </row>
    <row r="176" spans="1:13" ht="17" x14ac:dyDescent="0.2">
      <c r="A176" s="7">
        <v>44327</v>
      </c>
      <c r="B176">
        <v>209.60000600000001</v>
      </c>
      <c r="C176" s="13">
        <f t="shared" si="9"/>
        <v>-2.329916057877468E-2</v>
      </c>
      <c r="D176" s="8">
        <v>4063.04</v>
      </c>
      <c r="E176" s="13">
        <f t="shared" si="8"/>
        <v>-2.1449387057151936E-2</v>
      </c>
      <c r="I176" s="7">
        <v>43598</v>
      </c>
      <c r="J176">
        <v>197</v>
      </c>
      <c r="K176" s="13">
        <f t="shared" si="10"/>
        <v>-7.0564215843675893E-3</v>
      </c>
      <c r="L176" s="8">
        <v>2850.96</v>
      </c>
      <c r="M176" s="13">
        <f t="shared" si="11"/>
        <v>5.8389576666748599E-3</v>
      </c>
    </row>
    <row r="177" spans="1:13" ht="17" x14ac:dyDescent="0.2">
      <c r="A177" s="7">
        <v>44328</v>
      </c>
      <c r="B177">
        <v>210</v>
      </c>
      <c r="C177" s="13">
        <f t="shared" si="9"/>
        <v>1.9083682659817303E-3</v>
      </c>
      <c r="D177" s="8">
        <v>4112.5</v>
      </c>
      <c r="E177" s="13">
        <f t="shared" si="8"/>
        <v>1.2173151138064053E-2</v>
      </c>
      <c r="I177" s="7">
        <v>43599</v>
      </c>
      <c r="J177">
        <v>197.60000600000001</v>
      </c>
      <c r="K177" s="13">
        <f t="shared" si="10"/>
        <v>3.0457157360406217E-3</v>
      </c>
      <c r="L177" s="8">
        <v>2876.32</v>
      </c>
      <c r="M177" s="13">
        <f t="shared" si="11"/>
        <v>8.895249319527565E-3</v>
      </c>
    </row>
    <row r="178" spans="1:13" ht="17" x14ac:dyDescent="0.2">
      <c r="A178" s="7">
        <v>44329</v>
      </c>
      <c r="B178">
        <v>207.5</v>
      </c>
      <c r="C178" s="13">
        <f t="shared" si="9"/>
        <v>-1.1904761904761862E-2</v>
      </c>
      <c r="D178" s="8">
        <v>4173.8500000000004</v>
      </c>
      <c r="E178" s="13">
        <f t="shared" si="8"/>
        <v>1.4917933130699224E-2</v>
      </c>
      <c r="I178" s="7">
        <v>43600</v>
      </c>
      <c r="J178">
        <v>197.60000600000001</v>
      </c>
      <c r="K178" s="13">
        <f t="shared" si="10"/>
        <v>0</v>
      </c>
      <c r="L178" s="8">
        <v>2859.53</v>
      </c>
      <c r="M178" s="13">
        <f t="shared" si="11"/>
        <v>-5.8373199087723426E-3</v>
      </c>
    </row>
    <row r="179" spans="1:13" ht="17" x14ac:dyDescent="0.2">
      <c r="A179" s="7">
        <v>44330</v>
      </c>
      <c r="B179">
        <v>211.300003</v>
      </c>
      <c r="C179" s="13">
        <f t="shared" si="9"/>
        <v>1.8313267469879602E-2</v>
      </c>
      <c r="D179" s="8">
        <v>4163.29</v>
      </c>
      <c r="E179" s="13">
        <f t="shared" si="8"/>
        <v>-2.5300382141189015E-3</v>
      </c>
      <c r="I179" s="7">
        <v>43601</v>
      </c>
      <c r="J179">
        <v>199.800003</v>
      </c>
      <c r="K179" s="13">
        <f t="shared" si="10"/>
        <v>1.1133587718615834E-2</v>
      </c>
      <c r="L179" s="8">
        <v>2840.23</v>
      </c>
      <c r="M179" s="13">
        <f t="shared" si="11"/>
        <v>-6.749360908960611E-3</v>
      </c>
    </row>
    <row r="180" spans="1:13" ht="17" x14ac:dyDescent="0.2">
      <c r="A180" s="7">
        <v>44333</v>
      </c>
      <c r="B180">
        <v>211.300003</v>
      </c>
      <c r="C180" s="13">
        <f t="shared" si="9"/>
        <v>0</v>
      </c>
      <c r="D180" s="8">
        <v>4127.83</v>
      </c>
      <c r="E180" s="13">
        <f t="shared" si="8"/>
        <v>-8.5173024218827553E-3</v>
      </c>
      <c r="I180" s="7">
        <v>43602</v>
      </c>
      <c r="J180">
        <v>200</v>
      </c>
      <c r="K180" s="13">
        <f t="shared" si="10"/>
        <v>1.0009859709561031E-3</v>
      </c>
      <c r="L180" s="8">
        <v>2864.36</v>
      </c>
      <c r="M180" s="13">
        <f t="shared" si="11"/>
        <v>8.4957908338409993E-3</v>
      </c>
    </row>
    <row r="181" spans="1:13" ht="17" x14ac:dyDescent="0.2">
      <c r="A181" s="7">
        <v>44334</v>
      </c>
      <c r="B181">
        <v>212.39999399999999</v>
      </c>
      <c r="C181" s="13">
        <f t="shared" si="9"/>
        <v>5.2058257661264928E-3</v>
      </c>
      <c r="D181" s="8">
        <v>4115.68</v>
      </c>
      <c r="E181" s="13">
        <f t="shared" si="8"/>
        <v>-2.9434351705374118E-3</v>
      </c>
      <c r="I181" s="7">
        <v>43605</v>
      </c>
      <c r="J181">
        <v>198.60000600000001</v>
      </c>
      <c r="K181" s="13">
        <f t="shared" si="10"/>
        <v>-6.9999699999999665E-3</v>
      </c>
      <c r="L181" s="8">
        <v>2856.27</v>
      </c>
      <c r="M181" s="13">
        <f t="shared" si="11"/>
        <v>-2.8243656523622152E-3</v>
      </c>
    </row>
    <row r="182" spans="1:13" ht="17" x14ac:dyDescent="0.2">
      <c r="A182" s="7">
        <v>44335</v>
      </c>
      <c r="B182">
        <v>210.699997</v>
      </c>
      <c r="C182" s="13">
        <f t="shared" si="9"/>
        <v>-8.0037525801436304E-3</v>
      </c>
      <c r="D182" s="8">
        <v>4159.12</v>
      </c>
      <c r="E182" s="13">
        <f t="shared" si="8"/>
        <v>1.0554756443649449E-2</v>
      </c>
      <c r="I182" s="7">
        <v>43606</v>
      </c>
      <c r="J182">
        <v>200.5</v>
      </c>
      <c r="K182" s="13">
        <f t="shared" si="10"/>
        <v>9.566938280958448E-3</v>
      </c>
      <c r="L182" s="8">
        <v>2822.24</v>
      </c>
      <c r="M182" s="13">
        <f t="shared" si="11"/>
        <v>-1.1914139769699683E-2</v>
      </c>
    </row>
    <row r="183" spans="1:13" ht="17" x14ac:dyDescent="0.2">
      <c r="A183" s="7">
        <v>44336</v>
      </c>
      <c r="B183">
        <v>211.199997</v>
      </c>
      <c r="C183" s="13">
        <f t="shared" si="9"/>
        <v>2.3730422739398627E-3</v>
      </c>
      <c r="D183" s="8">
        <v>4155.8599999999997</v>
      </c>
      <c r="E183" s="13">
        <f t="shared" si="8"/>
        <v>-7.8381965415763588E-4</v>
      </c>
      <c r="I183" s="7">
        <v>43607</v>
      </c>
      <c r="J183">
        <v>200.5</v>
      </c>
      <c r="K183" s="13">
        <f t="shared" si="10"/>
        <v>0</v>
      </c>
      <c r="L183" s="8">
        <v>2826.06</v>
      </c>
      <c r="M183" s="13">
        <f t="shared" si="11"/>
        <v>1.353534780883292E-3</v>
      </c>
    </row>
    <row r="184" spans="1:13" ht="17" x14ac:dyDescent="0.2">
      <c r="A184" s="7">
        <v>44337</v>
      </c>
      <c r="B184">
        <v>212.5</v>
      </c>
      <c r="C184" s="13">
        <f t="shared" si="9"/>
        <v>6.1553173222819169E-3</v>
      </c>
      <c r="D184" s="8">
        <v>4197.05</v>
      </c>
      <c r="E184" s="13">
        <f t="shared" si="8"/>
        <v>9.9113059631461553E-3</v>
      </c>
      <c r="I184" s="7">
        <v>43608</v>
      </c>
      <c r="J184">
        <v>197.10000600000001</v>
      </c>
      <c r="K184" s="13">
        <f t="shared" si="10"/>
        <v>-1.6957576059850377E-2</v>
      </c>
      <c r="L184" s="8">
        <v>2802.39</v>
      </c>
      <c r="M184" s="13">
        <f t="shared" si="11"/>
        <v>-8.3756183520520278E-3</v>
      </c>
    </row>
    <row r="185" spans="1:13" ht="17" x14ac:dyDescent="0.2">
      <c r="A185" s="7">
        <v>44340</v>
      </c>
      <c r="B185">
        <v>212.800003</v>
      </c>
      <c r="C185" s="13">
        <f t="shared" si="9"/>
        <v>1.411778823529497E-3</v>
      </c>
      <c r="D185" s="8">
        <v>4188.13</v>
      </c>
      <c r="E185" s="13">
        <f t="shared" si="8"/>
        <v>-2.1253022956601031E-3</v>
      </c>
      <c r="I185" s="7">
        <v>43609</v>
      </c>
      <c r="J185">
        <v>198.199997</v>
      </c>
      <c r="K185" s="13">
        <f t="shared" si="10"/>
        <v>5.5808775571524194E-3</v>
      </c>
      <c r="L185" s="8">
        <v>2783.02</v>
      </c>
      <c r="M185" s="13">
        <f t="shared" si="11"/>
        <v>-6.9119572935958384E-3</v>
      </c>
    </row>
    <row r="186" spans="1:13" ht="17" x14ac:dyDescent="0.2">
      <c r="A186" s="7">
        <v>44341</v>
      </c>
      <c r="B186">
        <v>212.60000600000001</v>
      </c>
      <c r="C186" s="13">
        <f t="shared" si="9"/>
        <v>-9.3983551306620061E-4</v>
      </c>
      <c r="D186" s="8">
        <v>4195.99</v>
      </c>
      <c r="E186" s="13">
        <f t="shared" si="8"/>
        <v>1.876732575158746E-3</v>
      </c>
      <c r="I186" s="7">
        <v>43613</v>
      </c>
      <c r="J186">
        <v>197.89999399999999</v>
      </c>
      <c r="K186" s="13">
        <f t="shared" si="10"/>
        <v>-1.5136377625677433E-3</v>
      </c>
      <c r="L186" s="8">
        <v>2788.86</v>
      </c>
      <c r="M186" s="13">
        <f t="shared" si="11"/>
        <v>2.0984398243635294E-3</v>
      </c>
    </row>
    <row r="187" spans="1:13" ht="17" x14ac:dyDescent="0.2">
      <c r="A187" s="7">
        <v>44342</v>
      </c>
      <c r="B187">
        <v>213.10000600000001</v>
      </c>
      <c r="C187" s="13">
        <f t="shared" si="9"/>
        <v>2.3518343644826079E-3</v>
      </c>
      <c r="D187" s="8">
        <v>4200.88</v>
      </c>
      <c r="E187" s="13">
        <f t="shared" si="8"/>
        <v>1.1653983922745859E-3</v>
      </c>
      <c r="I187" s="7">
        <v>43614</v>
      </c>
      <c r="J187">
        <v>195.89999399999999</v>
      </c>
      <c r="K187" s="13">
        <f t="shared" si="10"/>
        <v>-1.0106114505491037E-2</v>
      </c>
      <c r="L187" s="8">
        <v>2752.06</v>
      </c>
      <c r="M187" s="13">
        <f t="shared" si="11"/>
        <v>-1.3195355808466647E-2</v>
      </c>
    </row>
    <row r="188" spans="1:13" ht="17" x14ac:dyDescent="0.2">
      <c r="A188" s="7">
        <v>44343</v>
      </c>
      <c r="B188">
        <v>212.199997</v>
      </c>
      <c r="C188" s="13">
        <f t="shared" si="9"/>
        <v>-4.2234114249626309E-3</v>
      </c>
      <c r="D188" s="8">
        <v>4204.1099999999997</v>
      </c>
      <c r="E188" s="13">
        <f t="shared" si="8"/>
        <v>7.688865190149663E-4</v>
      </c>
      <c r="I188" s="7">
        <v>43615</v>
      </c>
      <c r="J188">
        <v>196.39999399999999</v>
      </c>
      <c r="K188" s="13">
        <f t="shared" si="10"/>
        <v>2.5523226917505415E-3</v>
      </c>
      <c r="L188" s="8">
        <v>2744.45</v>
      </c>
      <c r="M188" s="13">
        <f t="shared" si="11"/>
        <v>-2.7652013400870645E-3</v>
      </c>
    </row>
    <row r="189" spans="1:13" ht="17" x14ac:dyDescent="0.2">
      <c r="A189" s="7">
        <v>44344</v>
      </c>
      <c r="B189">
        <v>213</v>
      </c>
      <c r="C189" s="13">
        <f t="shared" si="9"/>
        <v>3.7700424661175624E-3</v>
      </c>
      <c r="D189" s="8">
        <v>4202.04</v>
      </c>
      <c r="E189" s="13">
        <f t="shared" si="8"/>
        <v>-4.923753184382651E-4</v>
      </c>
      <c r="I189" s="7">
        <v>43616</v>
      </c>
      <c r="J189">
        <v>195.10000600000001</v>
      </c>
      <c r="K189" s="13">
        <f t="shared" si="10"/>
        <v>-6.6190837052672036E-3</v>
      </c>
      <c r="L189" s="8">
        <v>2803.27</v>
      </c>
      <c r="M189" s="13">
        <f t="shared" si="11"/>
        <v>2.1432345278653342E-2</v>
      </c>
    </row>
    <row r="190" spans="1:13" ht="17" x14ac:dyDescent="0.2">
      <c r="A190" s="7">
        <v>44348</v>
      </c>
      <c r="B190">
        <v>214.699997</v>
      </c>
      <c r="C190" s="13">
        <f t="shared" si="9"/>
        <v>7.9812065727700165E-3</v>
      </c>
      <c r="D190" s="8">
        <v>4208.12</v>
      </c>
      <c r="E190" s="13">
        <f t="shared" si="8"/>
        <v>1.4469162597214869E-3</v>
      </c>
      <c r="I190" s="7">
        <v>43619</v>
      </c>
      <c r="J190">
        <v>193.89999399999999</v>
      </c>
      <c r="K190" s="13">
        <f t="shared" si="10"/>
        <v>-6.1507532706073231E-3</v>
      </c>
      <c r="L190" s="8">
        <v>2826.15</v>
      </c>
      <c r="M190" s="13">
        <f t="shared" si="11"/>
        <v>8.1618966421357353E-3</v>
      </c>
    </row>
    <row r="191" spans="1:13" ht="17" x14ac:dyDescent="0.2">
      <c r="A191" s="7">
        <v>44349</v>
      </c>
      <c r="B191">
        <v>214.60000600000001</v>
      </c>
      <c r="C191" s="13">
        <f t="shared" si="9"/>
        <v>-4.6572427292579377E-4</v>
      </c>
      <c r="D191" s="8">
        <v>4192.8500000000004</v>
      </c>
      <c r="E191" s="13">
        <f t="shared" si="8"/>
        <v>-3.6286988013648491E-3</v>
      </c>
      <c r="I191" s="7">
        <v>43620</v>
      </c>
      <c r="J191">
        <v>195.300003</v>
      </c>
      <c r="K191" s="13">
        <f t="shared" si="10"/>
        <v>7.2202632455986571E-3</v>
      </c>
      <c r="L191" s="8">
        <v>2843.49</v>
      </c>
      <c r="M191" s="13">
        <f t="shared" si="11"/>
        <v>6.1355554376094634E-3</v>
      </c>
    </row>
    <row r="192" spans="1:13" ht="17" x14ac:dyDescent="0.2">
      <c r="A192" s="7">
        <v>44350</v>
      </c>
      <c r="B192">
        <v>214.199997</v>
      </c>
      <c r="C192" s="13">
        <f t="shared" si="9"/>
        <v>-1.8639747847910559E-3</v>
      </c>
      <c r="D192" s="8">
        <v>4229.8900000000003</v>
      </c>
      <c r="E192" s="13">
        <f t="shared" si="8"/>
        <v>8.8340865998068896E-3</v>
      </c>
      <c r="I192" s="7">
        <v>43621</v>
      </c>
      <c r="J192">
        <v>197.300003</v>
      </c>
      <c r="K192" s="13">
        <f t="shared" si="10"/>
        <v>1.0240655244639241E-2</v>
      </c>
      <c r="L192" s="8">
        <v>2873.34</v>
      </c>
      <c r="M192" s="13">
        <f t="shared" si="11"/>
        <v>1.0497663083042452E-2</v>
      </c>
    </row>
    <row r="193" spans="1:13" ht="17" x14ac:dyDescent="0.2">
      <c r="A193" s="7">
        <v>44351</v>
      </c>
      <c r="B193">
        <v>214.300003</v>
      </c>
      <c r="C193" s="13">
        <f t="shared" si="9"/>
        <v>4.6688142577333558E-4</v>
      </c>
      <c r="D193" s="8">
        <v>4226.5200000000004</v>
      </c>
      <c r="E193" s="13">
        <f t="shared" si="8"/>
        <v>-7.9671102558220852E-4</v>
      </c>
      <c r="I193" s="7">
        <v>43622</v>
      </c>
      <c r="J193">
        <v>197.39999399999999</v>
      </c>
      <c r="K193" s="13">
        <f t="shared" si="10"/>
        <v>5.0679674850284684E-4</v>
      </c>
      <c r="L193" s="8">
        <v>2886.73</v>
      </c>
      <c r="M193" s="13">
        <f t="shared" si="11"/>
        <v>4.6600819951694294E-3</v>
      </c>
    </row>
    <row r="194" spans="1:13" ht="17" x14ac:dyDescent="0.2">
      <c r="A194" s="7">
        <v>44354</v>
      </c>
      <c r="B194">
        <v>215.800003</v>
      </c>
      <c r="C194" s="13">
        <f t="shared" si="9"/>
        <v>6.9995332664554155E-3</v>
      </c>
      <c r="D194" s="8">
        <v>4227.26</v>
      </c>
      <c r="E194" s="13">
        <f t="shared" si="8"/>
        <v>1.7508493985585183E-4</v>
      </c>
      <c r="I194" s="7">
        <v>43623</v>
      </c>
      <c r="J194">
        <v>199</v>
      </c>
      <c r="K194" s="13">
        <f t="shared" si="10"/>
        <v>8.1054004489991005E-3</v>
      </c>
      <c r="L194" s="8">
        <v>2885.72</v>
      </c>
      <c r="M194" s="13">
        <f t="shared" si="11"/>
        <v>-3.4987685027698667E-4</v>
      </c>
    </row>
    <row r="195" spans="1:13" ht="17" x14ac:dyDescent="0.2">
      <c r="A195" s="7">
        <v>44355</v>
      </c>
      <c r="B195">
        <v>216.5</v>
      </c>
      <c r="C195" s="13">
        <f t="shared" si="9"/>
        <v>3.2437302607450924E-3</v>
      </c>
      <c r="D195" s="8">
        <v>4219.55</v>
      </c>
      <c r="E195" s="13">
        <f t="shared" ref="E195:E258" si="12">D195/D194-1</f>
        <v>-1.8238764589828538E-3</v>
      </c>
      <c r="I195" s="7">
        <v>43626</v>
      </c>
      <c r="J195">
        <v>199.800003</v>
      </c>
      <c r="K195" s="13">
        <f t="shared" si="10"/>
        <v>4.0201155778893938E-3</v>
      </c>
      <c r="L195" s="8">
        <v>2879.84</v>
      </c>
      <c r="M195" s="13">
        <f t="shared" si="11"/>
        <v>-2.0376197274856178E-3</v>
      </c>
    </row>
    <row r="196" spans="1:13" ht="17" x14ac:dyDescent="0.2">
      <c r="A196" s="7">
        <v>44356</v>
      </c>
      <c r="B196">
        <v>215.10000600000001</v>
      </c>
      <c r="C196" s="13">
        <f t="shared" ref="C196:C259" si="13">B196/B195-1</f>
        <v>-6.4664849884525921E-3</v>
      </c>
      <c r="D196" s="8">
        <v>4239.18</v>
      </c>
      <c r="E196" s="13">
        <f t="shared" si="12"/>
        <v>4.652154850635748E-3</v>
      </c>
      <c r="I196" s="7">
        <v>43627</v>
      </c>
      <c r="J196">
        <v>200.5</v>
      </c>
      <c r="K196" s="13">
        <f t="shared" ref="K196:K259" si="14">J196/J195-1</f>
        <v>3.5034884358835505E-3</v>
      </c>
      <c r="L196" s="8">
        <v>2891.64</v>
      </c>
      <c r="M196" s="13">
        <f t="shared" ref="M196:M259" si="15">L196/L195-1</f>
        <v>4.097449858325275E-3</v>
      </c>
    </row>
    <row r="197" spans="1:13" ht="17" x14ac:dyDescent="0.2">
      <c r="A197" s="7">
        <v>44357</v>
      </c>
      <c r="B197">
        <v>215.60000600000001</v>
      </c>
      <c r="C197" s="13">
        <f t="shared" si="13"/>
        <v>2.3245001676104327E-3</v>
      </c>
      <c r="D197" s="8">
        <v>4247.4399999999996</v>
      </c>
      <c r="E197" s="13">
        <f t="shared" si="12"/>
        <v>1.9484900381676606E-3</v>
      </c>
      <c r="I197" s="7">
        <v>43628</v>
      </c>
      <c r="J197">
        <v>199.5</v>
      </c>
      <c r="K197" s="13">
        <f t="shared" si="14"/>
        <v>-4.9875311720698479E-3</v>
      </c>
      <c r="L197" s="8">
        <v>2886.98</v>
      </c>
      <c r="M197" s="13">
        <f t="shared" si="15"/>
        <v>-1.6115422390061696E-3</v>
      </c>
    </row>
    <row r="198" spans="1:13" ht="17" x14ac:dyDescent="0.2">
      <c r="A198" s="7">
        <v>44358</v>
      </c>
      <c r="B198">
        <v>216.89999399999999</v>
      </c>
      <c r="C198" s="13">
        <f t="shared" si="13"/>
        <v>6.0296287746854915E-3</v>
      </c>
      <c r="D198" s="8">
        <v>4255.1499999999996</v>
      </c>
      <c r="E198" s="13">
        <f t="shared" si="12"/>
        <v>1.8152110447704484E-3</v>
      </c>
      <c r="I198" s="7">
        <v>43629</v>
      </c>
      <c r="J198">
        <v>199.89999399999999</v>
      </c>
      <c r="K198" s="13">
        <f t="shared" si="14"/>
        <v>2.0049824561403362E-3</v>
      </c>
      <c r="L198" s="8">
        <v>2889.67</v>
      </c>
      <c r="M198" s="13">
        <f t="shared" si="15"/>
        <v>9.3176953078999425E-4</v>
      </c>
    </row>
    <row r="199" spans="1:13" ht="17" x14ac:dyDescent="0.2">
      <c r="A199" s="7">
        <v>44361</v>
      </c>
      <c r="B199">
        <v>217.300003</v>
      </c>
      <c r="C199" s="13">
        <f t="shared" si="13"/>
        <v>1.844209364062932E-3</v>
      </c>
      <c r="D199" s="8">
        <v>4246.59</v>
      </c>
      <c r="E199" s="13">
        <f t="shared" si="12"/>
        <v>-2.0116799642784233E-3</v>
      </c>
      <c r="I199" s="7">
        <v>43630</v>
      </c>
      <c r="J199">
        <v>198.199997</v>
      </c>
      <c r="K199" s="13">
        <f t="shared" si="14"/>
        <v>-8.5042373738140054E-3</v>
      </c>
      <c r="L199" s="8">
        <v>2917.75</v>
      </c>
      <c r="M199" s="13">
        <f t="shared" si="15"/>
        <v>9.7173725719545967E-3</v>
      </c>
    </row>
    <row r="200" spans="1:13" ht="17" x14ac:dyDescent="0.2">
      <c r="A200" s="7">
        <v>44362</v>
      </c>
      <c r="B200">
        <v>217.60000600000001</v>
      </c>
      <c r="C200" s="13">
        <f t="shared" si="13"/>
        <v>1.3805936302724309E-3</v>
      </c>
      <c r="D200" s="8">
        <v>4223.7</v>
      </c>
      <c r="E200" s="13">
        <f t="shared" si="12"/>
        <v>-5.3902072015429292E-3</v>
      </c>
      <c r="I200" s="7">
        <v>43633</v>
      </c>
      <c r="J200">
        <v>198.39999399999999</v>
      </c>
      <c r="K200" s="13">
        <f t="shared" si="14"/>
        <v>1.0090666146680416E-3</v>
      </c>
      <c r="L200" s="8">
        <v>2926.46</v>
      </c>
      <c r="M200" s="13">
        <f t="shared" si="15"/>
        <v>2.9851769342814638E-3</v>
      </c>
    </row>
    <row r="201" spans="1:13" ht="17" x14ac:dyDescent="0.2">
      <c r="A201" s="7">
        <v>44363</v>
      </c>
      <c r="B201">
        <v>217</v>
      </c>
      <c r="C201" s="13">
        <f t="shared" si="13"/>
        <v>-2.7573804386752387E-3</v>
      </c>
      <c r="D201" s="8">
        <v>4221.8599999999997</v>
      </c>
      <c r="E201" s="13">
        <f t="shared" si="12"/>
        <v>-4.3563700073401268E-4</v>
      </c>
      <c r="I201" s="7">
        <v>43634</v>
      </c>
      <c r="J201">
        <v>199.89999399999999</v>
      </c>
      <c r="K201" s="13">
        <f t="shared" si="14"/>
        <v>7.5604840996115197E-3</v>
      </c>
      <c r="L201" s="8">
        <v>2954.18</v>
      </c>
      <c r="M201" s="13">
        <f t="shared" si="15"/>
        <v>9.4721950752785222E-3</v>
      </c>
    </row>
    <row r="202" spans="1:13" ht="17" x14ac:dyDescent="0.2">
      <c r="A202" s="7">
        <v>44364</v>
      </c>
      <c r="B202">
        <v>216.10000600000001</v>
      </c>
      <c r="C202" s="13">
        <f t="shared" si="13"/>
        <v>-4.1474377880184043E-3</v>
      </c>
      <c r="D202" s="8">
        <v>4166.45</v>
      </c>
      <c r="E202" s="13">
        <f t="shared" si="12"/>
        <v>-1.3124547000611053E-2</v>
      </c>
      <c r="I202" s="7">
        <v>43635</v>
      </c>
      <c r="J202">
        <v>200.60000600000001</v>
      </c>
      <c r="K202" s="13">
        <f t="shared" si="14"/>
        <v>3.5018110105597966E-3</v>
      </c>
      <c r="L202" s="8">
        <v>2950.46</v>
      </c>
      <c r="M202" s="13">
        <f t="shared" si="15"/>
        <v>-1.2592326804730103E-3</v>
      </c>
    </row>
    <row r="203" spans="1:13" ht="17" x14ac:dyDescent="0.2">
      <c r="A203" s="7">
        <v>44365</v>
      </c>
      <c r="B203">
        <v>215.199997</v>
      </c>
      <c r="C203" s="13">
        <f t="shared" si="13"/>
        <v>-4.1647800787196765E-3</v>
      </c>
      <c r="D203" s="8">
        <v>4224.79</v>
      </c>
      <c r="E203" s="13">
        <f t="shared" si="12"/>
        <v>1.4002328121062391E-2</v>
      </c>
      <c r="I203" s="7">
        <v>43636</v>
      </c>
      <c r="J203">
        <v>201</v>
      </c>
      <c r="K203" s="13">
        <f t="shared" si="14"/>
        <v>1.99398797625161E-3</v>
      </c>
      <c r="L203" s="8">
        <v>2945.35</v>
      </c>
      <c r="M203" s="13">
        <f t="shared" si="15"/>
        <v>-1.731933325650914E-3</v>
      </c>
    </row>
    <row r="204" spans="1:13" ht="17" x14ac:dyDescent="0.2">
      <c r="A204" s="7">
        <v>44368</v>
      </c>
      <c r="B204">
        <v>213.199997</v>
      </c>
      <c r="C204" s="13">
        <f t="shared" si="13"/>
        <v>-9.2936804269565521E-3</v>
      </c>
      <c r="D204" s="8">
        <v>4246.4399999999996</v>
      </c>
      <c r="E204" s="13">
        <f t="shared" si="12"/>
        <v>5.124515064653945E-3</v>
      </c>
      <c r="I204" s="7">
        <v>43637</v>
      </c>
      <c r="J204">
        <v>200.89999399999999</v>
      </c>
      <c r="K204" s="13">
        <f t="shared" si="14"/>
        <v>-4.9754228855725113E-4</v>
      </c>
      <c r="L204" s="8">
        <v>2917.38</v>
      </c>
      <c r="M204" s="13">
        <f t="shared" si="15"/>
        <v>-9.4963247152289876E-3</v>
      </c>
    </row>
    <row r="205" spans="1:13" ht="17" x14ac:dyDescent="0.2">
      <c r="A205" s="7">
        <v>44369</v>
      </c>
      <c r="B205">
        <v>215.39999399999999</v>
      </c>
      <c r="C205" s="13">
        <f t="shared" si="13"/>
        <v>1.0318935417245712E-2</v>
      </c>
      <c r="D205" s="8">
        <v>4241.84</v>
      </c>
      <c r="E205" s="13">
        <f t="shared" si="12"/>
        <v>-1.0832603310065858E-3</v>
      </c>
      <c r="I205" s="7">
        <v>43640</v>
      </c>
      <c r="J205">
        <v>200.5</v>
      </c>
      <c r="K205" s="13">
        <f t="shared" si="14"/>
        <v>-1.9910105124243405E-3</v>
      </c>
      <c r="L205" s="8">
        <v>2913.78</v>
      </c>
      <c r="M205" s="13">
        <f t="shared" si="15"/>
        <v>-1.2339839170762978E-3</v>
      </c>
    </row>
    <row r="206" spans="1:13" ht="17" x14ac:dyDescent="0.2">
      <c r="A206" s="7">
        <v>44370</v>
      </c>
      <c r="B206">
        <v>216.199997</v>
      </c>
      <c r="C206" s="13">
        <f t="shared" si="13"/>
        <v>3.7140344581438889E-3</v>
      </c>
      <c r="D206" s="8">
        <v>4266.49</v>
      </c>
      <c r="E206" s="13">
        <f t="shared" si="12"/>
        <v>5.8111574222505791E-3</v>
      </c>
      <c r="I206" s="7">
        <v>43641</v>
      </c>
      <c r="J206">
        <v>200.60000600000001</v>
      </c>
      <c r="K206" s="13">
        <f t="shared" si="14"/>
        <v>4.9878304239414639E-4</v>
      </c>
      <c r="L206" s="8">
        <v>2924.92</v>
      </c>
      <c r="M206" s="13">
        <f t="shared" si="15"/>
        <v>3.8232124594168582E-3</v>
      </c>
    </row>
    <row r="207" spans="1:13" ht="17" x14ac:dyDescent="0.2">
      <c r="A207" s="7">
        <v>44371</v>
      </c>
      <c r="B207">
        <v>215.39999399999999</v>
      </c>
      <c r="C207" s="13">
        <f t="shared" si="13"/>
        <v>-3.7002914482001659E-3</v>
      </c>
      <c r="D207" s="8">
        <v>4280.7</v>
      </c>
      <c r="E207" s="13">
        <f t="shared" si="12"/>
        <v>3.3306066579319449E-3</v>
      </c>
      <c r="I207" s="7">
        <v>43642</v>
      </c>
      <c r="J207">
        <v>200.89999399999999</v>
      </c>
      <c r="K207" s="13">
        <f t="shared" si="14"/>
        <v>1.4954535943532132E-3</v>
      </c>
      <c r="L207" s="8">
        <v>2941.76</v>
      </c>
      <c r="M207" s="13">
        <f t="shared" si="15"/>
        <v>5.7574224252288086E-3</v>
      </c>
    </row>
    <row r="208" spans="1:13" ht="17" x14ac:dyDescent="0.2">
      <c r="A208" s="7">
        <v>44372</v>
      </c>
      <c r="B208">
        <v>215.10000600000001</v>
      </c>
      <c r="C208" s="13">
        <f t="shared" si="13"/>
        <v>-1.3927019886545988E-3</v>
      </c>
      <c r="D208" s="8">
        <v>4290.6099999999997</v>
      </c>
      <c r="E208" s="13">
        <f t="shared" si="12"/>
        <v>2.3150419323942906E-3</v>
      </c>
      <c r="I208" s="7">
        <v>43643</v>
      </c>
      <c r="J208">
        <v>200.5</v>
      </c>
      <c r="K208" s="13">
        <f t="shared" si="14"/>
        <v>-1.9910105124243405E-3</v>
      </c>
      <c r="L208" s="8">
        <v>2964.33</v>
      </c>
      <c r="M208" s="13">
        <f t="shared" si="15"/>
        <v>7.6722778200803976E-3</v>
      </c>
    </row>
    <row r="209" spans="1:13" ht="17" x14ac:dyDescent="0.2">
      <c r="A209" s="7">
        <v>44375</v>
      </c>
      <c r="B209">
        <v>216</v>
      </c>
      <c r="C209" s="13">
        <f t="shared" si="13"/>
        <v>4.1840724076966929E-3</v>
      </c>
      <c r="D209" s="8">
        <v>4291.8</v>
      </c>
      <c r="E209" s="13">
        <f t="shared" si="12"/>
        <v>2.7734984069871516E-4</v>
      </c>
      <c r="I209" s="7">
        <v>43644</v>
      </c>
      <c r="J209">
        <v>201.89999399999999</v>
      </c>
      <c r="K209" s="13">
        <f t="shared" si="14"/>
        <v>6.9825137157106809E-3</v>
      </c>
      <c r="L209" s="8">
        <v>2973.01</v>
      </c>
      <c r="M209" s="13">
        <f t="shared" si="15"/>
        <v>2.9281490252435205E-3</v>
      </c>
    </row>
    <row r="210" spans="1:13" ht="17" x14ac:dyDescent="0.2">
      <c r="A210" s="7">
        <v>44376</v>
      </c>
      <c r="B210">
        <v>216</v>
      </c>
      <c r="C210" s="13">
        <f t="shared" si="13"/>
        <v>0</v>
      </c>
      <c r="D210" s="8">
        <v>4297.5</v>
      </c>
      <c r="E210" s="13">
        <f t="shared" si="12"/>
        <v>1.3281140780092571E-3</v>
      </c>
      <c r="I210" s="7">
        <v>43647</v>
      </c>
      <c r="J210">
        <v>204</v>
      </c>
      <c r="K210" s="13">
        <f t="shared" si="14"/>
        <v>1.0401218734062967E-2</v>
      </c>
      <c r="L210" s="8">
        <v>2995.82</v>
      </c>
      <c r="M210" s="13">
        <f t="shared" si="15"/>
        <v>7.672358989710748E-3</v>
      </c>
    </row>
    <row r="211" spans="1:13" ht="17" x14ac:dyDescent="0.2">
      <c r="A211" s="7">
        <v>44377</v>
      </c>
      <c r="B211">
        <v>214.300003</v>
      </c>
      <c r="C211" s="13">
        <f t="shared" si="13"/>
        <v>-7.8703564814814886E-3</v>
      </c>
      <c r="D211" s="8">
        <v>4319.9399999999996</v>
      </c>
      <c r="E211" s="13">
        <f t="shared" si="12"/>
        <v>5.2216404886560319E-3</v>
      </c>
      <c r="I211" s="7">
        <v>43648</v>
      </c>
      <c r="J211">
        <v>204.60000600000001</v>
      </c>
      <c r="K211" s="13">
        <f t="shared" si="14"/>
        <v>2.9412058823530263E-3</v>
      </c>
      <c r="L211" s="8">
        <v>2990.41</v>
      </c>
      <c r="M211" s="13">
        <f t="shared" si="15"/>
        <v>-1.8058494836139527E-3</v>
      </c>
    </row>
    <row r="212" spans="1:13" ht="17" x14ac:dyDescent="0.2">
      <c r="A212" s="7">
        <v>44378</v>
      </c>
      <c r="B212">
        <v>215</v>
      </c>
      <c r="C212" s="13">
        <f t="shared" si="13"/>
        <v>3.2664348586126657E-3</v>
      </c>
      <c r="D212" s="8">
        <v>4352.34</v>
      </c>
      <c r="E212" s="13">
        <f t="shared" si="12"/>
        <v>7.5001041681135305E-3</v>
      </c>
      <c r="I212" s="7">
        <v>43649</v>
      </c>
      <c r="J212">
        <v>206.699997</v>
      </c>
      <c r="K212" s="13">
        <f t="shared" si="14"/>
        <v>1.0263885329504729E-2</v>
      </c>
      <c r="L212" s="8">
        <v>2975.95</v>
      </c>
      <c r="M212" s="13">
        <f t="shared" si="15"/>
        <v>-4.8354573453138761E-3</v>
      </c>
    </row>
    <row r="213" spans="1:13" ht="17" x14ac:dyDescent="0.2">
      <c r="A213" s="7">
        <v>44379</v>
      </c>
      <c r="B213">
        <v>217.60000600000001</v>
      </c>
      <c r="C213" s="13">
        <f t="shared" si="13"/>
        <v>1.2093051162790802E-2</v>
      </c>
      <c r="D213" s="8">
        <v>4343.54</v>
      </c>
      <c r="E213" s="13">
        <f t="shared" si="12"/>
        <v>-2.0219008625245172E-3</v>
      </c>
      <c r="I213" s="7">
        <v>43650</v>
      </c>
      <c r="J213">
        <v>206.699997</v>
      </c>
      <c r="K213" s="13">
        <f t="shared" si="14"/>
        <v>0</v>
      </c>
      <c r="L213" s="8">
        <v>2979.63</v>
      </c>
      <c r="M213" s="13">
        <f t="shared" si="15"/>
        <v>1.2365799156572876E-3</v>
      </c>
    </row>
    <row r="214" spans="1:13" ht="17" x14ac:dyDescent="0.2">
      <c r="A214" s="7">
        <v>44382</v>
      </c>
      <c r="B214">
        <v>218</v>
      </c>
      <c r="C214" s="13">
        <f t="shared" si="13"/>
        <v>1.8382076699023919E-3</v>
      </c>
      <c r="D214" s="8">
        <v>4358.13</v>
      </c>
      <c r="E214" s="13">
        <f t="shared" si="12"/>
        <v>3.359011313352811E-3</v>
      </c>
      <c r="I214" s="7">
        <v>43651</v>
      </c>
      <c r="J214">
        <v>205.800003</v>
      </c>
      <c r="K214" s="13">
        <f t="shared" si="14"/>
        <v>-4.3541074652264644E-3</v>
      </c>
      <c r="L214" s="8">
        <v>2993.07</v>
      </c>
      <c r="M214" s="13">
        <f t="shared" si="15"/>
        <v>4.5106271584056667E-3</v>
      </c>
    </row>
    <row r="215" spans="1:13" ht="17" x14ac:dyDescent="0.2">
      <c r="A215" s="7">
        <v>44383</v>
      </c>
      <c r="B215">
        <v>218.10000600000001</v>
      </c>
      <c r="C215" s="13">
        <f t="shared" si="13"/>
        <v>4.5874311926619171E-4</v>
      </c>
      <c r="D215" s="8">
        <v>4320.82</v>
      </c>
      <c r="E215" s="13">
        <f t="shared" si="12"/>
        <v>-8.56101125941644E-3</v>
      </c>
      <c r="I215" s="7">
        <v>43654</v>
      </c>
      <c r="J215">
        <v>204.39999399999999</v>
      </c>
      <c r="K215" s="13">
        <f t="shared" si="14"/>
        <v>-6.8027647210482378E-3</v>
      </c>
      <c r="L215" s="8">
        <v>2999.91</v>
      </c>
      <c r="M215" s="13">
        <f t="shared" si="15"/>
        <v>2.285278994477169E-3</v>
      </c>
    </row>
    <row r="216" spans="1:13" ht="17" x14ac:dyDescent="0.2">
      <c r="A216" s="7">
        <v>44384</v>
      </c>
      <c r="B216">
        <v>218.5</v>
      </c>
      <c r="C216" s="13">
        <f t="shared" si="13"/>
        <v>1.833993530472311E-3</v>
      </c>
      <c r="D216" s="8">
        <v>4369.55</v>
      </c>
      <c r="E216" s="13">
        <f t="shared" si="12"/>
        <v>1.1277951870247049E-2</v>
      </c>
      <c r="I216" s="7">
        <v>43655</v>
      </c>
      <c r="J216">
        <v>203.800003</v>
      </c>
      <c r="K216" s="13">
        <f t="shared" si="14"/>
        <v>-2.9353767984943158E-3</v>
      </c>
      <c r="L216" s="8">
        <v>3013.77</v>
      </c>
      <c r="M216" s="13">
        <f t="shared" si="15"/>
        <v>4.6201386041582193E-3</v>
      </c>
    </row>
    <row r="217" spans="1:13" ht="17" x14ac:dyDescent="0.2">
      <c r="A217" s="7">
        <v>44385</v>
      </c>
      <c r="B217">
        <v>215.800003</v>
      </c>
      <c r="C217" s="13">
        <f t="shared" si="13"/>
        <v>-1.2356965675057174E-2</v>
      </c>
      <c r="D217" s="8">
        <v>4384.63</v>
      </c>
      <c r="E217" s="13">
        <f t="shared" si="12"/>
        <v>3.4511562975592103E-3</v>
      </c>
      <c r="I217" s="7">
        <v>43656</v>
      </c>
      <c r="J217">
        <v>203.199997</v>
      </c>
      <c r="K217" s="13">
        <f t="shared" si="14"/>
        <v>-2.9440922039633E-3</v>
      </c>
      <c r="L217" s="8">
        <v>3014.3</v>
      </c>
      <c r="M217" s="13">
        <f t="shared" si="15"/>
        <v>1.7585947169163063E-4</v>
      </c>
    </row>
    <row r="218" spans="1:13" ht="17" x14ac:dyDescent="0.2">
      <c r="A218" s="7">
        <v>44386</v>
      </c>
      <c r="B218">
        <v>216.800003</v>
      </c>
      <c r="C218" s="13">
        <f t="shared" si="13"/>
        <v>4.6339202321512563E-3</v>
      </c>
      <c r="D218" s="8">
        <v>4369.21</v>
      </c>
      <c r="E218" s="13">
        <f t="shared" si="12"/>
        <v>-3.516830382495284E-3</v>
      </c>
      <c r="I218" s="7">
        <v>43657</v>
      </c>
      <c r="J218">
        <v>203.10000600000001</v>
      </c>
      <c r="K218" s="13">
        <f t="shared" si="14"/>
        <v>-4.920817001783373E-4</v>
      </c>
      <c r="L218" s="8">
        <v>3004.04</v>
      </c>
      <c r="M218" s="13">
        <f t="shared" si="15"/>
        <v>-3.4037753375577573E-3</v>
      </c>
    </row>
    <row r="219" spans="1:13" ht="17" x14ac:dyDescent="0.2">
      <c r="A219" s="7">
        <v>44389</v>
      </c>
      <c r="B219">
        <v>217.699997</v>
      </c>
      <c r="C219" s="13">
        <f t="shared" si="13"/>
        <v>4.1512637801945917E-3</v>
      </c>
      <c r="D219" s="8">
        <v>4374.3</v>
      </c>
      <c r="E219" s="13">
        <f t="shared" si="12"/>
        <v>1.1649703264435818E-3</v>
      </c>
      <c r="I219" s="7">
        <v>43658</v>
      </c>
      <c r="J219">
        <v>203.5</v>
      </c>
      <c r="K219" s="13">
        <f t="shared" si="14"/>
        <v>1.9694435656489873E-3</v>
      </c>
      <c r="L219" s="8">
        <v>2984.42</v>
      </c>
      <c r="M219" s="13">
        <f t="shared" si="15"/>
        <v>-6.5312046444121474E-3</v>
      </c>
    </row>
    <row r="220" spans="1:13" ht="17" x14ac:dyDescent="0.2">
      <c r="A220" s="7">
        <v>44390</v>
      </c>
      <c r="B220">
        <v>219.300003</v>
      </c>
      <c r="C220" s="13">
        <f t="shared" si="13"/>
        <v>7.3495912818042353E-3</v>
      </c>
      <c r="D220" s="8">
        <v>4360.03</v>
      </c>
      <c r="E220" s="13">
        <f t="shared" si="12"/>
        <v>-3.2622362435132946E-3</v>
      </c>
      <c r="I220" s="7">
        <v>43661</v>
      </c>
      <c r="J220">
        <v>203.800003</v>
      </c>
      <c r="K220" s="13">
        <f t="shared" si="14"/>
        <v>1.4742162162162398E-3</v>
      </c>
      <c r="L220" s="8">
        <v>2995.11</v>
      </c>
      <c r="M220" s="13">
        <f t="shared" si="15"/>
        <v>3.5819355184592006E-3</v>
      </c>
    </row>
    <row r="221" spans="1:13" ht="17" x14ac:dyDescent="0.2">
      <c r="A221" s="7">
        <v>44391</v>
      </c>
      <c r="B221">
        <v>217.60000600000001</v>
      </c>
      <c r="C221" s="13">
        <f t="shared" si="13"/>
        <v>-7.7519241985600784E-3</v>
      </c>
      <c r="D221" s="8">
        <v>4327.16</v>
      </c>
      <c r="E221" s="13">
        <f t="shared" si="12"/>
        <v>-7.5389389522548811E-3</v>
      </c>
      <c r="I221" s="7">
        <v>43662</v>
      </c>
      <c r="J221">
        <v>204.300003</v>
      </c>
      <c r="K221" s="13">
        <f t="shared" si="14"/>
        <v>2.4533856361130812E-3</v>
      </c>
      <c r="L221" s="8">
        <v>2976.61</v>
      </c>
      <c r="M221" s="13">
        <f t="shared" si="15"/>
        <v>-6.1767347442999165E-3</v>
      </c>
    </row>
    <row r="222" spans="1:13" ht="17" x14ac:dyDescent="0.2">
      <c r="A222" s="7">
        <v>44392</v>
      </c>
      <c r="B222">
        <v>215.39999399999999</v>
      </c>
      <c r="C222" s="13">
        <f t="shared" si="13"/>
        <v>-1.0110348985927997E-2</v>
      </c>
      <c r="D222" s="8">
        <v>4258.49</v>
      </c>
      <c r="E222" s="13">
        <f t="shared" si="12"/>
        <v>-1.5869531055010655E-2</v>
      </c>
      <c r="I222" s="7">
        <v>43663</v>
      </c>
      <c r="J222">
        <v>204.5</v>
      </c>
      <c r="K222" s="13">
        <f t="shared" si="14"/>
        <v>9.7893782213986924E-4</v>
      </c>
      <c r="L222" s="8">
        <v>2985.03</v>
      </c>
      <c r="M222" s="13">
        <f t="shared" si="15"/>
        <v>2.8287212634507952E-3</v>
      </c>
    </row>
    <row r="223" spans="1:13" ht="17" x14ac:dyDescent="0.2">
      <c r="A223" s="7">
        <v>44393</v>
      </c>
      <c r="B223">
        <v>215.300003</v>
      </c>
      <c r="C223" s="13">
        <f t="shared" si="13"/>
        <v>-4.6421078358982459E-4</v>
      </c>
      <c r="D223" s="8">
        <v>4323.0600000000004</v>
      </c>
      <c r="E223" s="13">
        <f t="shared" si="12"/>
        <v>1.516265155019747E-2</v>
      </c>
      <c r="I223" s="7">
        <v>43664</v>
      </c>
      <c r="J223">
        <v>203.5</v>
      </c>
      <c r="K223" s="13">
        <f t="shared" si="14"/>
        <v>-4.8899755501222719E-3</v>
      </c>
      <c r="L223" s="8">
        <v>3005.47</v>
      </c>
      <c r="M223" s="13">
        <f t="shared" si="15"/>
        <v>6.8475023701604076E-3</v>
      </c>
    </row>
    <row r="224" spans="1:13" ht="17" x14ac:dyDescent="0.2">
      <c r="A224" s="7">
        <v>44396</v>
      </c>
      <c r="B224">
        <v>210.800003</v>
      </c>
      <c r="C224" s="13">
        <f t="shared" si="13"/>
        <v>-2.0901067985586552E-2</v>
      </c>
      <c r="D224" s="8">
        <v>4358.6899999999996</v>
      </c>
      <c r="E224" s="13">
        <f t="shared" si="12"/>
        <v>8.2418472100778128E-3</v>
      </c>
      <c r="I224" s="7">
        <v>43665</v>
      </c>
      <c r="J224">
        <v>202.89999399999999</v>
      </c>
      <c r="K224" s="13">
        <f t="shared" si="14"/>
        <v>-2.9484324324324795E-3</v>
      </c>
      <c r="L224" s="8">
        <v>3019.56</v>
      </c>
      <c r="M224" s="13">
        <f t="shared" si="15"/>
        <v>4.68811866363672E-3</v>
      </c>
    </row>
    <row r="225" spans="1:13" ht="17" x14ac:dyDescent="0.2">
      <c r="A225" s="7">
        <v>44397</v>
      </c>
      <c r="B225">
        <v>210.10000600000001</v>
      </c>
      <c r="C225" s="13">
        <f t="shared" si="13"/>
        <v>-3.32066883319726E-3</v>
      </c>
      <c r="D225" s="8">
        <v>4367.4799999999996</v>
      </c>
      <c r="E225" s="13">
        <f t="shared" si="12"/>
        <v>2.0166609692362503E-3</v>
      </c>
      <c r="I225" s="7">
        <v>43668</v>
      </c>
      <c r="J225">
        <v>204.10000600000001</v>
      </c>
      <c r="K225" s="13">
        <f t="shared" si="14"/>
        <v>5.9143027870174336E-3</v>
      </c>
      <c r="L225" s="8">
        <v>3003.67</v>
      </c>
      <c r="M225" s="13">
        <f t="shared" si="15"/>
        <v>-5.2623561048629197E-3</v>
      </c>
    </row>
    <row r="226" spans="1:13" ht="17" x14ac:dyDescent="0.2">
      <c r="A226" s="7">
        <v>44398</v>
      </c>
      <c r="B226">
        <v>214.199997</v>
      </c>
      <c r="C226" s="13">
        <f t="shared" si="13"/>
        <v>1.9514473502680429E-2</v>
      </c>
      <c r="D226" s="8">
        <v>4411.79</v>
      </c>
      <c r="E226" s="13">
        <f t="shared" si="12"/>
        <v>1.0145438559535647E-2</v>
      </c>
      <c r="I226" s="7">
        <v>43669</v>
      </c>
      <c r="J226">
        <v>204.800003</v>
      </c>
      <c r="K226" s="13">
        <f t="shared" si="14"/>
        <v>3.4296765282799679E-3</v>
      </c>
      <c r="L226" s="8">
        <v>3025.86</v>
      </c>
      <c r="M226" s="13">
        <f t="shared" si="15"/>
        <v>7.3876291336931743E-3</v>
      </c>
    </row>
    <row r="227" spans="1:13" ht="17" x14ac:dyDescent="0.2">
      <c r="A227" s="7">
        <v>44399</v>
      </c>
      <c r="B227">
        <v>216.10000600000001</v>
      </c>
      <c r="C227" s="13">
        <f t="shared" si="13"/>
        <v>8.8702568936076531E-3</v>
      </c>
      <c r="D227" s="8">
        <v>4422.3</v>
      </c>
      <c r="E227" s="13">
        <f t="shared" si="12"/>
        <v>2.382253008416102E-3</v>
      </c>
      <c r="I227" s="7">
        <v>43670</v>
      </c>
      <c r="J227">
        <v>204</v>
      </c>
      <c r="K227" s="13">
        <f t="shared" si="14"/>
        <v>-3.9062645912167904E-3</v>
      </c>
      <c r="L227" s="8">
        <v>3020.97</v>
      </c>
      <c r="M227" s="13">
        <f t="shared" si="15"/>
        <v>-1.6160694810732901E-3</v>
      </c>
    </row>
    <row r="228" spans="1:13" ht="17" x14ac:dyDescent="0.2">
      <c r="A228" s="7">
        <v>44400</v>
      </c>
      <c r="B228">
        <v>217</v>
      </c>
      <c r="C228" s="13">
        <f t="shared" si="13"/>
        <v>4.1647106664124411E-3</v>
      </c>
      <c r="D228" s="8">
        <v>4401.46</v>
      </c>
      <c r="E228" s="13">
        <f t="shared" si="12"/>
        <v>-4.7124799312575627E-3</v>
      </c>
      <c r="I228" s="7">
        <v>43671</v>
      </c>
      <c r="J228">
        <v>204.699997</v>
      </c>
      <c r="K228" s="13">
        <f t="shared" si="14"/>
        <v>3.431357843137306E-3</v>
      </c>
      <c r="L228" s="8">
        <v>3013.18</v>
      </c>
      <c r="M228" s="13">
        <f t="shared" si="15"/>
        <v>-2.5786419593706311E-3</v>
      </c>
    </row>
    <row r="229" spans="1:13" ht="17" x14ac:dyDescent="0.2">
      <c r="A229" s="7">
        <v>44403</v>
      </c>
      <c r="B229">
        <v>216.800003</v>
      </c>
      <c r="C229" s="13">
        <f t="shared" si="13"/>
        <v>-9.2164516129034091E-4</v>
      </c>
      <c r="D229" s="8">
        <v>4400.6400000000003</v>
      </c>
      <c r="E229" s="13">
        <f t="shared" si="12"/>
        <v>-1.8630181803303003E-4</v>
      </c>
      <c r="I229" s="7">
        <v>43672</v>
      </c>
      <c r="J229">
        <v>205</v>
      </c>
      <c r="K229" s="13">
        <f t="shared" si="14"/>
        <v>1.4655740322262467E-3</v>
      </c>
      <c r="L229" s="8">
        <v>2980.38</v>
      </c>
      <c r="M229" s="13">
        <f t="shared" si="15"/>
        <v>-1.0885509660889747E-2</v>
      </c>
    </row>
    <row r="230" spans="1:13" ht="17" x14ac:dyDescent="0.2">
      <c r="A230" s="7">
        <v>44404</v>
      </c>
      <c r="B230">
        <v>216.89999399999999</v>
      </c>
      <c r="C230" s="13">
        <f t="shared" si="13"/>
        <v>4.6121309324886894E-4</v>
      </c>
      <c r="D230" s="8">
        <v>4419.1499999999996</v>
      </c>
      <c r="E230" s="13">
        <f t="shared" si="12"/>
        <v>4.2062063699823682E-3</v>
      </c>
      <c r="I230" s="7">
        <v>43675</v>
      </c>
      <c r="J230">
        <v>207.199997</v>
      </c>
      <c r="K230" s="13">
        <f t="shared" si="14"/>
        <v>1.0731692682926841E-2</v>
      </c>
      <c r="L230" s="8">
        <v>2953.56</v>
      </c>
      <c r="M230" s="13">
        <f t="shared" si="15"/>
        <v>-8.9988524953193982E-3</v>
      </c>
    </row>
    <row r="231" spans="1:13" ht="17" x14ac:dyDescent="0.2">
      <c r="A231" s="7">
        <v>44405</v>
      </c>
      <c r="B231">
        <v>217.39999399999999</v>
      </c>
      <c r="C231" s="13">
        <f t="shared" si="13"/>
        <v>2.3052098378573138E-3</v>
      </c>
      <c r="D231" s="8">
        <v>4395.26</v>
      </c>
      <c r="E231" s="13">
        <f t="shared" si="12"/>
        <v>-5.4060169942181657E-3</v>
      </c>
      <c r="I231" s="7">
        <v>43676</v>
      </c>
      <c r="J231">
        <v>207.89999399999999</v>
      </c>
      <c r="K231" s="13">
        <f t="shared" si="14"/>
        <v>3.3783639485283068E-3</v>
      </c>
      <c r="L231" s="8">
        <v>2932.05</v>
      </c>
      <c r="M231" s="13">
        <f t="shared" si="15"/>
        <v>-7.2827367651240316E-3</v>
      </c>
    </row>
    <row r="232" spans="1:13" ht="17" x14ac:dyDescent="0.2">
      <c r="A232" s="7">
        <v>44406</v>
      </c>
      <c r="B232">
        <v>218.60000600000001</v>
      </c>
      <c r="C232" s="13">
        <f t="shared" si="13"/>
        <v>5.5198345589650977E-3</v>
      </c>
      <c r="D232" s="8">
        <v>4387.16</v>
      </c>
      <c r="E232" s="13">
        <f t="shared" si="12"/>
        <v>-1.8428943907755624E-3</v>
      </c>
      <c r="I232" s="7">
        <v>43677</v>
      </c>
      <c r="J232">
        <v>205.5</v>
      </c>
      <c r="K232" s="13">
        <f t="shared" si="14"/>
        <v>-1.1543983017142323E-2</v>
      </c>
      <c r="L232" s="8">
        <v>2844.74</v>
      </c>
      <c r="M232" s="13">
        <f t="shared" si="15"/>
        <v>-2.9777800514998121E-2</v>
      </c>
    </row>
    <row r="233" spans="1:13" ht="17" x14ac:dyDescent="0.2">
      <c r="A233" s="7">
        <v>44407</v>
      </c>
      <c r="B233">
        <v>217.39999399999999</v>
      </c>
      <c r="C233" s="13">
        <f t="shared" si="13"/>
        <v>-5.4895332436541988E-3</v>
      </c>
      <c r="D233" s="8">
        <v>4423.1499999999996</v>
      </c>
      <c r="E233" s="13">
        <f t="shared" si="12"/>
        <v>8.2034847144849543E-3</v>
      </c>
      <c r="I233" s="7">
        <v>43678</v>
      </c>
      <c r="J233">
        <v>204.699997</v>
      </c>
      <c r="K233" s="13">
        <f t="shared" si="14"/>
        <v>-3.8929586374696346E-3</v>
      </c>
      <c r="L233" s="8">
        <v>2881.77</v>
      </c>
      <c r="M233" s="13">
        <f t="shared" si="15"/>
        <v>1.3017006826634425E-2</v>
      </c>
    </row>
    <row r="234" spans="1:13" ht="17" x14ac:dyDescent="0.2">
      <c r="A234" s="7">
        <v>44410</v>
      </c>
      <c r="B234">
        <v>219.60000600000001</v>
      </c>
      <c r="C234" s="13">
        <f t="shared" si="13"/>
        <v>1.0119650693274806E-2</v>
      </c>
      <c r="D234" s="8">
        <v>4402.66</v>
      </c>
      <c r="E234" s="13">
        <f t="shared" si="12"/>
        <v>-4.6324452030791496E-3</v>
      </c>
      <c r="I234" s="7">
        <v>43679</v>
      </c>
      <c r="J234">
        <v>202.39999399999999</v>
      </c>
      <c r="K234" s="13">
        <f t="shared" si="14"/>
        <v>-1.1235969876443153E-2</v>
      </c>
      <c r="L234" s="8">
        <v>2883.98</v>
      </c>
      <c r="M234" s="13">
        <f t="shared" si="15"/>
        <v>7.6688979342565133E-4</v>
      </c>
    </row>
    <row r="235" spans="1:13" ht="17" x14ac:dyDescent="0.2">
      <c r="A235" s="7">
        <v>44411</v>
      </c>
      <c r="B235">
        <v>219.5</v>
      </c>
      <c r="C235" s="13">
        <f t="shared" si="13"/>
        <v>-4.5540071615479683E-4</v>
      </c>
      <c r="D235" s="8">
        <v>4429.1000000000004</v>
      </c>
      <c r="E235" s="13">
        <f t="shared" si="12"/>
        <v>6.0054603353427716E-3</v>
      </c>
      <c r="I235" s="7">
        <v>43682</v>
      </c>
      <c r="J235">
        <v>196.60000600000001</v>
      </c>
      <c r="K235" s="13">
        <f t="shared" si="14"/>
        <v>-2.8656068043164007E-2</v>
      </c>
      <c r="L235" s="8">
        <v>2938.09</v>
      </c>
      <c r="M235" s="13">
        <f t="shared" si="15"/>
        <v>1.8762266035132091E-2</v>
      </c>
    </row>
    <row r="236" spans="1:13" ht="17" x14ac:dyDescent="0.2">
      <c r="A236" s="7">
        <v>44412</v>
      </c>
      <c r="B236">
        <v>220.10000600000001</v>
      </c>
      <c r="C236" s="13">
        <f t="shared" si="13"/>
        <v>2.7335125284737583E-3</v>
      </c>
      <c r="D236" s="8">
        <v>4436.5200000000004</v>
      </c>
      <c r="E236" s="13">
        <f t="shared" si="12"/>
        <v>1.6752839177258672E-3</v>
      </c>
      <c r="I236" s="7">
        <v>43683</v>
      </c>
      <c r="J236">
        <v>196.800003</v>
      </c>
      <c r="K236" s="13">
        <f t="shared" si="14"/>
        <v>1.0172787075093392E-3</v>
      </c>
      <c r="L236" s="8">
        <v>2918.65</v>
      </c>
      <c r="M236" s="13">
        <f t="shared" si="15"/>
        <v>-6.6165434006446588E-3</v>
      </c>
    </row>
    <row r="237" spans="1:13" ht="17" x14ac:dyDescent="0.2">
      <c r="A237" s="7">
        <v>44413</v>
      </c>
      <c r="B237">
        <v>220.5</v>
      </c>
      <c r="C237" s="13">
        <f t="shared" si="13"/>
        <v>1.8173284375102572E-3</v>
      </c>
      <c r="D237" s="8">
        <v>4432.3500000000004</v>
      </c>
      <c r="E237" s="13">
        <f t="shared" si="12"/>
        <v>-9.3992588785807296E-4</v>
      </c>
      <c r="I237" s="7">
        <v>43684</v>
      </c>
      <c r="J237">
        <v>196.199997</v>
      </c>
      <c r="K237" s="13">
        <f t="shared" si="14"/>
        <v>-3.0488109291340049E-3</v>
      </c>
      <c r="L237" s="8">
        <v>2882.7</v>
      </c>
      <c r="M237" s="13">
        <f t="shared" si="15"/>
        <v>-1.23173384955374E-2</v>
      </c>
    </row>
    <row r="238" spans="1:13" ht="17" x14ac:dyDescent="0.2">
      <c r="A238" s="7">
        <v>44414</v>
      </c>
      <c r="B238">
        <v>220.39999399999999</v>
      </c>
      <c r="C238" s="13">
        <f t="shared" si="13"/>
        <v>-4.5354195011337861E-4</v>
      </c>
      <c r="D238" s="8">
        <v>4436.75</v>
      </c>
      <c r="E238" s="13">
        <f t="shared" si="12"/>
        <v>9.9270138865370505E-4</v>
      </c>
      <c r="I238" s="7">
        <v>43685</v>
      </c>
      <c r="J238">
        <v>197</v>
      </c>
      <c r="K238" s="13">
        <f t="shared" si="14"/>
        <v>4.0774873202469308E-3</v>
      </c>
      <c r="L238" s="8">
        <v>2926.32</v>
      </c>
      <c r="M238" s="13">
        <f t="shared" si="15"/>
        <v>1.5131647413882954E-2</v>
      </c>
    </row>
    <row r="239" spans="1:13" ht="17" x14ac:dyDescent="0.2">
      <c r="A239" s="7">
        <v>44417</v>
      </c>
      <c r="B239">
        <v>218.699997</v>
      </c>
      <c r="C239" s="13">
        <f t="shared" si="13"/>
        <v>-7.7132352372023538E-3</v>
      </c>
      <c r="D239" s="8">
        <v>4442.41</v>
      </c>
      <c r="E239" s="13">
        <f t="shared" si="12"/>
        <v>1.2757085704626636E-3</v>
      </c>
      <c r="I239" s="7">
        <v>43686</v>
      </c>
      <c r="J239">
        <v>198.10000600000001</v>
      </c>
      <c r="K239" s="13">
        <f t="shared" si="14"/>
        <v>5.5837868020305326E-3</v>
      </c>
      <c r="L239" s="8">
        <v>2840.6</v>
      </c>
      <c r="M239" s="13">
        <f t="shared" si="15"/>
        <v>-2.9292763607534411E-2</v>
      </c>
    </row>
    <row r="240" spans="1:13" ht="17" x14ac:dyDescent="0.2">
      <c r="A240" s="7">
        <v>44418</v>
      </c>
      <c r="B240">
        <v>219.199997</v>
      </c>
      <c r="C240" s="13">
        <f t="shared" si="13"/>
        <v>2.2862368854994486E-3</v>
      </c>
      <c r="D240" s="8">
        <v>4460.83</v>
      </c>
      <c r="E240" s="13">
        <f t="shared" si="12"/>
        <v>4.1463980136908773E-3</v>
      </c>
      <c r="I240" s="7">
        <v>43689</v>
      </c>
      <c r="J240">
        <v>196.300003</v>
      </c>
      <c r="K240" s="13">
        <f t="shared" si="14"/>
        <v>-9.0863349090458678E-3</v>
      </c>
      <c r="L240" s="8">
        <v>2847.6</v>
      </c>
      <c r="M240" s="13">
        <f t="shared" si="15"/>
        <v>2.464268112370549E-3</v>
      </c>
    </row>
    <row r="241" spans="1:13" ht="17" x14ac:dyDescent="0.2">
      <c r="A241" s="7">
        <v>44419</v>
      </c>
      <c r="B241">
        <v>221.699997</v>
      </c>
      <c r="C241" s="13">
        <f t="shared" si="13"/>
        <v>1.1405109645142852E-2</v>
      </c>
      <c r="D241" s="8">
        <v>4468</v>
      </c>
      <c r="E241" s="13">
        <f t="shared" si="12"/>
        <v>1.6073241975147479E-3</v>
      </c>
      <c r="I241" s="7">
        <v>43690</v>
      </c>
      <c r="J241">
        <v>195.300003</v>
      </c>
      <c r="K241" s="13">
        <f t="shared" si="14"/>
        <v>-5.0942434269856118E-3</v>
      </c>
      <c r="L241" s="8">
        <v>2888.68</v>
      </c>
      <c r="M241" s="13">
        <f t="shared" si="15"/>
        <v>1.4426183452732166E-2</v>
      </c>
    </row>
    <row r="242" spans="1:13" ht="17" x14ac:dyDescent="0.2">
      <c r="A242" s="7">
        <v>44420</v>
      </c>
      <c r="B242">
        <v>223.300003</v>
      </c>
      <c r="C242" s="13">
        <f t="shared" si="13"/>
        <v>7.2169870169191963E-3</v>
      </c>
      <c r="D242" s="8">
        <v>4479.71</v>
      </c>
      <c r="E242" s="13">
        <f t="shared" si="12"/>
        <v>2.6208594449417255E-3</v>
      </c>
      <c r="I242" s="7">
        <v>43691</v>
      </c>
      <c r="J242">
        <v>194.5</v>
      </c>
      <c r="K242" s="13">
        <f t="shared" si="14"/>
        <v>-4.0962774588385598E-3</v>
      </c>
      <c r="L242" s="8">
        <v>2923.65</v>
      </c>
      <c r="M242" s="13">
        <f t="shared" si="15"/>
        <v>1.2105875347909967E-2</v>
      </c>
    </row>
    <row r="243" spans="1:13" ht="17" x14ac:dyDescent="0.2">
      <c r="A243" s="7">
        <v>44421</v>
      </c>
      <c r="B243">
        <v>224.10000600000001</v>
      </c>
      <c r="C243" s="13">
        <f t="shared" si="13"/>
        <v>3.5826376589882525E-3</v>
      </c>
      <c r="D243" s="8">
        <v>4448.08</v>
      </c>
      <c r="E243" s="13">
        <f t="shared" si="12"/>
        <v>-7.0607249129965854E-3</v>
      </c>
      <c r="I243" s="7">
        <v>43692</v>
      </c>
      <c r="J243">
        <v>191.89999399999999</v>
      </c>
      <c r="K243" s="13">
        <f t="shared" si="14"/>
        <v>-1.336764010282776E-2</v>
      </c>
      <c r="L243" s="8">
        <v>2900.51</v>
      </c>
      <c r="M243" s="13">
        <f t="shared" si="15"/>
        <v>-7.9147640791475959E-3</v>
      </c>
    </row>
    <row r="244" spans="1:13" ht="17" x14ac:dyDescent="0.2">
      <c r="A244" s="7">
        <v>44424</v>
      </c>
      <c r="B244">
        <v>222.699997</v>
      </c>
      <c r="C244" s="13">
        <f t="shared" si="13"/>
        <v>-6.2472510598683417E-3</v>
      </c>
      <c r="D244" s="8">
        <v>4400.2700000000004</v>
      </c>
      <c r="E244" s="13">
        <f t="shared" si="12"/>
        <v>-1.0748457761550978E-2</v>
      </c>
      <c r="I244" s="7">
        <v>43693</v>
      </c>
      <c r="J244">
        <v>193.5</v>
      </c>
      <c r="K244" s="13">
        <f t="shared" si="14"/>
        <v>8.3377073998240903E-3</v>
      </c>
      <c r="L244" s="8">
        <v>2924.43</v>
      </c>
      <c r="M244" s="13">
        <f t="shared" si="15"/>
        <v>8.2468255582637262E-3</v>
      </c>
    </row>
    <row r="245" spans="1:13" ht="17" x14ac:dyDescent="0.2">
      <c r="A245" s="7">
        <v>44425</v>
      </c>
      <c r="B245">
        <v>223.199997</v>
      </c>
      <c r="C245" s="13">
        <f t="shared" si="13"/>
        <v>2.2451729085564143E-3</v>
      </c>
      <c r="D245" s="8">
        <v>4405.8</v>
      </c>
      <c r="E245" s="13">
        <f t="shared" si="12"/>
        <v>1.2567410636163956E-3</v>
      </c>
      <c r="I245" s="7">
        <v>43696</v>
      </c>
      <c r="J245">
        <v>196.199997</v>
      </c>
      <c r="K245" s="13">
        <f t="shared" si="14"/>
        <v>1.3953472868217132E-2</v>
      </c>
      <c r="L245" s="8">
        <v>2922.95</v>
      </c>
      <c r="M245" s="13">
        <f t="shared" si="15"/>
        <v>-5.0608152699838094E-4</v>
      </c>
    </row>
    <row r="246" spans="1:13" ht="17" x14ac:dyDescent="0.2">
      <c r="A246" s="7">
        <v>44426</v>
      </c>
      <c r="B246">
        <v>223.199997</v>
      </c>
      <c r="C246" s="13">
        <f t="shared" si="13"/>
        <v>0</v>
      </c>
      <c r="D246" s="8">
        <v>4441.67</v>
      </c>
      <c r="E246" s="13">
        <f t="shared" si="12"/>
        <v>8.1415406963547543E-3</v>
      </c>
      <c r="I246" s="7">
        <v>43697</v>
      </c>
      <c r="J246">
        <v>198.60000600000001</v>
      </c>
      <c r="K246" s="13">
        <f t="shared" si="14"/>
        <v>1.2232461960741015E-2</v>
      </c>
      <c r="L246" s="8">
        <v>2847.11</v>
      </c>
      <c r="M246" s="13">
        <f t="shared" si="15"/>
        <v>-2.5946389777450785E-2</v>
      </c>
    </row>
    <row r="247" spans="1:13" ht="17" x14ac:dyDescent="0.2">
      <c r="A247" s="7">
        <v>44427</v>
      </c>
      <c r="B247">
        <v>220.60000600000001</v>
      </c>
      <c r="C247" s="13">
        <f t="shared" si="13"/>
        <v>-1.1648705353701216E-2</v>
      </c>
      <c r="D247" s="8">
        <v>4479.53</v>
      </c>
      <c r="E247" s="13">
        <f t="shared" si="12"/>
        <v>8.5238209952562816E-3</v>
      </c>
      <c r="I247" s="7">
        <v>43698</v>
      </c>
      <c r="J247">
        <v>198.800003</v>
      </c>
      <c r="K247" s="13">
        <f t="shared" si="14"/>
        <v>1.0070342092536322E-3</v>
      </c>
      <c r="L247" s="8">
        <v>2878.38</v>
      </c>
      <c r="M247" s="13">
        <f t="shared" si="15"/>
        <v>1.0983067039910699E-2</v>
      </c>
    </row>
    <row r="248" spans="1:13" ht="17" x14ac:dyDescent="0.2">
      <c r="A248" s="7">
        <v>44428</v>
      </c>
      <c r="B248">
        <v>221</v>
      </c>
      <c r="C248" s="13">
        <f t="shared" si="13"/>
        <v>1.8132093795137916E-3</v>
      </c>
      <c r="D248" s="8">
        <v>4486.2299999999996</v>
      </c>
      <c r="E248" s="13">
        <f t="shared" si="12"/>
        <v>1.4956926284677152E-3</v>
      </c>
      <c r="I248" s="7">
        <v>43699</v>
      </c>
      <c r="J248">
        <v>198.5</v>
      </c>
      <c r="K248" s="13">
        <f t="shared" si="14"/>
        <v>-1.5090693937263033E-3</v>
      </c>
      <c r="L248" s="8">
        <v>2869.16</v>
      </c>
      <c r="M248" s="13">
        <f t="shared" si="15"/>
        <v>-3.2031906836484936E-3</v>
      </c>
    </row>
    <row r="249" spans="1:13" ht="17" x14ac:dyDescent="0.2">
      <c r="A249" s="7">
        <v>44431</v>
      </c>
      <c r="B249">
        <v>222.5</v>
      </c>
      <c r="C249" s="13">
        <f t="shared" si="13"/>
        <v>6.7873303167420573E-3</v>
      </c>
      <c r="D249" s="8">
        <v>4496.1899999999996</v>
      </c>
      <c r="E249" s="13">
        <f t="shared" si="12"/>
        <v>2.2201269217136943E-3</v>
      </c>
      <c r="I249" s="7">
        <v>43700</v>
      </c>
      <c r="J249">
        <v>199.800003</v>
      </c>
      <c r="K249" s="13">
        <f t="shared" si="14"/>
        <v>6.5491335012595187E-3</v>
      </c>
      <c r="L249" s="8">
        <v>2887.94</v>
      </c>
      <c r="M249" s="13">
        <f t="shared" si="15"/>
        <v>6.545469754213773E-3</v>
      </c>
    </row>
    <row r="250" spans="1:13" ht="17" x14ac:dyDescent="0.2">
      <c r="A250" s="7">
        <v>44432</v>
      </c>
      <c r="B250">
        <v>221.800003</v>
      </c>
      <c r="C250" s="13">
        <f t="shared" si="13"/>
        <v>-3.1460539325842696E-3</v>
      </c>
      <c r="D250" s="8">
        <v>4470</v>
      </c>
      <c r="E250" s="13">
        <f t="shared" si="12"/>
        <v>-5.8249317755698637E-3</v>
      </c>
      <c r="I250" s="7">
        <v>43704</v>
      </c>
      <c r="J250">
        <v>197.699997</v>
      </c>
      <c r="K250" s="13">
        <f t="shared" si="14"/>
        <v>-1.0510540382724698E-2</v>
      </c>
      <c r="L250" s="8">
        <v>2924.58</v>
      </c>
      <c r="M250" s="13">
        <f t="shared" si="15"/>
        <v>1.2687244194824032E-2</v>
      </c>
    </row>
    <row r="251" spans="1:13" ht="17" x14ac:dyDescent="0.2">
      <c r="A251" s="7">
        <v>44433</v>
      </c>
      <c r="B251">
        <v>223</v>
      </c>
      <c r="C251" s="13">
        <f t="shared" si="13"/>
        <v>5.4102659322325941E-3</v>
      </c>
      <c r="D251" s="8">
        <v>4509.37</v>
      </c>
      <c r="E251" s="13">
        <f t="shared" si="12"/>
        <v>8.8076062639821373E-3</v>
      </c>
      <c r="I251" s="7">
        <v>43705</v>
      </c>
      <c r="J251">
        <v>197.699997</v>
      </c>
      <c r="K251" s="13">
        <f t="shared" si="14"/>
        <v>0</v>
      </c>
      <c r="L251" s="8">
        <v>2926.46</v>
      </c>
      <c r="M251" s="13">
        <f t="shared" si="15"/>
        <v>6.4282734614895531E-4</v>
      </c>
    </row>
    <row r="252" spans="1:13" ht="17" x14ac:dyDescent="0.2">
      <c r="A252" s="7">
        <v>44434</v>
      </c>
      <c r="B252">
        <v>222.800003</v>
      </c>
      <c r="C252" s="13">
        <f t="shared" si="13"/>
        <v>-8.9684753363228342E-4</v>
      </c>
      <c r="D252" s="8">
        <v>4528.79</v>
      </c>
      <c r="E252" s="13">
        <f t="shared" si="12"/>
        <v>4.30658828173347E-3</v>
      </c>
      <c r="I252" s="7">
        <v>43706</v>
      </c>
      <c r="J252">
        <v>199.699997</v>
      </c>
      <c r="K252" s="13">
        <f t="shared" si="14"/>
        <v>1.011633803919576E-2</v>
      </c>
      <c r="L252" s="8">
        <v>2906.27</v>
      </c>
      <c r="M252" s="13">
        <f t="shared" si="15"/>
        <v>-6.8991204390287386E-3</v>
      </c>
    </row>
    <row r="253" spans="1:13" ht="17" x14ac:dyDescent="0.2">
      <c r="A253" s="7">
        <v>44435</v>
      </c>
      <c r="B253">
        <v>222.89999399999999</v>
      </c>
      <c r="C253" s="13">
        <f t="shared" si="13"/>
        <v>4.4879263309516304E-4</v>
      </c>
      <c r="D253" s="8">
        <v>4522.68</v>
      </c>
      <c r="E253" s="13">
        <f t="shared" si="12"/>
        <v>-1.349146239944865E-3</v>
      </c>
      <c r="I253" s="7">
        <v>43707</v>
      </c>
      <c r="J253">
        <v>201.300003</v>
      </c>
      <c r="K253" s="13">
        <f t="shared" si="14"/>
        <v>8.0120481924694786E-3</v>
      </c>
      <c r="L253" s="8">
        <v>2937.78</v>
      </c>
      <c r="M253" s="13">
        <f t="shared" si="15"/>
        <v>1.0842075925499017E-2</v>
      </c>
    </row>
    <row r="254" spans="1:13" ht="17" x14ac:dyDescent="0.2">
      <c r="A254" s="7">
        <v>44439</v>
      </c>
      <c r="B254">
        <v>223</v>
      </c>
      <c r="C254" s="13">
        <f t="shared" si="13"/>
        <v>4.4865860337361951E-4</v>
      </c>
      <c r="D254" s="8">
        <v>4524.09</v>
      </c>
      <c r="E254" s="13">
        <f t="shared" si="12"/>
        <v>3.117620525883158E-4</v>
      </c>
      <c r="I254" s="7">
        <v>43710</v>
      </c>
      <c r="J254">
        <v>202.699997</v>
      </c>
      <c r="K254" s="13">
        <f t="shared" si="14"/>
        <v>6.9547639301326125E-3</v>
      </c>
      <c r="L254" s="8">
        <v>2976</v>
      </c>
      <c r="M254" s="13">
        <f t="shared" si="15"/>
        <v>1.3009823744460025E-2</v>
      </c>
    </row>
    <row r="255" spans="1:13" ht="17" x14ac:dyDescent="0.2">
      <c r="A255" s="7">
        <v>44440</v>
      </c>
      <c r="B255">
        <v>224.300003</v>
      </c>
      <c r="C255" s="13">
        <f t="shared" si="13"/>
        <v>5.829609865470875E-3</v>
      </c>
      <c r="D255" s="8">
        <v>4536.95</v>
      </c>
      <c r="E255" s="13">
        <f t="shared" si="12"/>
        <v>2.8425606033477546E-3</v>
      </c>
      <c r="I255" s="7">
        <v>43711</v>
      </c>
      <c r="J255">
        <v>201</v>
      </c>
      <c r="K255" s="13">
        <f t="shared" si="14"/>
        <v>-8.3867638143082512E-3</v>
      </c>
      <c r="L255" s="8">
        <v>2978.71</v>
      </c>
      <c r="M255" s="13">
        <f t="shared" si="15"/>
        <v>9.1061827956995245E-4</v>
      </c>
    </row>
    <row r="256" spans="1:13" ht="17" x14ac:dyDescent="0.2">
      <c r="A256" s="7">
        <v>44441</v>
      </c>
      <c r="B256">
        <v>223.39999399999999</v>
      </c>
      <c r="C256" s="13">
        <f t="shared" si="13"/>
        <v>-4.0125233524852533E-3</v>
      </c>
      <c r="D256" s="8">
        <v>4535.43</v>
      </c>
      <c r="E256" s="13">
        <f t="shared" si="12"/>
        <v>-3.3502683520858501E-4</v>
      </c>
      <c r="I256" s="7">
        <v>43712</v>
      </c>
      <c r="J256">
        <v>201.60000600000001</v>
      </c>
      <c r="K256" s="13">
        <f t="shared" si="14"/>
        <v>2.9851044776119107E-3</v>
      </c>
      <c r="L256" s="8">
        <v>2978.43</v>
      </c>
      <c r="M256" s="13">
        <f t="shared" si="15"/>
        <v>-9.4000423002005284E-5</v>
      </c>
    </row>
    <row r="257" spans="1:13" ht="17" x14ac:dyDescent="0.2">
      <c r="A257" s="7">
        <v>44442</v>
      </c>
      <c r="B257">
        <v>224.60000600000001</v>
      </c>
      <c r="C257" s="13">
        <f t="shared" si="13"/>
        <v>5.3715847458797317E-3</v>
      </c>
      <c r="D257" s="8">
        <v>4520.03</v>
      </c>
      <c r="E257" s="13">
        <f t="shared" si="12"/>
        <v>-3.3954884101398131E-3</v>
      </c>
      <c r="I257" s="7">
        <v>43713</v>
      </c>
      <c r="J257">
        <v>201.5</v>
      </c>
      <c r="K257" s="13">
        <f t="shared" si="14"/>
        <v>-4.9606149317282799E-4</v>
      </c>
      <c r="L257" s="8">
        <v>2979.39</v>
      </c>
      <c r="M257" s="13">
        <f t="shared" si="15"/>
        <v>3.2231746255573235E-4</v>
      </c>
    </row>
    <row r="258" spans="1:13" ht="17" x14ac:dyDescent="0.2">
      <c r="A258" s="7">
        <v>44445</v>
      </c>
      <c r="B258">
        <v>224.60000600000001</v>
      </c>
      <c r="C258" s="13">
        <f t="shared" si="13"/>
        <v>0</v>
      </c>
      <c r="D258" s="8">
        <v>4514.07</v>
      </c>
      <c r="E258" s="13">
        <f t="shared" si="12"/>
        <v>-1.3185753191903293E-3</v>
      </c>
      <c r="I258" s="7">
        <v>43714</v>
      </c>
      <c r="J258">
        <v>202</v>
      </c>
      <c r="K258" s="13">
        <f t="shared" si="14"/>
        <v>2.4813895781636841E-3</v>
      </c>
      <c r="L258" s="8">
        <v>3000.93</v>
      </c>
      <c r="M258" s="13">
        <f t="shared" si="15"/>
        <v>7.2296678179091245E-3</v>
      </c>
    </row>
    <row r="259" spans="1:13" ht="17" x14ac:dyDescent="0.2">
      <c r="A259" s="7">
        <v>44446</v>
      </c>
      <c r="B259">
        <v>223.800003</v>
      </c>
      <c r="C259" s="13">
        <f t="shared" si="13"/>
        <v>-3.5619010624603487E-3</v>
      </c>
      <c r="D259" s="8">
        <v>4493.28</v>
      </c>
      <c r="E259" s="13">
        <f t="shared" ref="E259:E322" si="16">D259/D258-1</f>
        <v>-4.6055998245485563E-3</v>
      </c>
      <c r="I259" s="7">
        <v>43717</v>
      </c>
      <c r="J259">
        <v>202</v>
      </c>
      <c r="K259" s="13">
        <f t="shared" si="14"/>
        <v>0</v>
      </c>
      <c r="L259" s="8">
        <v>3009.57</v>
      </c>
      <c r="M259" s="13">
        <f t="shared" si="15"/>
        <v>2.8791074766822966E-3</v>
      </c>
    </row>
    <row r="260" spans="1:13" ht="17" x14ac:dyDescent="0.2">
      <c r="A260" s="7">
        <v>44447</v>
      </c>
      <c r="B260">
        <v>223</v>
      </c>
      <c r="C260" s="13">
        <f t="shared" ref="C260:C323" si="17">B260/B259-1</f>
        <v>-3.5746335535125073E-3</v>
      </c>
      <c r="D260" s="8">
        <v>4458.58</v>
      </c>
      <c r="E260" s="13">
        <f t="shared" si="16"/>
        <v>-7.7226435922087555E-3</v>
      </c>
      <c r="I260" s="7">
        <v>43718</v>
      </c>
      <c r="J260">
        <v>201.300003</v>
      </c>
      <c r="K260" s="13">
        <f t="shared" ref="K260:K323" si="18">J260/J259-1</f>
        <v>-3.4653316831683156E-3</v>
      </c>
      <c r="L260" s="8">
        <v>3007.39</v>
      </c>
      <c r="M260" s="13">
        <f t="shared" ref="M260:M323" si="19">L260/L259-1</f>
        <v>-7.2435597111886185E-4</v>
      </c>
    </row>
    <row r="261" spans="1:13" ht="17" x14ac:dyDescent="0.2">
      <c r="A261" s="7">
        <v>44448</v>
      </c>
      <c r="B261">
        <v>220.39999399999999</v>
      </c>
      <c r="C261" s="13">
        <f t="shared" si="17"/>
        <v>-1.165921973094175E-2</v>
      </c>
      <c r="D261" s="8">
        <v>4468.7299999999996</v>
      </c>
      <c r="E261" s="13">
        <f t="shared" si="16"/>
        <v>2.2765095613401787E-3</v>
      </c>
      <c r="I261" s="7">
        <v>43719</v>
      </c>
      <c r="J261">
        <v>205.39999399999999</v>
      </c>
      <c r="K261" s="13">
        <f t="shared" si="18"/>
        <v>2.0367565518615516E-2</v>
      </c>
      <c r="L261" s="8">
        <v>2997.96</v>
      </c>
      <c r="M261" s="13">
        <f t="shared" si="19"/>
        <v>-3.1356092824674775E-3</v>
      </c>
    </row>
    <row r="262" spans="1:13" ht="17" x14ac:dyDescent="0.2">
      <c r="A262" s="7">
        <v>44449</v>
      </c>
      <c r="B262">
        <v>221.60000600000001</v>
      </c>
      <c r="C262" s="13">
        <f t="shared" si="17"/>
        <v>5.4447006926869879E-3</v>
      </c>
      <c r="D262" s="8">
        <v>4443.05</v>
      </c>
      <c r="E262" s="13">
        <f t="shared" si="16"/>
        <v>-5.7465991456183696E-3</v>
      </c>
      <c r="I262" s="7">
        <v>43720</v>
      </c>
      <c r="J262">
        <v>205</v>
      </c>
      <c r="K262" s="13">
        <f t="shared" si="18"/>
        <v>-1.9473905145294124E-3</v>
      </c>
      <c r="L262" s="8">
        <v>3005.7</v>
      </c>
      <c r="M262" s="13">
        <f t="shared" si="19"/>
        <v>2.5817555938036918E-3</v>
      </c>
    </row>
    <row r="263" spans="1:13" ht="17" x14ac:dyDescent="0.2">
      <c r="A263" s="7">
        <v>44452</v>
      </c>
      <c r="B263">
        <v>222.199997</v>
      </c>
      <c r="C263" s="13">
        <f t="shared" si="17"/>
        <v>2.7075405404095587E-3</v>
      </c>
      <c r="D263" s="8">
        <v>4480.7</v>
      </c>
      <c r="E263" s="13">
        <f t="shared" si="16"/>
        <v>8.4739086888510062E-3</v>
      </c>
      <c r="I263" s="7">
        <v>43721</v>
      </c>
      <c r="J263">
        <v>205.300003</v>
      </c>
      <c r="K263" s="13">
        <f t="shared" si="18"/>
        <v>1.4634292682926819E-3</v>
      </c>
      <c r="L263" s="8">
        <v>3006.73</v>
      </c>
      <c r="M263" s="13">
        <f t="shared" si="19"/>
        <v>3.4268223708289192E-4</v>
      </c>
    </row>
    <row r="264" spans="1:13" ht="17" x14ac:dyDescent="0.2">
      <c r="A264" s="7">
        <v>44453</v>
      </c>
      <c r="B264">
        <v>221.60000600000001</v>
      </c>
      <c r="C264" s="13">
        <f t="shared" si="17"/>
        <v>-2.700229559408962E-3</v>
      </c>
      <c r="D264" s="8">
        <v>4473.75</v>
      </c>
      <c r="E264" s="13">
        <f t="shared" si="16"/>
        <v>-1.5510969268194286E-3</v>
      </c>
      <c r="I264" s="7">
        <v>43724</v>
      </c>
      <c r="J264">
        <v>205.5</v>
      </c>
      <c r="K264" s="13">
        <f t="shared" si="18"/>
        <v>9.7416949380169093E-4</v>
      </c>
      <c r="L264" s="8">
        <v>3006.79</v>
      </c>
      <c r="M264" s="13">
        <f t="shared" si="19"/>
        <v>1.9955233758972568E-5</v>
      </c>
    </row>
    <row r="265" spans="1:13" ht="17" x14ac:dyDescent="0.2">
      <c r="A265" s="7">
        <v>44454</v>
      </c>
      <c r="B265">
        <v>220.39999399999999</v>
      </c>
      <c r="C265" s="13">
        <f t="shared" si="17"/>
        <v>-5.4152164598768593E-3</v>
      </c>
      <c r="D265" s="8">
        <v>4432.99</v>
      </c>
      <c r="E265" s="13">
        <f t="shared" si="16"/>
        <v>-9.1109248393406173E-3</v>
      </c>
      <c r="I265" s="7">
        <v>43725</v>
      </c>
      <c r="J265">
        <v>205.60000600000001</v>
      </c>
      <c r="K265" s="13">
        <f t="shared" si="18"/>
        <v>4.8664720194646627E-4</v>
      </c>
      <c r="L265" s="8">
        <v>2992.07</v>
      </c>
      <c r="M265" s="13">
        <f t="shared" si="19"/>
        <v>-4.895586322955614E-3</v>
      </c>
    </row>
    <row r="266" spans="1:13" ht="17" x14ac:dyDescent="0.2">
      <c r="A266" s="7">
        <v>44455</v>
      </c>
      <c r="B266">
        <v>220.699997</v>
      </c>
      <c r="C266" s="13">
        <f t="shared" si="17"/>
        <v>1.3611751731716915E-3</v>
      </c>
      <c r="D266" s="8">
        <v>4357.7299999999996</v>
      </c>
      <c r="E266" s="13">
        <f t="shared" si="16"/>
        <v>-1.6977254629493954E-2</v>
      </c>
      <c r="I266" s="7">
        <v>43726</v>
      </c>
      <c r="J266">
        <v>205.89999399999999</v>
      </c>
      <c r="K266" s="13">
        <f t="shared" si="18"/>
        <v>1.4590855605325359E-3</v>
      </c>
      <c r="L266" s="8">
        <v>2991.78</v>
      </c>
      <c r="M266" s="13">
        <f t="shared" si="19"/>
        <v>-9.6922866109405703E-5</v>
      </c>
    </row>
    <row r="267" spans="1:13" ht="17" x14ac:dyDescent="0.2">
      <c r="A267" s="7">
        <v>44456</v>
      </c>
      <c r="B267">
        <v>221</v>
      </c>
      <c r="C267" s="13">
        <f t="shared" si="17"/>
        <v>1.3593248938739144E-3</v>
      </c>
      <c r="D267" s="8">
        <v>4354.1899999999996</v>
      </c>
      <c r="E267" s="13">
        <f t="shared" si="16"/>
        <v>-8.1234954896236555E-4</v>
      </c>
      <c r="I267" s="7">
        <v>43727</v>
      </c>
      <c r="J267">
        <v>206.89999399999999</v>
      </c>
      <c r="K267" s="13">
        <f t="shared" si="18"/>
        <v>4.8567267078210019E-3</v>
      </c>
      <c r="L267" s="8">
        <v>2966.6</v>
      </c>
      <c r="M267" s="13">
        <f t="shared" si="19"/>
        <v>-8.4163942535883107E-3</v>
      </c>
    </row>
    <row r="268" spans="1:13" ht="17" x14ac:dyDescent="0.2">
      <c r="A268" s="7">
        <v>44459</v>
      </c>
      <c r="B268">
        <v>216.800003</v>
      </c>
      <c r="C268" s="13">
        <f t="shared" si="17"/>
        <v>-1.9004511312217143E-2</v>
      </c>
      <c r="D268" s="8">
        <v>4395.6400000000003</v>
      </c>
      <c r="E268" s="13">
        <f t="shared" si="16"/>
        <v>9.5195662109373025E-3</v>
      </c>
      <c r="I268" s="7">
        <v>43728</v>
      </c>
      <c r="J268">
        <v>207.10000600000001</v>
      </c>
      <c r="K268" s="13">
        <f t="shared" si="18"/>
        <v>9.6670858289149564E-4</v>
      </c>
      <c r="L268" s="8">
        <v>2984.87</v>
      </c>
      <c r="M268" s="13">
        <f t="shared" si="19"/>
        <v>6.1585653610194413E-3</v>
      </c>
    </row>
    <row r="269" spans="1:13" ht="17" x14ac:dyDescent="0.2">
      <c r="A269" s="7">
        <v>44460</v>
      </c>
      <c r="B269">
        <v>220.199997</v>
      </c>
      <c r="C269" s="13">
        <f t="shared" si="17"/>
        <v>1.5682628934280851E-2</v>
      </c>
      <c r="D269" s="8">
        <v>4448.9799999999996</v>
      </c>
      <c r="E269" s="13">
        <f t="shared" si="16"/>
        <v>1.2134751708511082E-2</v>
      </c>
      <c r="I269" s="7">
        <v>43731</v>
      </c>
      <c r="J269">
        <v>205.39999399999999</v>
      </c>
      <c r="K269" s="13">
        <f t="shared" si="18"/>
        <v>-8.2086525869053961E-3</v>
      </c>
      <c r="L269" s="8">
        <v>2977.62</v>
      </c>
      <c r="M269" s="13">
        <f t="shared" si="19"/>
        <v>-2.4289165022262083E-3</v>
      </c>
    </row>
    <row r="270" spans="1:13" ht="17" x14ac:dyDescent="0.2">
      <c r="A270" s="7">
        <v>44461</v>
      </c>
      <c r="B270">
        <v>221.60000600000001</v>
      </c>
      <c r="C270" s="13">
        <f t="shared" si="17"/>
        <v>6.357897452650807E-3</v>
      </c>
      <c r="D270" s="8">
        <v>4455.4799999999996</v>
      </c>
      <c r="E270" s="13">
        <f t="shared" si="16"/>
        <v>1.4610090402744635E-3</v>
      </c>
      <c r="I270" s="7">
        <v>43732</v>
      </c>
      <c r="J270">
        <v>204.89999399999999</v>
      </c>
      <c r="K270" s="13">
        <f t="shared" si="18"/>
        <v>-2.4342746572816321E-3</v>
      </c>
      <c r="L270" s="8">
        <v>2961.79</v>
      </c>
      <c r="M270" s="13">
        <f t="shared" si="19"/>
        <v>-5.316326462073695E-3</v>
      </c>
    </row>
    <row r="271" spans="1:13" ht="17" x14ac:dyDescent="0.2">
      <c r="A271" s="7">
        <v>44462</v>
      </c>
      <c r="B271">
        <v>222.60000600000001</v>
      </c>
      <c r="C271" s="13">
        <f t="shared" si="17"/>
        <v>4.5126352568780614E-3</v>
      </c>
      <c r="D271" s="8">
        <v>4443.1099999999997</v>
      </c>
      <c r="E271" s="13">
        <f t="shared" si="16"/>
        <v>-2.7763563072890074E-3</v>
      </c>
      <c r="I271" s="7">
        <v>43733</v>
      </c>
      <c r="J271">
        <v>202.60000600000001</v>
      </c>
      <c r="K271" s="13">
        <f t="shared" si="18"/>
        <v>-1.1224929562467345E-2</v>
      </c>
      <c r="L271" s="8">
        <v>2976.74</v>
      </c>
      <c r="M271" s="13">
        <f t="shared" si="19"/>
        <v>5.0476232278453548E-3</v>
      </c>
    </row>
    <row r="272" spans="1:13" ht="17" x14ac:dyDescent="0.2">
      <c r="A272" s="7">
        <v>44463</v>
      </c>
      <c r="B272">
        <v>221.5</v>
      </c>
      <c r="C272" s="13">
        <f t="shared" si="17"/>
        <v>-4.94162610220239E-3</v>
      </c>
      <c r="D272" s="8">
        <v>4352.63</v>
      </c>
      <c r="E272" s="13">
        <f t="shared" si="16"/>
        <v>-2.0364114325326033E-2</v>
      </c>
      <c r="I272" s="7">
        <v>43734</v>
      </c>
      <c r="J272">
        <v>205.60000600000001</v>
      </c>
      <c r="K272" s="13">
        <f t="shared" si="18"/>
        <v>1.4807502029392738E-2</v>
      </c>
      <c r="L272" s="8">
        <v>2940.25</v>
      </c>
      <c r="M272" s="13">
        <f t="shared" si="19"/>
        <v>-1.2258376613342059E-2</v>
      </c>
    </row>
    <row r="273" spans="1:13" ht="17" x14ac:dyDescent="0.2">
      <c r="A273" s="7">
        <v>44466</v>
      </c>
      <c r="B273">
        <v>220.5</v>
      </c>
      <c r="C273" s="13">
        <f t="shared" si="17"/>
        <v>-4.5146726862302922E-3</v>
      </c>
      <c r="D273" s="8">
        <v>4359.46</v>
      </c>
      <c r="E273" s="13">
        <f t="shared" si="16"/>
        <v>1.5691662282344421E-3</v>
      </c>
      <c r="I273" s="7">
        <v>43735</v>
      </c>
      <c r="J273">
        <v>206.699997</v>
      </c>
      <c r="K273" s="13">
        <f t="shared" si="18"/>
        <v>5.350150622077221E-3</v>
      </c>
      <c r="L273" s="8">
        <v>2887.61</v>
      </c>
      <c r="M273" s="13">
        <f t="shared" si="19"/>
        <v>-1.7903239520448921E-2</v>
      </c>
    </row>
    <row r="274" spans="1:13" ht="17" x14ac:dyDescent="0.2">
      <c r="A274" s="7">
        <v>44467</v>
      </c>
      <c r="B274">
        <v>218.10000600000001</v>
      </c>
      <c r="C274" s="13">
        <f t="shared" si="17"/>
        <v>-1.0884326530612221E-2</v>
      </c>
      <c r="D274" s="8">
        <v>4307.54</v>
      </c>
      <c r="E274" s="13">
        <f t="shared" si="16"/>
        <v>-1.1909731939276913E-2</v>
      </c>
      <c r="I274" s="7">
        <v>43738</v>
      </c>
      <c r="J274">
        <v>206.89999399999999</v>
      </c>
      <c r="K274" s="13">
        <f t="shared" si="18"/>
        <v>9.6757137350134137E-4</v>
      </c>
      <c r="L274" s="8">
        <v>2910.63</v>
      </c>
      <c r="M274" s="13">
        <f t="shared" si="19"/>
        <v>7.9719906774113891E-3</v>
      </c>
    </row>
    <row r="275" spans="1:13" ht="17" x14ac:dyDescent="0.2">
      <c r="A275" s="7">
        <v>44468</v>
      </c>
      <c r="B275">
        <v>219.300003</v>
      </c>
      <c r="C275" s="13">
        <f t="shared" si="17"/>
        <v>5.5020493672062187E-3</v>
      </c>
      <c r="D275" s="8">
        <v>4357.04</v>
      </c>
      <c r="E275" s="13">
        <f t="shared" si="16"/>
        <v>1.1491477734391298E-2</v>
      </c>
      <c r="I275" s="7">
        <v>43739</v>
      </c>
      <c r="J275">
        <v>206.39999399999999</v>
      </c>
      <c r="K275" s="13">
        <f t="shared" si="18"/>
        <v>-2.4166264596411358E-3</v>
      </c>
      <c r="L275" s="8">
        <v>2952.01</v>
      </c>
      <c r="M275" s="13">
        <f t="shared" si="19"/>
        <v>1.4216853396000317E-2</v>
      </c>
    </row>
    <row r="276" spans="1:13" ht="17" x14ac:dyDescent="0.2">
      <c r="A276" s="7">
        <v>44469</v>
      </c>
      <c r="B276">
        <v>220.10000600000001</v>
      </c>
      <c r="C276" s="13">
        <f t="shared" si="17"/>
        <v>3.6479844462200539E-3</v>
      </c>
      <c r="D276" s="8">
        <v>4300.46</v>
      </c>
      <c r="E276" s="13">
        <f t="shared" si="16"/>
        <v>-1.2985880322420762E-2</v>
      </c>
      <c r="I276" s="7">
        <v>43740</v>
      </c>
      <c r="J276">
        <v>202.199997</v>
      </c>
      <c r="K276" s="13">
        <f t="shared" si="18"/>
        <v>-2.0348823265954108E-2</v>
      </c>
      <c r="L276" s="8">
        <v>2938.79</v>
      </c>
      <c r="M276" s="13">
        <f t="shared" si="19"/>
        <v>-4.4783046127893078E-3</v>
      </c>
    </row>
    <row r="277" spans="1:13" ht="17" x14ac:dyDescent="0.2">
      <c r="A277" s="7">
        <v>44470</v>
      </c>
      <c r="B277">
        <v>217.199997</v>
      </c>
      <c r="C277" s="13">
        <f t="shared" si="17"/>
        <v>-1.317586969988549E-2</v>
      </c>
      <c r="D277" s="8">
        <v>4345.72</v>
      </c>
      <c r="E277" s="13">
        <f t="shared" si="16"/>
        <v>1.0524455523362564E-2</v>
      </c>
      <c r="I277" s="7">
        <v>43741</v>
      </c>
      <c r="J277">
        <v>199.10000600000001</v>
      </c>
      <c r="K277" s="13">
        <f t="shared" si="18"/>
        <v>-1.5331310811048104E-2</v>
      </c>
      <c r="L277" s="8">
        <v>2893.06</v>
      </c>
      <c r="M277" s="13">
        <f t="shared" si="19"/>
        <v>-1.5560826054260457E-2</v>
      </c>
    </row>
    <row r="278" spans="1:13" ht="17" x14ac:dyDescent="0.2">
      <c r="A278" s="7">
        <v>44473</v>
      </c>
      <c r="B278">
        <v>218.300003</v>
      </c>
      <c r="C278" s="13">
        <f t="shared" si="17"/>
        <v>5.0644844161762403E-3</v>
      </c>
      <c r="D278" s="8">
        <v>4363.55</v>
      </c>
      <c r="E278" s="13">
        <f t="shared" si="16"/>
        <v>4.1028874386752623E-3</v>
      </c>
      <c r="I278" s="7">
        <v>43742</v>
      </c>
      <c r="J278">
        <v>199.300003</v>
      </c>
      <c r="K278" s="13">
        <f t="shared" si="18"/>
        <v>1.0045052434604074E-3</v>
      </c>
      <c r="L278" s="8">
        <v>2919.4</v>
      </c>
      <c r="M278" s="13">
        <f t="shared" si="19"/>
        <v>9.104546742895181E-3</v>
      </c>
    </row>
    <row r="279" spans="1:13" ht="17" x14ac:dyDescent="0.2">
      <c r="A279" s="7">
        <v>44474</v>
      </c>
      <c r="B279">
        <v>218.5</v>
      </c>
      <c r="C279" s="13">
        <f t="shared" si="17"/>
        <v>9.1615665254929368E-4</v>
      </c>
      <c r="D279" s="8">
        <v>4399.76</v>
      </c>
      <c r="E279" s="13">
        <f t="shared" si="16"/>
        <v>8.2982892369745098E-3</v>
      </c>
      <c r="I279" s="7">
        <v>43745</v>
      </c>
      <c r="J279">
        <v>200.800003</v>
      </c>
      <c r="K279" s="13">
        <f t="shared" si="18"/>
        <v>7.5263420844002837E-3</v>
      </c>
      <c r="L279" s="8">
        <v>2938.13</v>
      </c>
      <c r="M279" s="13">
        <f t="shared" si="19"/>
        <v>6.4157018565458301E-3</v>
      </c>
    </row>
    <row r="280" spans="1:13" ht="17" x14ac:dyDescent="0.2">
      <c r="A280" s="7">
        <v>44475</v>
      </c>
      <c r="B280">
        <v>213.39999399999999</v>
      </c>
      <c r="C280" s="13">
        <f t="shared" si="17"/>
        <v>-2.3340988558352427E-2</v>
      </c>
      <c r="D280" s="8">
        <v>4391.34</v>
      </c>
      <c r="E280" s="13">
        <f t="shared" si="16"/>
        <v>-1.9137407494954628E-3</v>
      </c>
      <c r="I280" s="7">
        <v>43746</v>
      </c>
      <c r="J280">
        <v>200.300003</v>
      </c>
      <c r="K280" s="13">
        <f t="shared" si="18"/>
        <v>-2.4900398034356508E-3</v>
      </c>
      <c r="L280" s="8">
        <v>2970.27</v>
      </c>
      <c r="M280" s="13">
        <f t="shared" si="19"/>
        <v>1.0938930544257763E-2</v>
      </c>
    </row>
    <row r="281" spans="1:13" ht="17" x14ac:dyDescent="0.2">
      <c r="A281" s="7">
        <v>44476</v>
      </c>
      <c r="B281">
        <v>216.39999399999999</v>
      </c>
      <c r="C281" s="13">
        <f t="shared" si="17"/>
        <v>1.4058107236872841E-2</v>
      </c>
      <c r="D281" s="8">
        <v>4361.1899999999996</v>
      </c>
      <c r="E281" s="13">
        <f t="shared" si="16"/>
        <v>-6.8657858421348195E-3</v>
      </c>
      <c r="I281" s="7">
        <v>43747</v>
      </c>
      <c r="J281">
        <v>200</v>
      </c>
      <c r="K281" s="13">
        <f t="shared" si="18"/>
        <v>-1.4977683250458895E-3</v>
      </c>
      <c r="L281" s="8">
        <v>2966.15</v>
      </c>
      <c r="M281" s="13">
        <f t="shared" si="19"/>
        <v>-1.3870792890882111E-3</v>
      </c>
    </row>
    <row r="282" spans="1:13" ht="17" x14ac:dyDescent="0.2">
      <c r="A282" s="7">
        <v>44477</v>
      </c>
      <c r="B282">
        <v>215.89999399999999</v>
      </c>
      <c r="C282" s="13">
        <f t="shared" si="17"/>
        <v>-2.3105361084252429E-3</v>
      </c>
      <c r="D282" s="8">
        <v>4350.6499999999996</v>
      </c>
      <c r="E282" s="13">
        <f t="shared" si="16"/>
        <v>-2.4167715692277048E-3</v>
      </c>
      <c r="I282" s="7">
        <v>43748</v>
      </c>
      <c r="J282">
        <v>198.89999399999999</v>
      </c>
      <c r="K282" s="13">
        <f t="shared" si="18"/>
        <v>-5.5000299999999891E-3</v>
      </c>
      <c r="L282" s="8">
        <v>2995.68</v>
      </c>
      <c r="M282" s="13">
        <f t="shared" si="19"/>
        <v>9.9556664362894232E-3</v>
      </c>
    </row>
    <row r="283" spans="1:13" ht="17" x14ac:dyDescent="0.2">
      <c r="A283" s="7">
        <v>44480</v>
      </c>
      <c r="B283">
        <v>216.5</v>
      </c>
      <c r="C283" s="13">
        <f t="shared" si="17"/>
        <v>2.7790922495347647E-3</v>
      </c>
      <c r="D283" s="8">
        <v>4363.8</v>
      </c>
      <c r="E283" s="13">
        <f t="shared" si="16"/>
        <v>3.0225368623080229E-3</v>
      </c>
      <c r="I283" s="7">
        <v>43749</v>
      </c>
      <c r="J283">
        <v>203.10000600000001</v>
      </c>
      <c r="K283" s="13">
        <f t="shared" si="18"/>
        <v>2.1116199732012175E-2</v>
      </c>
      <c r="L283" s="8">
        <v>2989.69</v>
      </c>
      <c r="M283" s="13">
        <f t="shared" si="19"/>
        <v>-1.9995460129251796E-3</v>
      </c>
    </row>
    <row r="284" spans="1:13" ht="17" x14ac:dyDescent="0.2">
      <c r="A284" s="7">
        <v>44481</v>
      </c>
      <c r="B284">
        <v>217.5</v>
      </c>
      <c r="C284" s="13">
        <f t="shared" si="17"/>
        <v>4.6189376443417363E-3</v>
      </c>
      <c r="D284" s="8">
        <v>4438.26</v>
      </c>
      <c r="E284" s="13">
        <f t="shared" si="16"/>
        <v>1.706311013337003E-2</v>
      </c>
      <c r="I284" s="7">
        <v>43752</v>
      </c>
      <c r="J284">
        <v>202.60000600000001</v>
      </c>
      <c r="K284" s="13">
        <f t="shared" si="18"/>
        <v>-2.4618413846821952E-3</v>
      </c>
      <c r="L284" s="8">
        <v>2997.95</v>
      </c>
      <c r="M284" s="13">
        <f t="shared" si="19"/>
        <v>2.7628282530964832E-3</v>
      </c>
    </row>
    <row r="285" spans="1:13" ht="17" x14ac:dyDescent="0.2">
      <c r="A285" s="7">
        <v>44482</v>
      </c>
      <c r="B285">
        <v>218</v>
      </c>
      <c r="C285" s="13">
        <f t="shared" si="17"/>
        <v>2.2988505747125743E-3</v>
      </c>
      <c r="D285" s="8">
        <v>4471.37</v>
      </c>
      <c r="E285" s="13">
        <f t="shared" si="16"/>
        <v>7.4601307719690535E-3</v>
      </c>
      <c r="I285" s="7">
        <v>43753</v>
      </c>
      <c r="J285">
        <v>203.60000600000001</v>
      </c>
      <c r="K285" s="13">
        <f t="shared" si="18"/>
        <v>4.9358340097975795E-3</v>
      </c>
      <c r="L285" s="8">
        <v>2986.2</v>
      </c>
      <c r="M285" s="13">
        <f t="shared" si="19"/>
        <v>-3.919344885671916E-3</v>
      </c>
    </row>
    <row r="286" spans="1:13" ht="17" x14ac:dyDescent="0.2">
      <c r="A286" s="7">
        <v>44483</v>
      </c>
      <c r="B286">
        <v>219.800003</v>
      </c>
      <c r="C286" s="13">
        <f t="shared" si="17"/>
        <v>8.256894495412892E-3</v>
      </c>
      <c r="D286" s="8">
        <v>4486.46</v>
      </c>
      <c r="E286" s="13">
        <f t="shared" si="16"/>
        <v>3.3748045900920953E-3</v>
      </c>
      <c r="I286" s="7">
        <v>43754</v>
      </c>
      <c r="J286">
        <v>204.199997</v>
      </c>
      <c r="K286" s="13">
        <f t="shared" si="18"/>
        <v>2.9469105221930914E-3</v>
      </c>
      <c r="L286" s="8">
        <v>3006.72</v>
      </c>
      <c r="M286" s="13">
        <f t="shared" si="19"/>
        <v>6.8716094032550412E-3</v>
      </c>
    </row>
    <row r="287" spans="1:13" ht="17" x14ac:dyDescent="0.2">
      <c r="A287" s="7">
        <v>44484</v>
      </c>
      <c r="B287">
        <v>220.39999399999999</v>
      </c>
      <c r="C287" s="13">
        <f t="shared" si="17"/>
        <v>2.7297133385388861E-3</v>
      </c>
      <c r="D287" s="8">
        <v>4519.63</v>
      </c>
      <c r="E287" s="13">
        <f t="shared" si="16"/>
        <v>7.3933569005406596E-3</v>
      </c>
      <c r="I287" s="7">
        <v>43755</v>
      </c>
      <c r="J287">
        <v>206.10000600000001</v>
      </c>
      <c r="K287" s="13">
        <f t="shared" si="18"/>
        <v>9.3046475412044138E-3</v>
      </c>
      <c r="L287" s="8">
        <v>2995.99</v>
      </c>
      <c r="M287" s="13">
        <f t="shared" si="19"/>
        <v>-3.5686728395061262E-3</v>
      </c>
    </row>
    <row r="288" spans="1:13" ht="17" x14ac:dyDescent="0.2">
      <c r="A288" s="7">
        <v>44487</v>
      </c>
      <c r="B288">
        <v>220.199997</v>
      </c>
      <c r="C288" s="13">
        <f t="shared" si="17"/>
        <v>-9.074274294217366E-4</v>
      </c>
      <c r="D288" s="8">
        <v>4536.1899999999996</v>
      </c>
      <c r="E288" s="13">
        <f t="shared" si="16"/>
        <v>3.6640167447334893E-3</v>
      </c>
      <c r="I288" s="7">
        <v>43756</v>
      </c>
      <c r="J288">
        <v>205.800003</v>
      </c>
      <c r="K288" s="13">
        <f t="shared" si="18"/>
        <v>-1.4556185893560558E-3</v>
      </c>
      <c r="L288" s="8">
        <v>3004.52</v>
      </c>
      <c r="M288" s="13">
        <f t="shared" si="19"/>
        <v>2.8471390091422411E-3</v>
      </c>
    </row>
    <row r="289" spans="1:13" ht="17" x14ac:dyDescent="0.2">
      <c r="A289" s="7">
        <v>44488</v>
      </c>
      <c r="B289">
        <v>220</v>
      </c>
      <c r="C289" s="13">
        <f t="shared" si="17"/>
        <v>-9.0825160183816145E-4</v>
      </c>
      <c r="D289" s="8">
        <v>4549.78</v>
      </c>
      <c r="E289" s="13">
        <f t="shared" si="16"/>
        <v>2.995906256131331E-3</v>
      </c>
      <c r="I289" s="7">
        <v>43759</v>
      </c>
      <c r="J289">
        <v>205.699997</v>
      </c>
      <c r="K289" s="13">
        <f t="shared" si="18"/>
        <v>-4.859377966093259E-4</v>
      </c>
      <c r="L289" s="8">
        <v>3010.29</v>
      </c>
      <c r="M289" s="13">
        <f t="shared" si="19"/>
        <v>1.920439870594981E-3</v>
      </c>
    </row>
    <row r="290" spans="1:13" ht="17" x14ac:dyDescent="0.2">
      <c r="A290" s="7">
        <v>44489</v>
      </c>
      <c r="B290">
        <v>220.199997</v>
      </c>
      <c r="C290" s="13">
        <f t="shared" si="17"/>
        <v>9.0907727272715455E-4</v>
      </c>
      <c r="D290" s="8">
        <v>4544.8999999999996</v>
      </c>
      <c r="E290" s="13">
        <f t="shared" si="16"/>
        <v>-1.0725793335062406E-3</v>
      </c>
      <c r="I290" s="7">
        <v>43760</v>
      </c>
      <c r="J290">
        <v>206.300003</v>
      </c>
      <c r="K290" s="13">
        <f t="shared" si="18"/>
        <v>2.9168984382630381E-3</v>
      </c>
      <c r="L290" s="8">
        <v>3022.55</v>
      </c>
      <c r="M290" s="13">
        <f t="shared" si="19"/>
        <v>4.0726973148768053E-3</v>
      </c>
    </row>
    <row r="291" spans="1:13" ht="17" x14ac:dyDescent="0.2">
      <c r="A291" s="7">
        <v>44490</v>
      </c>
      <c r="B291">
        <v>219.199997</v>
      </c>
      <c r="C291" s="13">
        <f t="shared" si="17"/>
        <v>-4.5413261290825346E-3</v>
      </c>
      <c r="D291" s="8">
        <v>4566.4799999999996</v>
      </c>
      <c r="E291" s="13">
        <f t="shared" si="16"/>
        <v>4.7481792778718557E-3</v>
      </c>
      <c r="I291" s="7">
        <v>43761</v>
      </c>
      <c r="J291">
        <v>205.699997</v>
      </c>
      <c r="K291" s="13">
        <f t="shared" si="18"/>
        <v>-2.9084148874201077E-3</v>
      </c>
      <c r="L291" s="8">
        <v>3039.42</v>
      </c>
      <c r="M291" s="13">
        <f t="shared" si="19"/>
        <v>5.5813799606292402E-3</v>
      </c>
    </row>
    <row r="292" spans="1:13" ht="17" x14ac:dyDescent="0.2">
      <c r="A292" s="7">
        <v>44491</v>
      </c>
      <c r="B292">
        <v>220.89999399999999</v>
      </c>
      <c r="C292" s="13">
        <f t="shared" si="17"/>
        <v>7.7554608725656227E-3</v>
      </c>
      <c r="D292" s="8">
        <v>4574.79</v>
      </c>
      <c r="E292" s="13">
        <f t="shared" si="16"/>
        <v>1.8197824144636776E-3</v>
      </c>
      <c r="I292" s="7">
        <v>43762</v>
      </c>
      <c r="J292">
        <v>208.60000600000001</v>
      </c>
      <c r="K292" s="13">
        <f t="shared" si="18"/>
        <v>1.4098245222628814E-2</v>
      </c>
      <c r="L292" s="8">
        <v>3036.89</v>
      </c>
      <c r="M292" s="13">
        <f t="shared" si="19"/>
        <v>-8.323956544341593E-4</v>
      </c>
    </row>
    <row r="293" spans="1:13" ht="17" x14ac:dyDescent="0.2">
      <c r="A293" s="7">
        <v>44494</v>
      </c>
      <c r="B293">
        <v>220.699997</v>
      </c>
      <c r="C293" s="13">
        <f t="shared" si="17"/>
        <v>-9.0537349675068324E-4</v>
      </c>
      <c r="D293" s="8">
        <v>4551.68</v>
      </c>
      <c r="E293" s="13">
        <f t="shared" si="16"/>
        <v>-5.0515979968478453E-3</v>
      </c>
      <c r="I293" s="7">
        <v>43763</v>
      </c>
      <c r="J293">
        <v>206.800003</v>
      </c>
      <c r="K293" s="13">
        <f t="shared" si="18"/>
        <v>-8.628969071074688E-3</v>
      </c>
      <c r="L293" s="8">
        <v>3046.77</v>
      </c>
      <c r="M293" s="13">
        <f t="shared" si="19"/>
        <v>3.2533282404039188E-3</v>
      </c>
    </row>
    <row r="294" spans="1:13" ht="17" x14ac:dyDescent="0.2">
      <c r="A294" s="7">
        <v>44495</v>
      </c>
      <c r="B294">
        <v>221.800003</v>
      </c>
      <c r="C294" s="13">
        <f t="shared" si="17"/>
        <v>4.9841686223492943E-3</v>
      </c>
      <c r="D294" s="8">
        <v>4596.42</v>
      </c>
      <c r="E294" s="13">
        <f t="shared" si="16"/>
        <v>9.8293377390326064E-3</v>
      </c>
      <c r="I294" s="7">
        <v>43766</v>
      </c>
      <c r="J294">
        <v>207.800003</v>
      </c>
      <c r="K294" s="13">
        <f t="shared" si="18"/>
        <v>4.8355898718241974E-3</v>
      </c>
      <c r="L294" s="8">
        <v>3037.56</v>
      </c>
      <c r="M294" s="13">
        <f t="shared" si="19"/>
        <v>-3.0228734036372717E-3</v>
      </c>
    </row>
    <row r="295" spans="1:13" ht="17" x14ac:dyDescent="0.2">
      <c r="A295" s="7">
        <v>44496</v>
      </c>
      <c r="B295">
        <v>221.39999399999999</v>
      </c>
      <c r="C295" s="13">
        <f t="shared" si="17"/>
        <v>-1.8034670630731053E-3</v>
      </c>
      <c r="D295" s="8">
        <v>4605.38</v>
      </c>
      <c r="E295" s="13">
        <f t="shared" si="16"/>
        <v>1.9493431844783693E-3</v>
      </c>
      <c r="I295" s="7">
        <v>43767</v>
      </c>
      <c r="J295">
        <v>207.10000600000001</v>
      </c>
      <c r="K295" s="13">
        <f t="shared" si="18"/>
        <v>-3.3686091910209992E-3</v>
      </c>
      <c r="L295" s="8">
        <v>3066.91</v>
      </c>
      <c r="M295" s="13">
        <f t="shared" si="19"/>
        <v>9.6623605788856981E-3</v>
      </c>
    </row>
    <row r="296" spans="1:13" ht="17" x14ac:dyDescent="0.2">
      <c r="A296" s="7">
        <v>44497</v>
      </c>
      <c r="B296">
        <v>220.800003</v>
      </c>
      <c r="C296" s="13">
        <f t="shared" si="17"/>
        <v>-2.7099865233057852E-3</v>
      </c>
      <c r="D296" s="8">
        <v>4613.67</v>
      </c>
      <c r="E296" s="13">
        <f t="shared" si="16"/>
        <v>1.8000686154020507E-3</v>
      </c>
      <c r="I296" s="7">
        <v>43768</v>
      </c>
      <c r="J296">
        <v>207.300003</v>
      </c>
      <c r="K296" s="13">
        <f t="shared" si="18"/>
        <v>9.6570253117223004E-4</v>
      </c>
      <c r="L296" s="8">
        <v>3078.27</v>
      </c>
      <c r="M296" s="13">
        <f t="shared" si="19"/>
        <v>3.70405391746087E-3</v>
      </c>
    </row>
    <row r="297" spans="1:13" ht="17" x14ac:dyDescent="0.2">
      <c r="A297" s="7">
        <v>44498</v>
      </c>
      <c r="B297">
        <v>220.199997</v>
      </c>
      <c r="C297" s="13">
        <f t="shared" si="17"/>
        <v>-2.7174184413394364E-3</v>
      </c>
      <c r="D297" s="8">
        <v>4630.6499999999996</v>
      </c>
      <c r="E297" s="13">
        <f t="shared" si="16"/>
        <v>3.6803672564356127E-3</v>
      </c>
      <c r="I297" s="7">
        <v>43769</v>
      </c>
      <c r="J297">
        <v>206.39999399999999</v>
      </c>
      <c r="K297" s="13">
        <f t="shared" si="18"/>
        <v>-4.3415773611928943E-3</v>
      </c>
      <c r="L297" s="8">
        <v>3074.62</v>
      </c>
      <c r="M297" s="13">
        <f t="shared" si="19"/>
        <v>-1.1857309462782739E-3</v>
      </c>
    </row>
    <row r="298" spans="1:13" ht="17" x14ac:dyDescent="0.2">
      <c r="A298" s="7">
        <v>44501</v>
      </c>
      <c r="B298">
        <v>220.60000600000001</v>
      </c>
      <c r="C298" s="13">
        <f t="shared" si="17"/>
        <v>1.8165713235682723E-3</v>
      </c>
      <c r="D298" s="8">
        <v>4660.57</v>
      </c>
      <c r="E298" s="13">
        <f t="shared" si="16"/>
        <v>6.4612959303769202E-3</v>
      </c>
      <c r="I298" s="7">
        <v>43770</v>
      </c>
      <c r="J298">
        <v>206.39999399999999</v>
      </c>
      <c r="K298" s="13">
        <f t="shared" si="18"/>
        <v>0</v>
      </c>
      <c r="L298" s="8">
        <v>3076.78</v>
      </c>
      <c r="M298" s="13">
        <f t="shared" si="19"/>
        <v>7.0252584059171674E-4</v>
      </c>
    </row>
    <row r="299" spans="1:13" ht="17" x14ac:dyDescent="0.2">
      <c r="A299" s="7">
        <v>44502</v>
      </c>
      <c r="B299">
        <v>220.699997</v>
      </c>
      <c r="C299" s="13">
        <f t="shared" si="17"/>
        <v>4.5326834669245919E-4</v>
      </c>
      <c r="D299" s="8">
        <v>4680.0600000000004</v>
      </c>
      <c r="E299" s="13">
        <f t="shared" si="16"/>
        <v>4.1818919145084621E-3</v>
      </c>
      <c r="I299" s="7">
        <v>43773</v>
      </c>
      <c r="J299">
        <v>209</v>
      </c>
      <c r="K299" s="13">
        <f t="shared" si="18"/>
        <v>1.2596928660763451E-2</v>
      </c>
      <c r="L299" s="8">
        <v>3085.18</v>
      </c>
      <c r="M299" s="13">
        <f t="shared" si="19"/>
        <v>2.7301269509030224E-3</v>
      </c>
    </row>
    <row r="300" spans="1:13" ht="17" x14ac:dyDescent="0.2">
      <c r="A300" s="7">
        <v>44503</v>
      </c>
      <c r="B300">
        <v>220.39999399999999</v>
      </c>
      <c r="C300" s="13">
        <f t="shared" si="17"/>
        <v>-1.3593248938739144E-3</v>
      </c>
      <c r="D300" s="8">
        <v>4697.53</v>
      </c>
      <c r="E300" s="13">
        <f t="shared" si="16"/>
        <v>3.7328581257503046E-3</v>
      </c>
      <c r="I300" s="7">
        <v>43774</v>
      </c>
      <c r="J300">
        <v>209.39999399999999</v>
      </c>
      <c r="K300" s="13">
        <f t="shared" si="18"/>
        <v>1.9138468899522199E-3</v>
      </c>
      <c r="L300" s="8">
        <v>3093.08</v>
      </c>
      <c r="M300" s="13">
        <f t="shared" si="19"/>
        <v>2.5606285532773221E-3</v>
      </c>
    </row>
    <row r="301" spans="1:13" ht="17" x14ac:dyDescent="0.2">
      <c r="A301" s="7">
        <v>44504</v>
      </c>
      <c r="B301">
        <v>222</v>
      </c>
      <c r="C301" s="13">
        <f t="shared" si="17"/>
        <v>7.2595555515306831E-3</v>
      </c>
      <c r="D301" s="8">
        <v>4701.7</v>
      </c>
      <c r="E301" s="13">
        <f t="shared" si="16"/>
        <v>8.8770055752696031E-4</v>
      </c>
      <c r="I301" s="7">
        <v>43775</v>
      </c>
      <c r="J301">
        <v>208.89999399999999</v>
      </c>
      <c r="K301" s="13">
        <f t="shared" si="18"/>
        <v>-2.3877746624959562E-3</v>
      </c>
      <c r="L301" s="8">
        <v>3087.01</v>
      </c>
      <c r="M301" s="13">
        <f t="shared" si="19"/>
        <v>-1.9624452002533488E-3</v>
      </c>
    </row>
    <row r="302" spans="1:13" ht="17" x14ac:dyDescent="0.2">
      <c r="A302" s="7">
        <v>44505</v>
      </c>
      <c r="B302">
        <v>224.800003</v>
      </c>
      <c r="C302" s="13">
        <f t="shared" si="17"/>
        <v>1.2612626126126125E-2</v>
      </c>
      <c r="D302" s="8">
        <v>4685.25</v>
      </c>
      <c r="E302" s="13">
        <f t="shared" si="16"/>
        <v>-3.4987345002870374E-3</v>
      </c>
      <c r="I302" s="7">
        <v>43776</v>
      </c>
      <c r="J302">
        <v>210.300003</v>
      </c>
      <c r="K302" s="13">
        <f t="shared" si="18"/>
        <v>6.7018144576873606E-3</v>
      </c>
      <c r="L302" s="8">
        <v>3091.84</v>
      </c>
      <c r="M302" s="13">
        <f t="shared" si="19"/>
        <v>1.5646207819215441E-3</v>
      </c>
    </row>
    <row r="303" spans="1:13" ht="17" x14ac:dyDescent="0.2">
      <c r="A303" s="7">
        <v>44508</v>
      </c>
      <c r="B303">
        <v>224.10000600000001</v>
      </c>
      <c r="C303" s="13">
        <f t="shared" si="17"/>
        <v>-3.1138656168078205E-3</v>
      </c>
      <c r="D303" s="8">
        <v>4646.71</v>
      </c>
      <c r="E303" s="13">
        <f t="shared" si="16"/>
        <v>-8.2258150578944367E-3</v>
      </c>
      <c r="I303" s="7">
        <v>43777</v>
      </c>
      <c r="J303">
        <v>209.89999399999999</v>
      </c>
      <c r="K303" s="13">
        <f t="shared" si="18"/>
        <v>-1.9020874669222199E-3</v>
      </c>
      <c r="L303" s="8">
        <v>3094.04</v>
      </c>
      <c r="M303" s="13">
        <f t="shared" si="19"/>
        <v>7.1155040364301314E-4</v>
      </c>
    </row>
    <row r="304" spans="1:13" ht="17" x14ac:dyDescent="0.2">
      <c r="A304" s="7">
        <v>44509</v>
      </c>
      <c r="B304">
        <v>224.199997</v>
      </c>
      <c r="C304" s="13">
        <f t="shared" si="17"/>
        <v>4.46189189303281E-4</v>
      </c>
      <c r="D304" s="8">
        <v>4649.2700000000004</v>
      </c>
      <c r="E304" s="13">
        <f t="shared" si="16"/>
        <v>5.5092743037565839E-4</v>
      </c>
      <c r="I304" s="7">
        <v>43780</v>
      </c>
      <c r="J304">
        <v>207.699997</v>
      </c>
      <c r="K304" s="13">
        <f t="shared" si="18"/>
        <v>-1.0481167522091495E-2</v>
      </c>
      <c r="L304" s="8">
        <v>3096.63</v>
      </c>
      <c r="M304" s="13">
        <f t="shared" si="19"/>
        <v>8.3709325024883263E-4</v>
      </c>
    </row>
    <row r="305" spans="1:13" ht="17" x14ac:dyDescent="0.2">
      <c r="A305" s="7">
        <v>44510</v>
      </c>
      <c r="B305">
        <v>224.10000600000001</v>
      </c>
      <c r="C305" s="13">
        <f t="shared" si="17"/>
        <v>-4.4599019330049394E-4</v>
      </c>
      <c r="D305" s="8">
        <v>4682.8500000000004</v>
      </c>
      <c r="E305" s="13">
        <f t="shared" si="16"/>
        <v>7.2226392530441164E-3</v>
      </c>
      <c r="I305" s="7">
        <v>43781</v>
      </c>
      <c r="J305">
        <v>210.199997</v>
      </c>
      <c r="K305" s="13">
        <f t="shared" si="18"/>
        <v>1.2036591411217046E-2</v>
      </c>
      <c r="L305" s="8">
        <v>3120.46</v>
      </c>
      <c r="M305" s="13">
        <f t="shared" si="19"/>
        <v>7.6954624866387711E-3</v>
      </c>
    </row>
    <row r="306" spans="1:13" ht="17" x14ac:dyDescent="0.2">
      <c r="A306" s="7">
        <v>44511</v>
      </c>
      <c r="B306">
        <v>225.5</v>
      </c>
      <c r="C306" s="13">
        <f t="shared" si="17"/>
        <v>6.2471841254658766E-3</v>
      </c>
      <c r="D306" s="8">
        <v>4682.8</v>
      </c>
      <c r="E306" s="13">
        <f t="shared" si="16"/>
        <v>-1.0677258507119092E-5</v>
      </c>
      <c r="I306" s="7">
        <v>43782</v>
      </c>
      <c r="J306">
        <v>208.800003</v>
      </c>
      <c r="K306" s="13">
        <f t="shared" si="18"/>
        <v>-6.6602950522401949E-3</v>
      </c>
      <c r="L306" s="8">
        <v>3122.03</v>
      </c>
      <c r="M306" s="13">
        <f t="shared" si="19"/>
        <v>5.0313094864229413E-4</v>
      </c>
    </row>
    <row r="307" spans="1:13" ht="17" x14ac:dyDescent="0.2">
      <c r="A307" s="7">
        <v>44512</v>
      </c>
      <c r="B307">
        <v>226</v>
      </c>
      <c r="C307" s="13">
        <f t="shared" si="17"/>
        <v>2.2172949002217113E-3</v>
      </c>
      <c r="D307" s="8">
        <v>4700.8999999999996</v>
      </c>
      <c r="E307" s="13">
        <f t="shared" si="16"/>
        <v>3.8652088494062209E-3</v>
      </c>
      <c r="I307" s="7">
        <v>43783</v>
      </c>
      <c r="J307">
        <v>208.60000600000001</v>
      </c>
      <c r="K307" s="13">
        <f t="shared" si="18"/>
        <v>-9.5784002455212569E-4</v>
      </c>
      <c r="L307" s="8">
        <v>3120.18</v>
      </c>
      <c r="M307" s="13">
        <f t="shared" si="19"/>
        <v>-5.9256317203881803E-4</v>
      </c>
    </row>
    <row r="308" spans="1:13" ht="17" x14ac:dyDescent="0.2">
      <c r="A308" s="7">
        <v>44515</v>
      </c>
      <c r="B308">
        <v>226.199997</v>
      </c>
      <c r="C308" s="13">
        <f t="shared" si="17"/>
        <v>8.8494247787607172E-4</v>
      </c>
      <c r="D308" s="8">
        <v>4688.67</v>
      </c>
      <c r="E308" s="13">
        <f t="shared" si="16"/>
        <v>-2.6016294752068125E-3</v>
      </c>
      <c r="I308" s="7">
        <v>43784</v>
      </c>
      <c r="J308">
        <v>206.699997</v>
      </c>
      <c r="K308" s="13">
        <f t="shared" si="18"/>
        <v>-9.1083842058949926E-3</v>
      </c>
      <c r="L308" s="8">
        <v>3108.46</v>
      </c>
      <c r="M308" s="13">
        <f t="shared" si="19"/>
        <v>-3.7561935529359936E-3</v>
      </c>
    </row>
    <row r="309" spans="1:13" ht="17" x14ac:dyDescent="0.2">
      <c r="A309" s="7">
        <v>44516</v>
      </c>
      <c r="B309">
        <v>226.60000600000001</v>
      </c>
      <c r="C309" s="13">
        <f t="shared" si="17"/>
        <v>1.7683864071846855E-3</v>
      </c>
      <c r="D309" s="8">
        <v>4704.54</v>
      </c>
      <c r="E309" s="13">
        <f t="shared" si="16"/>
        <v>3.3847551651107199E-3</v>
      </c>
      <c r="I309" s="7">
        <v>43787</v>
      </c>
      <c r="J309">
        <v>209.300003</v>
      </c>
      <c r="K309" s="13">
        <f t="shared" si="18"/>
        <v>1.257864556234134E-2</v>
      </c>
      <c r="L309" s="8">
        <v>3103.54</v>
      </c>
      <c r="M309" s="13">
        <f t="shared" si="19"/>
        <v>-1.5827773238195064E-3</v>
      </c>
    </row>
    <row r="310" spans="1:13" ht="17" x14ac:dyDescent="0.2">
      <c r="A310" s="7">
        <v>44517</v>
      </c>
      <c r="B310">
        <v>224.89999399999999</v>
      </c>
      <c r="C310" s="13">
        <f t="shared" si="17"/>
        <v>-7.502259289437152E-3</v>
      </c>
      <c r="D310" s="8">
        <v>4697.96</v>
      </c>
      <c r="E310" s="13">
        <f t="shared" si="16"/>
        <v>-1.3986489646171663E-3</v>
      </c>
      <c r="I310" s="7">
        <v>43788</v>
      </c>
      <c r="J310">
        <v>211.39999399999999</v>
      </c>
      <c r="K310" s="13">
        <f t="shared" si="18"/>
        <v>1.0033401671762032E-2</v>
      </c>
      <c r="L310" s="8">
        <v>3110.29</v>
      </c>
      <c r="M310" s="13">
        <f t="shared" si="19"/>
        <v>2.1749357185665286E-3</v>
      </c>
    </row>
    <row r="311" spans="1:13" ht="17" x14ac:dyDescent="0.2">
      <c r="A311" s="7">
        <v>44518</v>
      </c>
      <c r="B311">
        <v>225</v>
      </c>
      <c r="C311" s="13">
        <f t="shared" si="17"/>
        <v>4.4466875352600077E-4</v>
      </c>
      <c r="D311" s="8">
        <v>4682.9399999999996</v>
      </c>
      <c r="E311" s="13">
        <f t="shared" si="16"/>
        <v>-3.1971323723489764E-3</v>
      </c>
      <c r="I311" s="7">
        <v>43789</v>
      </c>
      <c r="J311">
        <v>207.39999399999999</v>
      </c>
      <c r="K311" s="13">
        <f t="shared" si="18"/>
        <v>-1.8921476412151694E-2</v>
      </c>
      <c r="L311" s="8">
        <v>3133.64</v>
      </c>
      <c r="M311" s="13">
        <f t="shared" si="19"/>
        <v>7.5073385439943241E-3</v>
      </c>
    </row>
    <row r="312" spans="1:13" ht="17" x14ac:dyDescent="0.2">
      <c r="A312" s="7">
        <v>44519</v>
      </c>
      <c r="B312">
        <v>223.699997</v>
      </c>
      <c r="C312" s="13">
        <f t="shared" si="17"/>
        <v>-5.7777911111110969E-3</v>
      </c>
      <c r="D312" s="8">
        <v>4690.7</v>
      </c>
      <c r="E312" s="13">
        <f t="shared" si="16"/>
        <v>1.6570786727996278E-3</v>
      </c>
      <c r="I312" s="7">
        <v>43790</v>
      </c>
      <c r="J312">
        <v>206.60000600000001</v>
      </c>
      <c r="K312" s="13">
        <f t="shared" si="18"/>
        <v>-3.8572228695434863E-3</v>
      </c>
      <c r="L312" s="8">
        <v>3140.52</v>
      </c>
      <c r="M312" s="13">
        <f t="shared" si="19"/>
        <v>2.1955297992111156E-3</v>
      </c>
    </row>
    <row r="313" spans="1:13" ht="17" x14ac:dyDescent="0.2">
      <c r="A313" s="7">
        <v>44522</v>
      </c>
      <c r="B313">
        <v>225.60000600000001</v>
      </c>
      <c r="C313" s="13">
        <f t="shared" si="17"/>
        <v>8.4935584509642226E-3</v>
      </c>
      <c r="D313" s="8">
        <v>4701.46</v>
      </c>
      <c r="E313" s="13">
        <f t="shared" si="16"/>
        <v>2.2939006971240961E-3</v>
      </c>
      <c r="I313" s="7">
        <v>43791</v>
      </c>
      <c r="J313">
        <v>208.39999399999999</v>
      </c>
      <c r="K313" s="13">
        <f t="shared" si="18"/>
        <v>8.7124295630465198E-3</v>
      </c>
      <c r="L313" s="8">
        <v>3153.63</v>
      </c>
      <c r="M313" s="13">
        <f t="shared" si="19"/>
        <v>4.1744679225097503E-3</v>
      </c>
    </row>
    <row r="314" spans="1:13" ht="17" x14ac:dyDescent="0.2">
      <c r="A314" s="7">
        <v>44523</v>
      </c>
      <c r="B314">
        <v>223.89999399999999</v>
      </c>
      <c r="C314" s="13">
        <f t="shared" si="17"/>
        <v>-7.5355139839846652E-3</v>
      </c>
      <c r="D314" s="8">
        <v>4594.62</v>
      </c>
      <c r="E314" s="13">
        <f t="shared" si="16"/>
        <v>-2.2724855683128209E-2</v>
      </c>
      <c r="I314" s="7">
        <v>43794</v>
      </c>
      <c r="J314">
        <v>210.199997</v>
      </c>
      <c r="K314" s="13">
        <f t="shared" si="18"/>
        <v>8.6372507285197297E-3</v>
      </c>
      <c r="L314" s="8">
        <v>3140.98</v>
      </c>
      <c r="M314" s="13">
        <f t="shared" si="19"/>
        <v>-4.0112505271703291E-3</v>
      </c>
    </row>
    <row r="315" spans="1:13" ht="17" x14ac:dyDescent="0.2">
      <c r="A315" s="7">
        <v>44524</v>
      </c>
      <c r="B315">
        <v>222.800003</v>
      </c>
      <c r="C315" s="13">
        <f t="shared" si="17"/>
        <v>-4.9128674831495633E-3</v>
      </c>
      <c r="D315" s="8">
        <v>4655.2700000000004</v>
      </c>
      <c r="E315" s="13">
        <f t="shared" si="16"/>
        <v>1.3200221128189193E-2</v>
      </c>
      <c r="I315" s="7">
        <v>43795</v>
      </c>
      <c r="J315">
        <v>211.10000600000001</v>
      </c>
      <c r="K315" s="13">
        <f t="shared" si="18"/>
        <v>4.2816794141058434E-3</v>
      </c>
      <c r="L315" s="8">
        <v>3113.87</v>
      </c>
      <c r="M315" s="13">
        <f t="shared" si="19"/>
        <v>-8.6310641901572449E-3</v>
      </c>
    </row>
    <row r="316" spans="1:13" ht="17" x14ac:dyDescent="0.2">
      <c r="A316" s="7">
        <v>44525</v>
      </c>
      <c r="B316">
        <v>223.300003</v>
      </c>
      <c r="C316" s="13">
        <f t="shared" si="17"/>
        <v>2.2441651403388718E-3</v>
      </c>
      <c r="D316" s="8">
        <v>4567</v>
      </c>
      <c r="E316" s="13">
        <f t="shared" si="16"/>
        <v>-1.8961306218543861E-2</v>
      </c>
      <c r="I316" s="7">
        <v>43796</v>
      </c>
      <c r="J316">
        <v>212.199997</v>
      </c>
      <c r="K316" s="13">
        <f t="shared" si="18"/>
        <v>5.2107577865250221E-3</v>
      </c>
      <c r="L316" s="8">
        <v>3093.2</v>
      </c>
      <c r="M316" s="13">
        <f t="shared" si="19"/>
        <v>-6.6380420505672832E-3</v>
      </c>
    </row>
    <row r="317" spans="1:13" ht="17" x14ac:dyDescent="0.2">
      <c r="A317" s="7">
        <v>44526</v>
      </c>
      <c r="B317">
        <v>218.60000600000001</v>
      </c>
      <c r="C317" s="13">
        <f t="shared" si="17"/>
        <v>-2.1047903882025487E-2</v>
      </c>
      <c r="D317" s="8">
        <v>4513.04</v>
      </c>
      <c r="E317" s="13">
        <f t="shared" si="16"/>
        <v>-1.1815195971097037E-2</v>
      </c>
      <c r="I317" s="7">
        <v>43797</v>
      </c>
      <c r="J317">
        <v>212.199997</v>
      </c>
      <c r="K317" s="13">
        <f t="shared" si="18"/>
        <v>0</v>
      </c>
      <c r="L317" s="8">
        <v>3112.76</v>
      </c>
      <c r="M317" s="13">
        <f t="shared" si="19"/>
        <v>6.323548428811776E-3</v>
      </c>
    </row>
    <row r="318" spans="1:13" ht="17" x14ac:dyDescent="0.2">
      <c r="A318" s="7">
        <v>44529</v>
      </c>
      <c r="B318">
        <v>219.699997</v>
      </c>
      <c r="C318" s="13">
        <f t="shared" si="17"/>
        <v>5.0319806487104657E-3</v>
      </c>
      <c r="D318" s="8">
        <v>4577.1000000000004</v>
      </c>
      <c r="E318" s="13">
        <f t="shared" si="16"/>
        <v>1.4194423271231882E-2</v>
      </c>
      <c r="I318" s="7">
        <v>43798</v>
      </c>
      <c r="J318">
        <v>212.199997</v>
      </c>
      <c r="K318" s="13">
        <f t="shared" si="18"/>
        <v>0</v>
      </c>
      <c r="L318" s="8">
        <v>3117.43</v>
      </c>
      <c r="M318" s="13">
        <f t="shared" si="19"/>
        <v>1.500276282141666E-3</v>
      </c>
    </row>
    <row r="319" spans="1:13" ht="17" x14ac:dyDescent="0.2">
      <c r="A319" s="7">
        <v>44530</v>
      </c>
      <c r="B319">
        <v>217.60000600000001</v>
      </c>
      <c r="C319" s="13">
        <f t="shared" si="17"/>
        <v>-9.5584480139978556E-3</v>
      </c>
      <c r="D319" s="8">
        <v>4538.43</v>
      </c>
      <c r="E319" s="13">
        <f t="shared" si="16"/>
        <v>-8.4485809792226307E-3</v>
      </c>
      <c r="I319" s="7">
        <v>43801</v>
      </c>
      <c r="J319">
        <v>210.199997</v>
      </c>
      <c r="K319" s="13">
        <f t="shared" si="18"/>
        <v>-9.4250708212780809E-3</v>
      </c>
      <c r="L319" s="8">
        <v>3145.91</v>
      </c>
      <c r="M319" s="13">
        <f t="shared" si="19"/>
        <v>9.1357303933048417E-3</v>
      </c>
    </row>
    <row r="320" spans="1:13" ht="17" x14ac:dyDescent="0.2">
      <c r="A320" s="7">
        <v>44531</v>
      </c>
      <c r="B320">
        <v>219.60000600000001</v>
      </c>
      <c r="C320" s="13">
        <f t="shared" si="17"/>
        <v>9.1911762171550393E-3</v>
      </c>
      <c r="D320" s="8">
        <v>4591.67</v>
      </c>
      <c r="E320" s="13">
        <f t="shared" si="16"/>
        <v>1.1730928977641941E-2</v>
      </c>
      <c r="I320" s="7">
        <v>43802</v>
      </c>
      <c r="J320">
        <v>207.89999399999999</v>
      </c>
      <c r="K320" s="13">
        <f t="shared" si="18"/>
        <v>-1.0941974466346038E-2</v>
      </c>
      <c r="L320" s="8">
        <v>3135.96</v>
      </c>
      <c r="M320" s="13">
        <f t="shared" si="19"/>
        <v>-3.1628368262283102E-3</v>
      </c>
    </row>
    <row r="321" spans="1:13" ht="17" x14ac:dyDescent="0.2">
      <c r="A321" s="7">
        <v>44532</v>
      </c>
      <c r="B321">
        <v>219</v>
      </c>
      <c r="C321" s="13">
        <f t="shared" si="17"/>
        <v>-2.7322676849107497E-3</v>
      </c>
      <c r="D321" s="8">
        <v>4686.75</v>
      </c>
      <c r="E321" s="13">
        <f t="shared" si="16"/>
        <v>2.0707063007576743E-2</v>
      </c>
      <c r="I321" s="7">
        <v>43803</v>
      </c>
      <c r="J321">
        <v>206.699997</v>
      </c>
      <c r="K321" s="13">
        <f t="shared" si="18"/>
        <v>-5.771991508571217E-3</v>
      </c>
      <c r="L321" s="8">
        <v>3132.52</v>
      </c>
      <c r="M321" s="13">
        <f t="shared" si="19"/>
        <v>-1.0969527672547441E-3</v>
      </c>
    </row>
    <row r="322" spans="1:13" ht="17" x14ac:dyDescent="0.2">
      <c r="A322" s="7">
        <v>44533</v>
      </c>
      <c r="B322">
        <v>222</v>
      </c>
      <c r="C322" s="13">
        <f t="shared" si="17"/>
        <v>1.3698630136986356E-2</v>
      </c>
      <c r="D322" s="8">
        <v>4701.21</v>
      </c>
      <c r="E322" s="13">
        <f t="shared" si="16"/>
        <v>3.0852936469836223E-3</v>
      </c>
      <c r="I322" s="7">
        <v>43804</v>
      </c>
      <c r="J322">
        <v>207.89999399999999</v>
      </c>
      <c r="K322" s="13">
        <f t="shared" si="18"/>
        <v>5.8055008099491268E-3</v>
      </c>
      <c r="L322" s="8">
        <v>3141.63</v>
      </c>
      <c r="M322" s="13">
        <f t="shared" si="19"/>
        <v>2.9082017034209873E-3</v>
      </c>
    </row>
    <row r="323" spans="1:13" ht="17" x14ac:dyDescent="0.2">
      <c r="A323" s="7">
        <v>44536</v>
      </c>
      <c r="B323">
        <v>221.39999399999999</v>
      </c>
      <c r="C323" s="13">
        <f t="shared" si="17"/>
        <v>-2.7027297297297359E-3</v>
      </c>
      <c r="D323" s="8">
        <v>4667.45</v>
      </c>
      <c r="E323" s="13">
        <f t="shared" ref="E323:E386" si="20">D323/D322-1</f>
        <v>-7.1811299644134463E-3</v>
      </c>
      <c r="I323" s="7">
        <v>43805</v>
      </c>
      <c r="J323">
        <v>209.199997</v>
      </c>
      <c r="K323" s="13">
        <f t="shared" si="18"/>
        <v>6.2530208634830053E-3</v>
      </c>
      <c r="L323" s="8">
        <v>3168.57</v>
      </c>
      <c r="M323" s="13">
        <f t="shared" si="19"/>
        <v>8.5751663945150547E-3</v>
      </c>
    </row>
    <row r="324" spans="1:13" ht="17" x14ac:dyDescent="0.2">
      <c r="A324" s="7">
        <v>44537</v>
      </c>
      <c r="B324">
        <v>224.89999399999999</v>
      </c>
      <c r="C324" s="13">
        <f t="shared" ref="C324:C387" si="21">B324/B323-1</f>
        <v>1.5808491846661887E-2</v>
      </c>
      <c r="D324" s="8">
        <v>4712.0200000000004</v>
      </c>
      <c r="E324" s="13">
        <f t="shared" si="20"/>
        <v>9.54911139915815E-3</v>
      </c>
      <c r="I324" s="7">
        <v>43808</v>
      </c>
      <c r="J324">
        <v>209.800003</v>
      </c>
      <c r="K324" s="13">
        <f t="shared" ref="K324:K387" si="22">J324/J323-1</f>
        <v>2.8680975554697952E-3</v>
      </c>
      <c r="L324" s="8">
        <v>3168.8</v>
      </c>
      <c r="M324" s="13">
        <f t="shared" ref="M324:M387" si="23">L324/L323-1</f>
        <v>7.258794976916505E-5</v>
      </c>
    </row>
    <row r="325" spans="1:13" ht="17" x14ac:dyDescent="0.2">
      <c r="A325" s="7">
        <v>44538</v>
      </c>
      <c r="B325">
        <v>225.39999399999999</v>
      </c>
      <c r="C325" s="13">
        <f t="shared" si="21"/>
        <v>2.2232103750079446E-3</v>
      </c>
      <c r="D325" s="8">
        <v>4668.97</v>
      </c>
      <c r="E325" s="13">
        <f t="shared" si="20"/>
        <v>-9.1362090992822553E-3</v>
      </c>
      <c r="I325" s="7">
        <v>43809</v>
      </c>
      <c r="J325">
        <v>208.89999399999999</v>
      </c>
      <c r="K325" s="13">
        <f t="shared" si="22"/>
        <v>-4.2898426459985206E-3</v>
      </c>
      <c r="L325" s="8">
        <v>3191.45</v>
      </c>
      <c r="M325" s="13">
        <f t="shared" si="23"/>
        <v>7.1478162080280683E-3</v>
      </c>
    </row>
    <row r="326" spans="1:13" ht="17" x14ac:dyDescent="0.2">
      <c r="A326" s="7">
        <v>44539</v>
      </c>
      <c r="B326">
        <v>225.300003</v>
      </c>
      <c r="C326" s="13">
        <f t="shared" si="21"/>
        <v>-4.4361580595242422E-4</v>
      </c>
      <c r="D326" s="8">
        <v>4634.09</v>
      </c>
      <c r="E326" s="13">
        <f t="shared" si="20"/>
        <v>-7.4705984403412584E-3</v>
      </c>
      <c r="I326" s="7">
        <v>43810</v>
      </c>
      <c r="J326">
        <v>208.5</v>
      </c>
      <c r="K326" s="13">
        <f t="shared" si="22"/>
        <v>-1.9147630995144382E-3</v>
      </c>
      <c r="L326" s="8">
        <v>3192.52</v>
      </c>
      <c r="M326" s="13">
        <f t="shared" si="23"/>
        <v>3.3527080167328194E-4</v>
      </c>
    </row>
    <row r="327" spans="1:13" ht="17" x14ac:dyDescent="0.2">
      <c r="A327" s="7">
        <v>44540</v>
      </c>
      <c r="B327">
        <v>225.10000600000001</v>
      </c>
      <c r="C327" s="13">
        <f t="shared" si="21"/>
        <v>-8.8769195444704518E-4</v>
      </c>
      <c r="D327" s="8">
        <v>4709.8500000000004</v>
      </c>
      <c r="E327" s="13">
        <f t="shared" si="20"/>
        <v>1.6348409288555077E-2</v>
      </c>
      <c r="I327" s="7">
        <v>43811</v>
      </c>
      <c r="J327">
        <v>210.199997</v>
      </c>
      <c r="K327" s="13">
        <f t="shared" si="22"/>
        <v>8.1534628297361689E-3</v>
      </c>
      <c r="L327" s="8">
        <v>3191.14</v>
      </c>
      <c r="M327" s="13">
        <f t="shared" si="23"/>
        <v>-4.3226040870536497E-4</v>
      </c>
    </row>
    <row r="328" spans="1:13" ht="17" x14ac:dyDescent="0.2">
      <c r="A328" s="7">
        <v>44543</v>
      </c>
      <c r="B328">
        <v>223.800003</v>
      </c>
      <c r="C328" s="13">
        <f t="shared" si="21"/>
        <v>-5.7752241907981228E-3</v>
      </c>
      <c r="D328" s="8">
        <v>4668.67</v>
      </c>
      <c r="E328" s="13">
        <f t="shared" si="20"/>
        <v>-8.7433782392221104E-3</v>
      </c>
      <c r="I328" s="7">
        <v>43812</v>
      </c>
      <c r="J328">
        <v>217.300003</v>
      </c>
      <c r="K328" s="13">
        <f t="shared" si="22"/>
        <v>3.3777383926413718E-2</v>
      </c>
      <c r="L328" s="8">
        <v>3205.37</v>
      </c>
      <c r="M328" s="13">
        <f t="shared" si="23"/>
        <v>4.4592214694434418E-3</v>
      </c>
    </row>
    <row r="329" spans="1:13" ht="17" x14ac:dyDescent="0.2">
      <c r="A329" s="7">
        <v>44544</v>
      </c>
      <c r="B329">
        <v>222.89999399999999</v>
      </c>
      <c r="C329" s="13">
        <f t="shared" si="21"/>
        <v>-4.021487881749497E-3</v>
      </c>
      <c r="D329" s="8">
        <v>4620.6400000000003</v>
      </c>
      <c r="E329" s="13">
        <f t="shared" si="20"/>
        <v>-1.0287726483131143E-2</v>
      </c>
      <c r="I329" s="7">
        <v>43815</v>
      </c>
      <c r="J329">
        <v>219.199997</v>
      </c>
      <c r="K329" s="13">
        <f t="shared" si="22"/>
        <v>8.7436446100739307E-3</v>
      </c>
      <c r="L329" s="8">
        <v>3221.22</v>
      </c>
      <c r="M329" s="13">
        <f t="shared" si="23"/>
        <v>4.9448269622538454E-3</v>
      </c>
    </row>
    <row r="330" spans="1:13" ht="17" x14ac:dyDescent="0.2">
      <c r="A330" s="7">
        <v>44545</v>
      </c>
      <c r="B330">
        <v>221.39999399999999</v>
      </c>
      <c r="C330" s="13">
        <f t="shared" si="21"/>
        <v>-6.7294752820854509E-3</v>
      </c>
      <c r="D330" s="8">
        <v>4568.0200000000004</v>
      </c>
      <c r="E330" s="13">
        <f t="shared" si="20"/>
        <v>-1.1388032826621375E-2</v>
      </c>
      <c r="I330" s="7">
        <v>43816</v>
      </c>
      <c r="J330">
        <v>219.89999399999999</v>
      </c>
      <c r="K330" s="13">
        <f t="shared" si="22"/>
        <v>3.1934170145084817E-3</v>
      </c>
      <c r="L330" s="8">
        <v>3224.01</v>
      </c>
      <c r="M330" s="13">
        <f t="shared" si="23"/>
        <v>8.6613146571812294E-4</v>
      </c>
    </row>
    <row r="331" spans="1:13" ht="17" x14ac:dyDescent="0.2">
      <c r="A331" s="7">
        <v>44546</v>
      </c>
      <c r="B331">
        <v>223.699997</v>
      </c>
      <c r="C331" s="13">
        <f t="shared" si="21"/>
        <v>1.0388451049370806E-2</v>
      </c>
      <c r="D331" s="8">
        <v>4649.2299999999996</v>
      </c>
      <c r="E331" s="13">
        <f t="shared" si="20"/>
        <v>1.7777943178882483E-2</v>
      </c>
      <c r="I331" s="7">
        <v>43817</v>
      </c>
      <c r="J331">
        <v>220</v>
      </c>
      <c r="K331" s="13">
        <f t="shared" si="22"/>
        <v>4.5477945761107641E-4</v>
      </c>
      <c r="L331" s="8">
        <v>3223.38</v>
      </c>
      <c r="M331" s="13">
        <f t="shared" si="23"/>
        <v>-1.9540882317370389E-4</v>
      </c>
    </row>
    <row r="332" spans="1:13" ht="17" x14ac:dyDescent="0.2">
      <c r="A332" s="7">
        <v>44547</v>
      </c>
      <c r="B332">
        <v>223.800003</v>
      </c>
      <c r="C332" s="13">
        <f t="shared" si="21"/>
        <v>4.4705409629486326E-4</v>
      </c>
      <c r="D332" s="8">
        <v>4696.5600000000004</v>
      </c>
      <c r="E332" s="13">
        <f t="shared" si="20"/>
        <v>1.0180180373954517E-2</v>
      </c>
      <c r="I332" s="7">
        <v>43818</v>
      </c>
      <c r="J332">
        <v>221.10000600000001</v>
      </c>
      <c r="K332" s="13">
        <f t="shared" si="22"/>
        <v>5.0000272727273032E-3</v>
      </c>
      <c r="L332" s="8">
        <v>3239.91</v>
      </c>
      <c r="M332" s="13">
        <f t="shared" si="23"/>
        <v>5.1281573999961694E-3</v>
      </c>
    </row>
    <row r="333" spans="1:13" ht="17" x14ac:dyDescent="0.2">
      <c r="A333" s="7">
        <v>44550</v>
      </c>
      <c r="B333">
        <v>221.60000600000001</v>
      </c>
      <c r="C333" s="13">
        <f t="shared" si="21"/>
        <v>-9.8301920040635427E-3</v>
      </c>
      <c r="D333" s="8">
        <v>4725.79</v>
      </c>
      <c r="E333" s="13">
        <f t="shared" si="20"/>
        <v>6.2237041579367158E-3</v>
      </c>
      <c r="I333" s="7">
        <v>43819</v>
      </c>
      <c r="J333">
        <v>221.199997</v>
      </c>
      <c r="K333" s="13">
        <f t="shared" si="22"/>
        <v>4.5224331653792582E-4</v>
      </c>
      <c r="L333" s="8">
        <v>3240.02</v>
      </c>
      <c r="M333" s="13">
        <f t="shared" si="23"/>
        <v>3.3951560382883272E-5</v>
      </c>
    </row>
    <row r="334" spans="1:13" ht="17" x14ac:dyDescent="0.2">
      <c r="A334" s="7">
        <v>44551</v>
      </c>
      <c r="B334">
        <v>223.800003</v>
      </c>
      <c r="C334" s="13">
        <f t="shared" si="21"/>
        <v>9.9277840272260498E-3</v>
      </c>
      <c r="D334" s="8">
        <v>4791.1899999999996</v>
      </c>
      <c r="E334" s="13">
        <f t="shared" si="20"/>
        <v>1.383895602639984E-2</v>
      </c>
      <c r="I334" s="7">
        <v>43822</v>
      </c>
      <c r="J334">
        <v>222.39999399999999</v>
      </c>
      <c r="K334" s="13">
        <f t="shared" si="22"/>
        <v>5.4249413032314564E-3</v>
      </c>
      <c r="L334" s="8">
        <v>3221.29</v>
      </c>
      <c r="M334" s="13">
        <f t="shared" si="23"/>
        <v>-5.7808285134042237E-3</v>
      </c>
    </row>
    <row r="335" spans="1:13" ht="17" x14ac:dyDescent="0.2">
      <c r="A335" s="7">
        <v>44552</v>
      </c>
      <c r="B335">
        <v>224.699997</v>
      </c>
      <c r="C335" s="13">
        <f t="shared" si="21"/>
        <v>4.0214208576216937E-3</v>
      </c>
      <c r="D335" s="8">
        <v>4786.3500000000004</v>
      </c>
      <c r="E335" s="13">
        <f t="shared" si="20"/>
        <v>-1.0101874482121298E-3</v>
      </c>
      <c r="I335" s="7">
        <v>43823</v>
      </c>
      <c r="J335">
        <v>223</v>
      </c>
      <c r="K335" s="13">
        <f t="shared" si="22"/>
        <v>2.6978687778203003E-3</v>
      </c>
      <c r="L335" s="8">
        <v>3230.78</v>
      </c>
      <c r="M335" s="13">
        <f t="shared" si="23"/>
        <v>2.9460247292234509E-3</v>
      </c>
    </row>
    <row r="336" spans="1:13" ht="17" x14ac:dyDescent="0.2">
      <c r="A336" s="7">
        <v>44553</v>
      </c>
      <c r="B336">
        <v>227.10000600000001</v>
      </c>
      <c r="C336" s="13">
        <f t="shared" si="21"/>
        <v>1.0680948073176877E-2</v>
      </c>
      <c r="D336" s="8">
        <v>4793.0600000000004</v>
      </c>
      <c r="E336" s="13">
        <f t="shared" si="20"/>
        <v>1.4019033292591576E-3</v>
      </c>
      <c r="I336" s="7">
        <v>43826</v>
      </c>
      <c r="J336">
        <v>223.800003</v>
      </c>
      <c r="K336" s="13">
        <f t="shared" si="22"/>
        <v>3.5874573991032666E-3</v>
      </c>
      <c r="L336" s="8">
        <v>3257.85</v>
      </c>
      <c r="M336" s="13">
        <f t="shared" si="23"/>
        <v>8.3787815945375321E-3</v>
      </c>
    </row>
    <row r="337" spans="1:13" ht="17" x14ac:dyDescent="0.2">
      <c r="A337" s="7">
        <v>44554</v>
      </c>
      <c r="B337">
        <v>227.89999399999999</v>
      </c>
      <c r="C337" s="13">
        <f t="shared" si="21"/>
        <v>3.5226243014718772E-3</v>
      </c>
      <c r="D337" s="8">
        <v>4778.7299999999996</v>
      </c>
      <c r="E337" s="13">
        <f t="shared" si="20"/>
        <v>-2.9897393314501919E-3</v>
      </c>
      <c r="I337" s="7">
        <v>43829</v>
      </c>
      <c r="J337">
        <v>223.10000600000001</v>
      </c>
      <c r="K337" s="13">
        <f t="shared" si="22"/>
        <v>-3.1277792252755177E-3</v>
      </c>
      <c r="L337" s="8">
        <v>3234.85</v>
      </c>
      <c r="M337" s="13">
        <f t="shared" si="23"/>
        <v>-7.059870773669763E-3</v>
      </c>
    </row>
    <row r="338" spans="1:13" ht="17" x14ac:dyDescent="0.2">
      <c r="A338" s="7">
        <v>44559</v>
      </c>
      <c r="B338">
        <v>229.60000600000001</v>
      </c>
      <c r="C338" s="13">
        <f t="shared" si="21"/>
        <v>7.4594648738779412E-3</v>
      </c>
      <c r="D338" s="8">
        <v>4766.18</v>
      </c>
      <c r="E338" s="13">
        <f t="shared" si="20"/>
        <v>-2.6262207741385435E-3</v>
      </c>
      <c r="I338" s="7">
        <v>43830</v>
      </c>
      <c r="J338">
        <v>221.10000600000001</v>
      </c>
      <c r="K338" s="13">
        <f t="shared" si="22"/>
        <v>-8.9645896289218818E-3</v>
      </c>
      <c r="L338" s="8">
        <v>3246.28</v>
      </c>
      <c r="M338" s="13">
        <f t="shared" si="23"/>
        <v>3.5333941295578875E-3</v>
      </c>
    </row>
    <row r="339" spans="1:13" ht="17" x14ac:dyDescent="0.2">
      <c r="A339" s="7">
        <v>44560</v>
      </c>
      <c r="B339">
        <v>229.39999399999999</v>
      </c>
      <c r="C339" s="13">
        <f t="shared" si="21"/>
        <v>-8.7113238141645066E-4</v>
      </c>
      <c r="D339" s="8">
        <v>4796.5600000000004</v>
      </c>
      <c r="E339" s="13">
        <f t="shared" si="20"/>
        <v>6.3740773533522699E-3</v>
      </c>
      <c r="I339" s="7">
        <v>43832</v>
      </c>
      <c r="J339">
        <v>223</v>
      </c>
      <c r="K339" s="13">
        <f t="shared" si="22"/>
        <v>8.593369282857477E-3</v>
      </c>
      <c r="L339" s="8">
        <v>3237.18</v>
      </c>
      <c r="M339" s="13">
        <f t="shared" si="23"/>
        <v>-2.8032085956850583E-3</v>
      </c>
    </row>
    <row r="340" spans="1:13" ht="17" x14ac:dyDescent="0.2">
      <c r="A340" s="7">
        <v>44561</v>
      </c>
      <c r="B340">
        <v>228</v>
      </c>
      <c r="C340" s="13">
        <f t="shared" si="21"/>
        <v>-6.1028510750527065E-3</v>
      </c>
      <c r="D340" s="8">
        <v>4793.54</v>
      </c>
      <c r="E340" s="13">
        <f t="shared" si="20"/>
        <v>-6.29617892823231E-4</v>
      </c>
      <c r="I340" s="7">
        <v>43833</v>
      </c>
      <c r="J340">
        <v>221.5</v>
      </c>
      <c r="K340" s="13">
        <f t="shared" si="22"/>
        <v>-6.7264573991031584E-3</v>
      </c>
      <c r="L340" s="8">
        <v>3253.05</v>
      </c>
      <c r="M340" s="13">
        <f t="shared" si="23"/>
        <v>4.9024150649641385E-3</v>
      </c>
    </row>
    <row r="341" spans="1:13" ht="17" x14ac:dyDescent="0.2">
      <c r="A341" s="7">
        <v>44565</v>
      </c>
      <c r="B341">
        <v>230.800003</v>
      </c>
      <c r="C341" s="13">
        <f t="shared" si="21"/>
        <v>1.2280714912280777E-2</v>
      </c>
      <c r="D341" s="8">
        <v>4700.58</v>
      </c>
      <c r="E341" s="13">
        <f t="shared" si="20"/>
        <v>-1.939276609770646E-2</v>
      </c>
      <c r="I341" s="7">
        <v>43836</v>
      </c>
      <c r="J341">
        <v>220.60000600000001</v>
      </c>
      <c r="K341" s="13">
        <f t="shared" si="22"/>
        <v>-4.0631783295710378E-3</v>
      </c>
      <c r="L341" s="8">
        <v>3274.7</v>
      </c>
      <c r="M341" s="13">
        <f t="shared" si="23"/>
        <v>6.6552927252885308E-3</v>
      </c>
    </row>
    <row r="342" spans="1:13" ht="17" x14ac:dyDescent="0.2">
      <c r="A342" s="7">
        <v>44566</v>
      </c>
      <c r="B342">
        <v>231.5</v>
      </c>
      <c r="C342" s="13">
        <f t="shared" si="21"/>
        <v>3.0329159051181165E-3</v>
      </c>
      <c r="D342" s="8">
        <v>4696.05</v>
      </c>
      <c r="E342" s="13">
        <f t="shared" si="20"/>
        <v>-9.6371086121282978E-4</v>
      </c>
      <c r="I342" s="7">
        <v>43837</v>
      </c>
      <c r="J342">
        <v>221.699997</v>
      </c>
      <c r="K342" s="13">
        <f t="shared" si="22"/>
        <v>4.9863597918486935E-3</v>
      </c>
      <c r="L342" s="8">
        <v>3265.35</v>
      </c>
      <c r="M342" s="13">
        <f t="shared" si="23"/>
        <v>-2.8552233792408233E-3</v>
      </c>
    </row>
    <row r="343" spans="1:13" ht="17" x14ac:dyDescent="0.2">
      <c r="A343" s="7">
        <v>44567</v>
      </c>
      <c r="B343">
        <v>229.39999399999999</v>
      </c>
      <c r="C343" s="13">
        <f t="shared" si="21"/>
        <v>-9.0713002159827916E-3</v>
      </c>
      <c r="D343" s="8">
        <v>4677.03</v>
      </c>
      <c r="E343" s="13">
        <f t="shared" si="20"/>
        <v>-4.0502124125595396E-3</v>
      </c>
      <c r="I343" s="7">
        <v>43838</v>
      </c>
      <c r="J343">
        <v>221</v>
      </c>
      <c r="K343" s="13">
        <f t="shared" si="22"/>
        <v>-3.157406447777289E-3</v>
      </c>
      <c r="L343" s="8">
        <v>3288.13</v>
      </c>
      <c r="M343" s="13">
        <f t="shared" si="23"/>
        <v>6.9762812562206289E-3</v>
      </c>
    </row>
    <row r="344" spans="1:13" ht="17" x14ac:dyDescent="0.2">
      <c r="A344" s="7">
        <v>44568</v>
      </c>
      <c r="B344">
        <v>228.199997</v>
      </c>
      <c r="C344" s="13">
        <f t="shared" si="21"/>
        <v>-5.2310245483266904E-3</v>
      </c>
      <c r="D344" s="8">
        <v>4670.29</v>
      </c>
      <c r="E344" s="13">
        <f t="shared" si="20"/>
        <v>-1.4410854751839564E-3</v>
      </c>
      <c r="I344" s="7">
        <v>43839</v>
      </c>
      <c r="J344">
        <v>221.39999399999999</v>
      </c>
      <c r="K344" s="13">
        <f t="shared" si="22"/>
        <v>1.8099276018099797E-3</v>
      </c>
      <c r="L344" s="8">
        <v>3283.15</v>
      </c>
      <c r="M344" s="13">
        <f t="shared" si="23"/>
        <v>-1.5145386587512855E-3</v>
      </c>
    </row>
    <row r="345" spans="1:13" ht="17" x14ac:dyDescent="0.2">
      <c r="A345" s="7">
        <v>44571</v>
      </c>
      <c r="B345">
        <v>229.5</v>
      </c>
      <c r="C345" s="13">
        <f t="shared" si="21"/>
        <v>5.6967704517543183E-3</v>
      </c>
      <c r="D345" s="8">
        <v>4713.07</v>
      </c>
      <c r="E345" s="13">
        <f t="shared" si="20"/>
        <v>9.1600307475552256E-3</v>
      </c>
      <c r="I345" s="7">
        <v>43840</v>
      </c>
      <c r="J345">
        <v>220.300003</v>
      </c>
      <c r="K345" s="13">
        <f t="shared" si="22"/>
        <v>-4.9683425014003246E-3</v>
      </c>
      <c r="L345" s="8">
        <v>3289.29</v>
      </c>
      <c r="M345" s="13">
        <f t="shared" si="23"/>
        <v>1.870155186330269E-3</v>
      </c>
    </row>
    <row r="346" spans="1:13" ht="17" x14ac:dyDescent="0.2">
      <c r="A346" s="7">
        <v>44572</v>
      </c>
      <c r="B346">
        <v>229.39999399999999</v>
      </c>
      <c r="C346" s="13">
        <f t="shared" si="21"/>
        <v>-4.3575599128542475E-4</v>
      </c>
      <c r="D346" s="8">
        <v>4726.3500000000004</v>
      </c>
      <c r="E346" s="13">
        <f t="shared" si="20"/>
        <v>2.8176963210817529E-3</v>
      </c>
      <c r="I346" s="7">
        <v>43843</v>
      </c>
      <c r="J346">
        <v>220.300003</v>
      </c>
      <c r="K346" s="13">
        <f t="shared" si="22"/>
        <v>0</v>
      </c>
      <c r="L346" s="8">
        <v>3316.81</v>
      </c>
      <c r="M346" s="13">
        <f t="shared" si="23"/>
        <v>8.3665471879950104E-3</v>
      </c>
    </row>
    <row r="347" spans="1:13" ht="17" x14ac:dyDescent="0.2">
      <c r="A347" s="7">
        <v>44573</v>
      </c>
      <c r="B347">
        <v>229.699997</v>
      </c>
      <c r="C347" s="13">
        <f t="shared" si="21"/>
        <v>1.30777248407421E-3</v>
      </c>
      <c r="D347" s="8">
        <v>4659.03</v>
      </c>
      <c r="E347" s="13">
        <f t="shared" si="20"/>
        <v>-1.4243549462058636E-2</v>
      </c>
      <c r="I347" s="7">
        <v>43844</v>
      </c>
      <c r="J347">
        <v>220.60000600000001</v>
      </c>
      <c r="K347" s="13">
        <f t="shared" si="22"/>
        <v>1.3617929909879312E-3</v>
      </c>
      <c r="L347" s="8">
        <v>3329.62</v>
      </c>
      <c r="M347" s="13">
        <f t="shared" si="23"/>
        <v>3.862144651035182E-3</v>
      </c>
    </row>
    <row r="348" spans="1:13" ht="17" x14ac:dyDescent="0.2">
      <c r="A348" s="7">
        <v>44574</v>
      </c>
      <c r="B348">
        <v>230</v>
      </c>
      <c r="C348" s="13">
        <f t="shared" si="21"/>
        <v>1.3060644489255591E-3</v>
      </c>
      <c r="D348" s="8">
        <v>4662.8500000000004</v>
      </c>
      <c r="E348" s="13">
        <f t="shared" si="20"/>
        <v>8.1991315788920716E-4</v>
      </c>
      <c r="I348" s="7">
        <v>43845</v>
      </c>
      <c r="J348">
        <v>221.300003</v>
      </c>
      <c r="K348" s="13">
        <f t="shared" si="22"/>
        <v>3.1731504123349019E-3</v>
      </c>
      <c r="L348" s="8">
        <v>3320.79</v>
      </c>
      <c r="M348" s="13">
        <f t="shared" si="23"/>
        <v>-2.6519542770646609E-3</v>
      </c>
    </row>
    <row r="349" spans="1:13" ht="17" x14ac:dyDescent="0.2">
      <c r="A349" s="7">
        <v>44575</v>
      </c>
      <c r="B349">
        <v>230.5</v>
      </c>
      <c r="C349" s="13">
        <f t="shared" si="21"/>
        <v>2.1739130434783593E-3</v>
      </c>
      <c r="D349" s="8">
        <v>4577.1099999999997</v>
      </c>
      <c r="E349" s="13">
        <f t="shared" si="20"/>
        <v>-1.8387895814791499E-2</v>
      </c>
      <c r="I349" s="7">
        <v>43846</v>
      </c>
      <c r="J349">
        <v>220.60000600000001</v>
      </c>
      <c r="K349" s="13">
        <f t="shared" si="22"/>
        <v>-3.1631133778159404E-3</v>
      </c>
      <c r="L349" s="8">
        <v>3321.75</v>
      </c>
      <c r="M349" s="13">
        <f t="shared" si="23"/>
        <v>2.8908783753256451E-4</v>
      </c>
    </row>
    <row r="350" spans="1:13" ht="17" x14ac:dyDescent="0.2">
      <c r="A350" s="7">
        <v>44578</v>
      </c>
      <c r="B350">
        <v>231.89999399999999</v>
      </c>
      <c r="C350" s="13">
        <f t="shared" si="21"/>
        <v>6.0737266811279333E-3</v>
      </c>
      <c r="D350" s="8">
        <v>4532.76</v>
      </c>
      <c r="E350" s="13">
        <f t="shared" si="20"/>
        <v>-9.6895202431227512E-3</v>
      </c>
      <c r="I350" s="7">
        <v>43847</v>
      </c>
      <c r="J350">
        <v>222.699997</v>
      </c>
      <c r="K350" s="13">
        <f t="shared" si="22"/>
        <v>9.5194512370049278E-3</v>
      </c>
      <c r="L350" s="8">
        <v>3325.54</v>
      </c>
      <c r="M350" s="13">
        <f t="shared" si="23"/>
        <v>1.1409648528637462E-3</v>
      </c>
    </row>
    <row r="351" spans="1:13" ht="17" x14ac:dyDescent="0.2">
      <c r="A351" s="7">
        <v>44579</v>
      </c>
      <c r="B351">
        <v>231</v>
      </c>
      <c r="C351" s="13">
        <f t="shared" si="21"/>
        <v>-3.8809574095978183E-3</v>
      </c>
      <c r="D351" s="8">
        <v>4482.7299999999996</v>
      </c>
      <c r="E351" s="13">
        <f t="shared" si="20"/>
        <v>-1.103742532143781E-2</v>
      </c>
      <c r="I351" s="7">
        <v>43850</v>
      </c>
      <c r="J351">
        <v>222</v>
      </c>
      <c r="K351" s="13">
        <f t="shared" si="22"/>
        <v>-3.1432286009415167E-3</v>
      </c>
      <c r="L351" s="8">
        <v>3295.47</v>
      </c>
      <c r="M351" s="13">
        <f t="shared" si="23"/>
        <v>-9.0421405245464381E-3</v>
      </c>
    </row>
    <row r="352" spans="1:13" ht="17" x14ac:dyDescent="0.2">
      <c r="A352" s="7">
        <v>44580</v>
      </c>
      <c r="B352">
        <v>232.199997</v>
      </c>
      <c r="C352" s="13">
        <f t="shared" si="21"/>
        <v>5.194792207792176E-3</v>
      </c>
      <c r="D352" s="8">
        <v>4397.9399999999996</v>
      </c>
      <c r="E352" s="13">
        <f t="shared" si="20"/>
        <v>-1.8914813071498782E-2</v>
      </c>
      <c r="I352" s="7">
        <v>43851</v>
      </c>
      <c r="J352">
        <v>219.800003</v>
      </c>
      <c r="K352" s="13">
        <f t="shared" si="22"/>
        <v>-9.9098963963963893E-3</v>
      </c>
      <c r="L352" s="8">
        <v>3243.63</v>
      </c>
      <c r="M352" s="13">
        <f t="shared" si="23"/>
        <v>-1.5730684849202037E-2</v>
      </c>
    </row>
    <row r="353" spans="1:13" ht="17" x14ac:dyDescent="0.2">
      <c r="A353" s="7">
        <v>44581</v>
      </c>
      <c r="B353">
        <v>232.39999399999999</v>
      </c>
      <c r="C353" s="13">
        <f t="shared" si="21"/>
        <v>8.6131353395324517E-4</v>
      </c>
      <c r="D353" s="8">
        <v>4410.13</v>
      </c>
      <c r="E353" s="13">
        <f t="shared" si="20"/>
        <v>2.7717522294530283E-3</v>
      </c>
      <c r="I353" s="7">
        <v>43852</v>
      </c>
      <c r="J353">
        <v>219.89999399999999</v>
      </c>
      <c r="K353" s="13">
        <f t="shared" si="22"/>
        <v>4.549181011612724E-4</v>
      </c>
      <c r="L353" s="8">
        <v>3276.24</v>
      </c>
      <c r="M353" s="13">
        <f t="shared" si="23"/>
        <v>1.0053551114029613E-2</v>
      </c>
    </row>
    <row r="354" spans="1:13" ht="17" x14ac:dyDescent="0.2">
      <c r="A354" s="7">
        <v>44582</v>
      </c>
      <c r="B354">
        <v>230.300003</v>
      </c>
      <c r="C354" s="13">
        <f t="shared" si="21"/>
        <v>-9.0361060852695019E-3</v>
      </c>
      <c r="D354" s="8">
        <v>4356.45</v>
      </c>
      <c r="E354" s="13">
        <f t="shared" si="20"/>
        <v>-1.2171976789799865E-2</v>
      </c>
      <c r="I354" s="7">
        <v>43853</v>
      </c>
      <c r="J354">
        <v>218.5</v>
      </c>
      <c r="K354" s="13">
        <f t="shared" si="22"/>
        <v>-6.3665031295998542E-3</v>
      </c>
      <c r="L354" s="8">
        <v>3273.4</v>
      </c>
      <c r="M354" s="13">
        <f t="shared" si="23"/>
        <v>-8.6684736160957954E-4</v>
      </c>
    </row>
    <row r="355" spans="1:13" ht="17" x14ac:dyDescent="0.2">
      <c r="A355" s="7">
        <v>44585</v>
      </c>
      <c r="B355">
        <v>225.89999399999999</v>
      </c>
      <c r="C355" s="13">
        <f t="shared" si="21"/>
        <v>-1.91055533768274E-2</v>
      </c>
      <c r="D355" s="8">
        <v>4349.93</v>
      </c>
      <c r="E355" s="13">
        <f t="shared" si="20"/>
        <v>-1.4966314315554285E-3</v>
      </c>
      <c r="I355" s="7">
        <v>43854</v>
      </c>
      <c r="J355">
        <v>220.800003</v>
      </c>
      <c r="K355" s="13">
        <f t="shared" si="22"/>
        <v>1.0526329519450872E-2</v>
      </c>
      <c r="L355" s="8">
        <v>3283.66</v>
      </c>
      <c r="M355" s="13">
        <f t="shared" si="23"/>
        <v>3.1343557157694768E-3</v>
      </c>
    </row>
    <row r="356" spans="1:13" ht="17" x14ac:dyDescent="0.2">
      <c r="A356" s="7">
        <v>44586</v>
      </c>
      <c r="B356">
        <v>224.5</v>
      </c>
      <c r="C356" s="13">
        <f t="shared" si="21"/>
        <v>-6.1974060964339328E-3</v>
      </c>
      <c r="D356" s="8">
        <v>4326.51</v>
      </c>
      <c r="E356" s="13">
        <f t="shared" si="20"/>
        <v>-5.3839946849719711E-3</v>
      </c>
      <c r="I356" s="7">
        <v>43857</v>
      </c>
      <c r="J356">
        <v>215.60000600000001</v>
      </c>
      <c r="K356" s="13">
        <f t="shared" si="22"/>
        <v>-2.3550710730742108E-2</v>
      </c>
      <c r="L356" s="8">
        <v>3225.52</v>
      </c>
      <c r="M356" s="13">
        <f t="shared" si="23"/>
        <v>-1.7705852615678808E-2</v>
      </c>
    </row>
    <row r="357" spans="1:13" ht="17" x14ac:dyDescent="0.2">
      <c r="A357" s="7">
        <v>44587</v>
      </c>
      <c r="B357">
        <v>228.5</v>
      </c>
      <c r="C357" s="13">
        <f t="shared" si="21"/>
        <v>1.7817371937639104E-2</v>
      </c>
      <c r="D357" s="8">
        <v>4431.8500000000004</v>
      </c>
      <c r="E357" s="13">
        <f t="shared" si="20"/>
        <v>2.4347568825681787E-2</v>
      </c>
      <c r="I357" s="7">
        <v>43858</v>
      </c>
      <c r="J357">
        <v>215.89999399999999</v>
      </c>
      <c r="K357" s="13">
        <f t="shared" si="22"/>
        <v>1.3914099798308932E-3</v>
      </c>
      <c r="L357" s="8">
        <v>3248.92</v>
      </c>
      <c r="M357" s="13">
        <f t="shared" si="23"/>
        <v>7.2546442124061805E-3</v>
      </c>
    </row>
    <row r="358" spans="1:13" ht="17" x14ac:dyDescent="0.2">
      <c r="A358" s="7">
        <v>44588</v>
      </c>
      <c r="B358">
        <v>228</v>
      </c>
      <c r="C358" s="13">
        <f t="shared" si="21"/>
        <v>-2.1881838074397919E-3</v>
      </c>
      <c r="D358" s="8">
        <v>4515.55</v>
      </c>
      <c r="E358" s="13">
        <f t="shared" si="20"/>
        <v>1.8886018254227865E-2</v>
      </c>
      <c r="I358" s="7">
        <v>43859</v>
      </c>
      <c r="J358">
        <v>217.199997</v>
      </c>
      <c r="K358" s="13">
        <f t="shared" si="22"/>
        <v>6.02132022291757E-3</v>
      </c>
      <c r="L358" s="8">
        <v>3297.59</v>
      </c>
      <c r="M358" s="13">
        <f t="shared" si="23"/>
        <v>1.4980362705145023E-2</v>
      </c>
    </row>
    <row r="359" spans="1:13" ht="17" x14ac:dyDescent="0.2">
      <c r="A359" s="7">
        <v>44589</v>
      </c>
      <c r="B359">
        <v>227.10000600000001</v>
      </c>
      <c r="C359" s="13">
        <f t="shared" si="21"/>
        <v>-3.9473421052631519E-3</v>
      </c>
      <c r="D359" s="8">
        <v>4546.54</v>
      </c>
      <c r="E359" s="13">
        <f t="shared" si="20"/>
        <v>6.8629513569775646E-3</v>
      </c>
      <c r="I359" s="7">
        <v>43860</v>
      </c>
      <c r="J359">
        <v>215.5</v>
      </c>
      <c r="K359" s="13">
        <f t="shared" si="22"/>
        <v>-7.8268739570931389E-3</v>
      </c>
      <c r="L359" s="8">
        <v>3334.69</v>
      </c>
      <c r="M359" s="13">
        <f t="shared" si="23"/>
        <v>1.1250640619361318E-2</v>
      </c>
    </row>
    <row r="360" spans="1:13" ht="17" x14ac:dyDescent="0.2">
      <c r="A360" s="7">
        <v>44592</v>
      </c>
      <c r="B360">
        <v>226.800003</v>
      </c>
      <c r="C360" s="13">
        <f t="shared" si="21"/>
        <v>-1.3210171381501379E-3</v>
      </c>
      <c r="D360" s="8">
        <v>4589.38</v>
      </c>
      <c r="E360" s="13">
        <f t="shared" si="20"/>
        <v>9.4225498950850639E-3</v>
      </c>
      <c r="I360" s="7">
        <v>43861</v>
      </c>
      <c r="J360">
        <v>213.10000600000001</v>
      </c>
      <c r="K360" s="13">
        <f t="shared" si="22"/>
        <v>-1.1136863109048711E-2</v>
      </c>
      <c r="L360" s="8">
        <v>3345.78</v>
      </c>
      <c r="M360" s="13">
        <f t="shared" si="23"/>
        <v>3.3256464618900416E-3</v>
      </c>
    </row>
    <row r="361" spans="1:13" ht="17" x14ac:dyDescent="0.2">
      <c r="A361" s="7">
        <v>44593</v>
      </c>
      <c r="B361">
        <v>229.699997</v>
      </c>
      <c r="C361" s="13">
        <f t="shared" si="21"/>
        <v>1.2786569495768507E-2</v>
      </c>
      <c r="D361" s="8">
        <v>4477.4399999999996</v>
      </c>
      <c r="E361" s="13">
        <f t="shared" si="20"/>
        <v>-2.4391094221877574E-2</v>
      </c>
      <c r="I361" s="7">
        <v>43864</v>
      </c>
      <c r="J361">
        <v>212.300003</v>
      </c>
      <c r="K361" s="13">
        <f t="shared" si="22"/>
        <v>-3.7541200256935303E-3</v>
      </c>
      <c r="L361" s="8">
        <v>3327.71</v>
      </c>
      <c r="M361" s="13">
        <f t="shared" si="23"/>
        <v>-5.4008332885008281E-3</v>
      </c>
    </row>
    <row r="362" spans="1:13" ht="17" x14ac:dyDescent="0.2">
      <c r="A362" s="7">
        <v>44594</v>
      </c>
      <c r="B362">
        <v>230.800003</v>
      </c>
      <c r="C362" s="13">
        <f t="shared" si="21"/>
        <v>4.7888812118705992E-3</v>
      </c>
      <c r="D362" s="8">
        <v>4500.53</v>
      </c>
      <c r="E362" s="13">
        <f t="shared" si="20"/>
        <v>5.156964694110977E-3</v>
      </c>
      <c r="I362" s="7">
        <v>43865</v>
      </c>
      <c r="J362">
        <v>215</v>
      </c>
      <c r="K362" s="13">
        <f t="shared" si="22"/>
        <v>1.2717837785428454E-2</v>
      </c>
      <c r="L362" s="8">
        <v>3352.09</v>
      </c>
      <c r="M362" s="13">
        <f t="shared" si="23"/>
        <v>7.3263595685921779E-3</v>
      </c>
    </row>
    <row r="363" spans="1:13" ht="17" x14ac:dyDescent="0.2">
      <c r="A363" s="7">
        <v>44595</v>
      </c>
      <c r="B363">
        <v>229.89999399999999</v>
      </c>
      <c r="C363" s="13">
        <f t="shared" si="21"/>
        <v>-3.8995190134378799E-3</v>
      </c>
      <c r="D363" s="8">
        <v>4483.87</v>
      </c>
      <c r="E363" s="13">
        <f t="shared" si="20"/>
        <v>-3.701786234065696E-3</v>
      </c>
      <c r="I363" s="7">
        <v>43866</v>
      </c>
      <c r="J363">
        <v>216.10000600000001</v>
      </c>
      <c r="K363" s="13">
        <f t="shared" si="22"/>
        <v>5.1163069767441449E-3</v>
      </c>
      <c r="L363" s="8">
        <v>3357.75</v>
      </c>
      <c r="M363" s="13">
        <f t="shared" si="23"/>
        <v>1.6884988171557147E-3</v>
      </c>
    </row>
    <row r="364" spans="1:13" ht="17" x14ac:dyDescent="0.2">
      <c r="A364" s="7">
        <v>44596</v>
      </c>
      <c r="B364">
        <v>228</v>
      </c>
      <c r="C364" s="13">
        <f t="shared" si="21"/>
        <v>-8.2644369273014995E-3</v>
      </c>
      <c r="D364" s="8">
        <v>4521.54</v>
      </c>
      <c r="E364" s="13">
        <f t="shared" si="20"/>
        <v>8.4012248347966612E-3</v>
      </c>
      <c r="I364" s="7">
        <v>43867</v>
      </c>
      <c r="J364">
        <v>216.39999399999999</v>
      </c>
      <c r="K364" s="13">
        <f t="shared" si="22"/>
        <v>1.3881906139325828E-3</v>
      </c>
      <c r="L364" s="8">
        <v>3379.45</v>
      </c>
      <c r="M364" s="13">
        <f t="shared" si="23"/>
        <v>6.4626610081155444E-3</v>
      </c>
    </row>
    <row r="365" spans="1:13" ht="17" x14ac:dyDescent="0.2">
      <c r="A365" s="7">
        <v>44599</v>
      </c>
      <c r="B365">
        <v>227.699997</v>
      </c>
      <c r="C365" s="13">
        <f t="shared" si="21"/>
        <v>-1.3158026315789328E-3</v>
      </c>
      <c r="D365" s="8">
        <v>4587.18</v>
      </c>
      <c r="E365" s="13">
        <f t="shared" si="20"/>
        <v>1.4517177775713597E-2</v>
      </c>
      <c r="I365" s="7">
        <v>43868</v>
      </c>
      <c r="J365">
        <v>214.10000600000001</v>
      </c>
      <c r="K365" s="13">
        <f t="shared" si="22"/>
        <v>-1.0628410645889375E-2</v>
      </c>
      <c r="L365" s="8">
        <v>3373.94</v>
      </c>
      <c r="M365" s="13">
        <f t="shared" si="23"/>
        <v>-1.6304428235363044E-3</v>
      </c>
    </row>
    <row r="366" spans="1:13" ht="17" x14ac:dyDescent="0.2">
      <c r="A366" s="7">
        <v>44600</v>
      </c>
      <c r="B366">
        <v>228.199997</v>
      </c>
      <c r="C366" s="13">
        <f t="shared" si="21"/>
        <v>2.1958717900203428E-3</v>
      </c>
      <c r="D366" s="8">
        <v>4504.08</v>
      </c>
      <c r="E366" s="13">
        <f t="shared" si="20"/>
        <v>-1.8115705073705524E-2</v>
      </c>
      <c r="I366" s="7">
        <v>43871</v>
      </c>
      <c r="J366">
        <v>214</v>
      </c>
      <c r="K366" s="13">
        <f t="shared" si="22"/>
        <v>-4.6709947313128275E-4</v>
      </c>
      <c r="L366" s="8">
        <v>3380.16</v>
      </c>
      <c r="M366" s="13">
        <f t="shared" si="23"/>
        <v>1.8435419717006685E-3</v>
      </c>
    </row>
    <row r="367" spans="1:13" ht="17" x14ac:dyDescent="0.2">
      <c r="A367" s="7">
        <v>44601</v>
      </c>
      <c r="B367">
        <v>230.199997</v>
      </c>
      <c r="C367" s="13">
        <f t="shared" si="21"/>
        <v>8.7642420082940653E-3</v>
      </c>
      <c r="D367" s="8">
        <v>4418.6400000000003</v>
      </c>
      <c r="E367" s="13">
        <f t="shared" si="20"/>
        <v>-1.89694676826343E-2</v>
      </c>
      <c r="I367" s="7">
        <v>43872</v>
      </c>
      <c r="J367">
        <v>215.699997</v>
      </c>
      <c r="K367" s="13">
        <f t="shared" si="22"/>
        <v>7.9439112149533031E-3</v>
      </c>
      <c r="L367" s="8">
        <v>3370.29</v>
      </c>
      <c r="M367" s="13">
        <f t="shared" si="23"/>
        <v>-2.9199801192842934E-3</v>
      </c>
    </row>
    <row r="368" spans="1:13" ht="17" x14ac:dyDescent="0.2">
      <c r="A368" s="7">
        <v>44602</v>
      </c>
      <c r="B368">
        <v>231.39999399999999</v>
      </c>
      <c r="C368" s="13">
        <f t="shared" si="21"/>
        <v>5.212845419802381E-3</v>
      </c>
      <c r="D368" s="8">
        <v>4401.67</v>
      </c>
      <c r="E368" s="13">
        <f t="shared" si="20"/>
        <v>-3.8405482229827426E-3</v>
      </c>
      <c r="I368" s="7">
        <v>43873</v>
      </c>
      <c r="J368">
        <v>216.800003</v>
      </c>
      <c r="K368" s="13">
        <f t="shared" si="22"/>
        <v>5.0997033625364008E-3</v>
      </c>
      <c r="L368" s="8">
        <v>3386.15</v>
      </c>
      <c r="M368" s="13">
        <f t="shared" si="23"/>
        <v>4.7058265015771372E-3</v>
      </c>
    </row>
    <row r="369" spans="1:13" ht="17" x14ac:dyDescent="0.2">
      <c r="A369" s="7">
        <v>44603</v>
      </c>
      <c r="B369">
        <v>229.300003</v>
      </c>
      <c r="C369" s="13">
        <f t="shared" si="21"/>
        <v>-9.0751558100731211E-3</v>
      </c>
      <c r="D369" s="8">
        <v>4471.07</v>
      </c>
      <c r="E369" s="13">
        <f t="shared" si="20"/>
        <v>1.5766743077059386E-2</v>
      </c>
      <c r="I369" s="7">
        <v>43874</v>
      </c>
      <c r="J369">
        <v>215.10000600000001</v>
      </c>
      <c r="K369" s="13">
        <f t="shared" si="22"/>
        <v>-7.8413144671404256E-3</v>
      </c>
      <c r="L369" s="8">
        <v>3373.23</v>
      </c>
      <c r="M369" s="13">
        <f t="shared" si="23"/>
        <v>-3.8155427255142094E-3</v>
      </c>
    </row>
    <row r="370" spans="1:13" ht="17" x14ac:dyDescent="0.2">
      <c r="A370" s="7">
        <v>44606</v>
      </c>
      <c r="B370">
        <v>227.199997</v>
      </c>
      <c r="C370" s="13">
        <f t="shared" si="21"/>
        <v>-9.158333940362029E-3</v>
      </c>
      <c r="D370" s="8">
        <v>4475.01</v>
      </c>
      <c r="E370" s="13">
        <f t="shared" si="20"/>
        <v>8.8122082633468324E-4</v>
      </c>
      <c r="I370" s="7">
        <v>43875</v>
      </c>
      <c r="J370">
        <v>216.60000600000001</v>
      </c>
      <c r="K370" s="13">
        <f t="shared" si="22"/>
        <v>6.973500502831298E-3</v>
      </c>
      <c r="L370" s="8">
        <v>3337.75</v>
      </c>
      <c r="M370" s="13">
        <f t="shared" si="23"/>
        <v>-1.0518108756295885E-2</v>
      </c>
    </row>
    <row r="371" spans="1:13" ht="17" x14ac:dyDescent="0.2">
      <c r="A371" s="7">
        <v>44607</v>
      </c>
      <c r="B371">
        <v>228.699997</v>
      </c>
      <c r="C371" s="13">
        <f t="shared" si="21"/>
        <v>6.602112763232082E-3</v>
      </c>
      <c r="D371" s="8">
        <v>4380.26</v>
      </c>
      <c r="E371" s="13">
        <f t="shared" si="20"/>
        <v>-2.1173137043269175E-2</v>
      </c>
      <c r="I371" s="7">
        <v>43878</v>
      </c>
      <c r="J371">
        <v>215.800003</v>
      </c>
      <c r="K371" s="13">
        <f t="shared" si="22"/>
        <v>-3.6934578847611643E-3</v>
      </c>
      <c r="L371" s="8">
        <v>3225.89</v>
      </c>
      <c r="M371" s="13">
        <f t="shared" si="23"/>
        <v>-3.3513594487304399E-2</v>
      </c>
    </row>
    <row r="372" spans="1:13" ht="17" x14ac:dyDescent="0.2">
      <c r="A372" s="7">
        <v>44608</v>
      </c>
      <c r="B372">
        <v>229</v>
      </c>
      <c r="C372" s="13">
        <f t="shared" si="21"/>
        <v>1.3117752686284678E-3</v>
      </c>
      <c r="D372" s="8">
        <v>4348.87</v>
      </c>
      <c r="E372" s="13">
        <f t="shared" si="20"/>
        <v>-7.1662412733491943E-3</v>
      </c>
      <c r="I372" s="7">
        <v>43879</v>
      </c>
      <c r="J372">
        <v>214</v>
      </c>
      <c r="K372" s="13">
        <f t="shared" si="22"/>
        <v>-8.3410703196329372E-3</v>
      </c>
      <c r="L372" s="8">
        <v>3128.21</v>
      </c>
      <c r="M372" s="13">
        <f t="shared" si="23"/>
        <v>-3.0280015747592093E-2</v>
      </c>
    </row>
    <row r="373" spans="1:13" ht="17" x14ac:dyDescent="0.2">
      <c r="A373" s="7">
        <v>44609</v>
      </c>
      <c r="B373">
        <v>228.199997</v>
      </c>
      <c r="C373" s="13">
        <f t="shared" si="21"/>
        <v>-3.4934628820960656E-3</v>
      </c>
      <c r="D373" s="8">
        <v>4304.76</v>
      </c>
      <c r="E373" s="13">
        <f t="shared" si="20"/>
        <v>-1.0142864698185927E-2</v>
      </c>
      <c r="I373" s="7">
        <v>43880</v>
      </c>
      <c r="J373">
        <v>215.60000600000001</v>
      </c>
      <c r="K373" s="13">
        <f t="shared" si="22"/>
        <v>7.4766635514018631E-3</v>
      </c>
      <c r="L373" s="8">
        <v>3116.39</v>
      </c>
      <c r="M373" s="13">
        <f t="shared" si="23"/>
        <v>-3.7785187055856539E-3</v>
      </c>
    </row>
    <row r="374" spans="1:13" ht="17" x14ac:dyDescent="0.2">
      <c r="A374" s="7">
        <v>44610</v>
      </c>
      <c r="B374">
        <v>228.10000600000001</v>
      </c>
      <c r="C374" s="13">
        <f t="shared" si="21"/>
        <v>-4.3817266132561983E-4</v>
      </c>
      <c r="D374" s="8">
        <v>4225.5</v>
      </c>
      <c r="E374" s="13">
        <f t="shared" si="20"/>
        <v>-1.8412176288573612E-2</v>
      </c>
      <c r="I374" s="7">
        <v>43881</v>
      </c>
      <c r="J374">
        <v>216</v>
      </c>
      <c r="K374" s="13">
        <f t="shared" si="22"/>
        <v>1.8552596886292072E-3</v>
      </c>
      <c r="L374" s="8">
        <v>2978.76</v>
      </c>
      <c r="M374" s="13">
        <f t="shared" si="23"/>
        <v>-4.4163278665378725E-2</v>
      </c>
    </row>
    <row r="375" spans="1:13" ht="17" x14ac:dyDescent="0.2">
      <c r="A375" s="7">
        <v>44613</v>
      </c>
      <c r="B375">
        <v>226.300003</v>
      </c>
      <c r="C375" s="13">
        <f t="shared" si="21"/>
        <v>-7.8912887007991372E-3</v>
      </c>
      <c r="D375" s="8">
        <v>4288.7</v>
      </c>
      <c r="E375" s="13">
        <f t="shared" si="20"/>
        <v>1.4956809844988816E-2</v>
      </c>
      <c r="I375" s="7">
        <v>43882</v>
      </c>
      <c r="J375">
        <v>216</v>
      </c>
      <c r="K375" s="13">
        <f t="shared" si="22"/>
        <v>0</v>
      </c>
      <c r="L375" s="8">
        <v>2954.22</v>
      </c>
      <c r="M375" s="13">
        <f t="shared" si="23"/>
        <v>-8.2383273576925875E-3</v>
      </c>
    </row>
    <row r="376" spans="1:13" ht="17" x14ac:dyDescent="0.2">
      <c r="A376" s="7">
        <v>44614</v>
      </c>
      <c r="B376">
        <v>225.5</v>
      </c>
      <c r="C376" s="13">
        <f t="shared" si="21"/>
        <v>-3.5351435678063758E-3</v>
      </c>
      <c r="D376" s="8">
        <v>4384.6499999999996</v>
      </c>
      <c r="E376" s="13">
        <f t="shared" si="20"/>
        <v>2.2372746986266234E-2</v>
      </c>
      <c r="I376" s="7">
        <v>43885</v>
      </c>
      <c r="J376">
        <v>209.60000600000001</v>
      </c>
      <c r="K376" s="13">
        <f t="shared" si="22"/>
        <v>-2.9629601851851817E-2</v>
      </c>
      <c r="L376" s="8">
        <v>3090.23</v>
      </c>
      <c r="M376" s="13">
        <f t="shared" si="23"/>
        <v>4.6039225243888371E-2</v>
      </c>
    </row>
    <row r="377" spans="1:13" ht="17" x14ac:dyDescent="0.2">
      <c r="A377" s="7">
        <v>44615</v>
      </c>
      <c r="B377">
        <v>225.800003</v>
      </c>
      <c r="C377" s="13">
        <f t="shared" si="21"/>
        <v>1.3303902439023574E-3</v>
      </c>
      <c r="D377" s="8">
        <v>4373.9399999999996</v>
      </c>
      <c r="E377" s="13">
        <f t="shared" si="20"/>
        <v>-2.4426122951660689E-3</v>
      </c>
      <c r="I377" s="7">
        <v>43886</v>
      </c>
      <c r="J377">
        <v>207.89999399999999</v>
      </c>
      <c r="K377" s="13">
        <f t="shared" si="22"/>
        <v>-8.110744042631457E-3</v>
      </c>
      <c r="L377" s="8">
        <v>3003.37</v>
      </c>
      <c r="M377" s="13">
        <f t="shared" si="23"/>
        <v>-2.8107940185681968E-2</v>
      </c>
    </row>
    <row r="378" spans="1:13" ht="17" x14ac:dyDescent="0.2">
      <c r="A378" s="7">
        <v>44616</v>
      </c>
      <c r="B378">
        <v>220</v>
      </c>
      <c r="C378" s="13">
        <f t="shared" si="21"/>
        <v>-2.5686461129055038E-2</v>
      </c>
      <c r="D378" s="8">
        <v>4306.26</v>
      </c>
      <c r="E378" s="13">
        <f t="shared" si="20"/>
        <v>-1.5473463284818578E-2</v>
      </c>
      <c r="I378" s="7">
        <v>43887</v>
      </c>
      <c r="J378">
        <v>202.699997</v>
      </c>
      <c r="K378" s="13">
        <f t="shared" si="22"/>
        <v>-2.5012011303857884E-2</v>
      </c>
      <c r="L378" s="8">
        <v>3130.12</v>
      </c>
      <c r="M378" s="13">
        <f t="shared" si="23"/>
        <v>4.2202592421180185E-2</v>
      </c>
    </row>
    <row r="379" spans="1:13" ht="17" x14ac:dyDescent="0.2">
      <c r="A379" s="7">
        <v>44617</v>
      </c>
      <c r="B379">
        <v>221.5</v>
      </c>
      <c r="C379" s="13">
        <f t="shared" si="21"/>
        <v>6.8181818181818343E-3</v>
      </c>
      <c r="D379" s="8">
        <v>4386.54</v>
      </c>
      <c r="E379" s="13">
        <f t="shared" si="20"/>
        <v>1.8642627244987553E-2</v>
      </c>
      <c r="I379" s="7">
        <v>43888</v>
      </c>
      <c r="J379">
        <v>200.60000600000001</v>
      </c>
      <c r="K379" s="13">
        <f t="shared" si="22"/>
        <v>-1.0360093887914479E-2</v>
      </c>
      <c r="L379" s="8">
        <v>3023.94</v>
      </c>
      <c r="M379" s="13">
        <f t="shared" si="23"/>
        <v>-3.3922022158894838E-2</v>
      </c>
    </row>
    <row r="380" spans="1:13" ht="17" x14ac:dyDescent="0.2">
      <c r="A380" s="7">
        <v>44620</v>
      </c>
      <c r="B380">
        <v>222.89999399999999</v>
      </c>
      <c r="C380" s="13">
        <f t="shared" si="21"/>
        <v>6.3205146726861283E-3</v>
      </c>
      <c r="D380" s="8">
        <v>4363.49</v>
      </c>
      <c r="E380" s="13">
        <f t="shared" si="20"/>
        <v>-5.2547110022934662E-3</v>
      </c>
      <c r="I380" s="7">
        <v>43889</v>
      </c>
      <c r="J380">
        <v>191.800003</v>
      </c>
      <c r="K380" s="13">
        <f t="shared" si="22"/>
        <v>-4.3868408458572095E-2</v>
      </c>
      <c r="L380" s="8">
        <v>2972.37</v>
      </c>
      <c r="M380" s="13">
        <f t="shared" si="23"/>
        <v>-1.7053909799797706E-2</v>
      </c>
    </row>
    <row r="381" spans="1:13" ht="17" x14ac:dyDescent="0.2">
      <c r="A381" s="7">
        <v>44621</v>
      </c>
      <c r="B381">
        <v>222.5</v>
      </c>
      <c r="C381" s="13">
        <f t="shared" si="21"/>
        <v>-1.7944998239882715E-3</v>
      </c>
      <c r="D381" s="8">
        <v>4328.87</v>
      </c>
      <c r="E381" s="13">
        <f t="shared" si="20"/>
        <v>-7.93401612012401E-3</v>
      </c>
      <c r="I381" s="7">
        <v>43892</v>
      </c>
      <c r="J381">
        <v>189.60000600000001</v>
      </c>
      <c r="K381" s="13">
        <f t="shared" si="22"/>
        <v>-1.1470265722571371E-2</v>
      </c>
      <c r="L381" s="8">
        <v>2746.56</v>
      </c>
      <c r="M381" s="13">
        <f t="shared" si="23"/>
        <v>-7.5969680759797709E-2</v>
      </c>
    </row>
    <row r="382" spans="1:13" ht="17" x14ac:dyDescent="0.2">
      <c r="A382" s="7">
        <v>44622</v>
      </c>
      <c r="B382">
        <v>224.10000600000001</v>
      </c>
      <c r="C382" s="13">
        <f t="shared" si="21"/>
        <v>7.1910382022473129E-3</v>
      </c>
      <c r="D382" s="8">
        <v>4201.09</v>
      </c>
      <c r="E382" s="13">
        <f t="shared" si="20"/>
        <v>-2.9518095946517109E-2</v>
      </c>
      <c r="I382" s="7">
        <v>43893</v>
      </c>
      <c r="J382">
        <v>196.5</v>
      </c>
      <c r="K382" s="13">
        <f t="shared" si="22"/>
        <v>3.6392372266064177E-2</v>
      </c>
      <c r="L382" s="8">
        <v>2882.23</v>
      </c>
      <c r="M382" s="13">
        <f t="shared" si="23"/>
        <v>4.9396335780030221E-2</v>
      </c>
    </row>
    <row r="383" spans="1:13" ht="17" x14ac:dyDescent="0.2">
      <c r="A383" s="7">
        <v>44623</v>
      </c>
      <c r="B383">
        <v>222.300003</v>
      </c>
      <c r="C383" s="13">
        <f t="shared" si="21"/>
        <v>-8.0321416858863959E-3</v>
      </c>
      <c r="D383" s="8">
        <v>4170.7</v>
      </c>
      <c r="E383" s="13">
        <f t="shared" si="20"/>
        <v>-7.2338369327961116E-3</v>
      </c>
      <c r="I383" s="7">
        <v>43894</v>
      </c>
      <c r="J383">
        <v>197.800003</v>
      </c>
      <c r="K383" s="13">
        <f t="shared" si="22"/>
        <v>6.6157913486004638E-3</v>
      </c>
      <c r="L383" s="8">
        <v>2741.38</v>
      </c>
      <c r="M383" s="13">
        <f t="shared" si="23"/>
        <v>-4.8868410917935035E-2</v>
      </c>
    </row>
    <row r="384" spans="1:13" ht="17" x14ac:dyDescent="0.2">
      <c r="A384" s="7">
        <v>44624</v>
      </c>
      <c r="B384">
        <v>209.60000600000001</v>
      </c>
      <c r="C384" s="13">
        <f t="shared" si="21"/>
        <v>-5.7129990232163808E-2</v>
      </c>
      <c r="D384" s="8">
        <v>4277.88</v>
      </c>
      <c r="E384" s="13">
        <f t="shared" si="20"/>
        <v>2.5698324022346508E-2</v>
      </c>
      <c r="I384" s="7">
        <v>43895</v>
      </c>
      <c r="J384">
        <v>193</v>
      </c>
      <c r="K384" s="13">
        <f t="shared" si="22"/>
        <v>-2.426695109807453E-2</v>
      </c>
      <c r="L384" s="8">
        <v>2480.64</v>
      </c>
      <c r="M384" s="13">
        <f t="shared" si="23"/>
        <v>-9.5112680474797484E-2</v>
      </c>
    </row>
    <row r="385" spans="1:13" ht="17" x14ac:dyDescent="0.2">
      <c r="A385" s="7">
        <v>44627</v>
      </c>
      <c r="B385">
        <v>206</v>
      </c>
      <c r="C385" s="13">
        <f t="shared" si="21"/>
        <v>-1.7175600653370204E-2</v>
      </c>
      <c r="D385" s="8">
        <v>4259.5200000000004</v>
      </c>
      <c r="E385" s="13">
        <f t="shared" si="20"/>
        <v>-4.2918454935622075E-3</v>
      </c>
      <c r="I385" s="7">
        <v>43896</v>
      </c>
      <c r="J385">
        <v>186.89999399999999</v>
      </c>
      <c r="K385" s="13">
        <f t="shared" si="22"/>
        <v>-3.160624870466322E-2</v>
      </c>
      <c r="L385" s="8">
        <v>2711.02</v>
      </c>
      <c r="M385" s="13">
        <f t="shared" si="23"/>
        <v>9.2871194530443901E-2</v>
      </c>
    </row>
    <row r="386" spans="1:13" ht="17" x14ac:dyDescent="0.2">
      <c r="A386" s="7">
        <v>44628</v>
      </c>
      <c r="B386">
        <v>208.300003</v>
      </c>
      <c r="C386" s="13">
        <f t="shared" si="21"/>
        <v>1.1165063106796103E-2</v>
      </c>
      <c r="D386" s="8">
        <v>4204.3100000000004</v>
      </c>
      <c r="E386" s="13">
        <f t="shared" si="20"/>
        <v>-1.2961554353542182E-2</v>
      </c>
      <c r="I386" s="7">
        <v>43899</v>
      </c>
      <c r="J386">
        <v>175.300003</v>
      </c>
      <c r="K386" s="13">
        <f t="shared" si="22"/>
        <v>-6.2065229386791709E-2</v>
      </c>
      <c r="L386" s="8">
        <v>2386.13</v>
      </c>
      <c r="M386" s="13">
        <f t="shared" si="23"/>
        <v>-0.11984050283657066</v>
      </c>
    </row>
    <row r="387" spans="1:13" ht="17" x14ac:dyDescent="0.2">
      <c r="A387" s="7">
        <v>44629</v>
      </c>
      <c r="B387">
        <v>211.199997</v>
      </c>
      <c r="C387" s="13">
        <f t="shared" si="21"/>
        <v>1.3922198551288512E-2</v>
      </c>
      <c r="D387" s="8">
        <v>4173.1099999999997</v>
      </c>
      <c r="E387" s="13">
        <f t="shared" ref="E387:E450" si="24">D387/D386-1</f>
        <v>-7.4209561140831104E-3</v>
      </c>
      <c r="I387" s="7">
        <v>43900</v>
      </c>
      <c r="J387">
        <v>178.800003</v>
      </c>
      <c r="K387" s="13">
        <f t="shared" si="22"/>
        <v>1.9965772618954158E-2</v>
      </c>
      <c r="L387" s="8">
        <v>2529.19</v>
      </c>
      <c r="M387" s="13">
        <f t="shared" si="23"/>
        <v>5.9954822243549089E-2</v>
      </c>
    </row>
    <row r="388" spans="1:13" ht="17" x14ac:dyDescent="0.2">
      <c r="A388" s="7">
        <v>44630</v>
      </c>
      <c r="B388">
        <v>213.89999399999999</v>
      </c>
      <c r="C388" s="13">
        <f t="shared" ref="C388:C451" si="25">B388/B387-1</f>
        <v>1.2784076886137363E-2</v>
      </c>
      <c r="D388" s="8">
        <v>4262.45</v>
      </c>
      <c r="E388" s="13">
        <f t="shared" si="24"/>
        <v>2.1408493905025416E-2</v>
      </c>
      <c r="I388" s="7">
        <v>43901</v>
      </c>
      <c r="J388">
        <v>174.5</v>
      </c>
      <c r="K388" s="13">
        <f t="shared" ref="K388:K451" si="26">J388/J387-1</f>
        <v>-2.4049233377250068E-2</v>
      </c>
      <c r="L388" s="8">
        <v>2398.1</v>
      </c>
      <c r="M388" s="13">
        <f t="shared" ref="M388:M451" si="27">L388/L387-1</f>
        <v>-5.1830823307066787E-2</v>
      </c>
    </row>
    <row r="389" spans="1:13" ht="17" x14ac:dyDescent="0.2">
      <c r="A389" s="7">
        <v>44631</v>
      </c>
      <c r="B389">
        <v>218</v>
      </c>
      <c r="C389" s="13">
        <f t="shared" si="25"/>
        <v>1.9167864025279036E-2</v>
      </c>
      <c r="D389" s="8">
        <v>4357.8599999999997</v>
      </c>
      <c r="E389" s="13">
        <f t="shared" si="24"/>
        <v>2.2383840279651235E-2</v>
      </c>
      <c r="I389" s="7">
        <v>43902</v>
      </c>
      <c r="J389">
        <v>160.89999399999999</v>
      </c>
      <c r="K389" s="13">
        <f t="shared" si="26"/>
        <v>-7.7936997134670505E-2</v>
      </c>
      <c r="L389" s="8">
        <v>2409.39</v>
      </c>
      <c r="M389" s="13">
        <f t="shared" si="27"/>
        <v>4.707893749218206E-3</v>
      </c>
    </row>
    <row r="390" spans="1:13" ht="17" x14ac:dyDescent="0.2">
      <c r="A390" s="7">
        <v>44634</v>
      </c>
      <c r="B390">
        <v>216.699997</v>
      </c>
      <c r="C390" s="13">
        <f t="shared" si="25"/>
        <v>-5.9633165137614741E-3</v>
      </c>
      <c r="D390" s="8">
        <v>4411.67</v>
      </c>
      <c r="E390" s="13">
        <f t="shared" si="24"/>
        <v>1.2347803738532281E-2</v>
      </c>
      <c r="I390" s="7">
        <v>43903</v>
      </c>
      <c r="J390">
        <v>163</v>
      </c>
      <c r="K390" s="13">
        <f t="shared" si="26"/>
        <v>1.3051622612242131E-2</v>
      </c>
      <c r="L390" s="8">
        <v>2304.92</v>
      </c>
      <c r="M390" s="13">
        <f t="shared" si="27"/>
        <v>-4.3359522534749395E-2</v>
      </c>
    </row>
    <row r="391" spans="1:13" ht="17" x14ac:dyDescent="0.2">
      <c r="A391" s="7">
        <v>44635</v>
      </c>
      <c r="B391">
        <v>215.699997</v>
      </c>
      <c r="C391" s="13">
        <f t="shared" si="25"/>
        <v>-4.6146747293217549E-3</v>
      </c>
      <c r="D391" s="8">
        <v>4463.12</v>
      </c>
      <c r="E391" s="13">
        <f t="shared" si="24"/>
        <v>1.1662250349640857E-2</v>
      </c>
      <c r="I391" s="7">
        <v>43906</v>
      </c>
      <c r="J391">
        <v>142.699997</v>
      </c>
      <c r="K391" s="13">
        <f t="shared" si="26"/>
        <v>-0.12453989570552149</v>
      </c>
      <c r="L391" s="8">
        <v>2237.4</v>
      </c>
      <c r="M391" s="13">
        <f t="shared" si="27"/>
        <v>-2.9293858355170621E-2</v>
      </c>
    </row>
    <row r="392" spans="1:13" ht="17" x14ac:dyDescent="0.2">
      <c r="A392" s="7">
        <v>44636</v>
      </c>
      <c r="B392">
        <v>219.800003</v>
      </c>
      <c r="C392" s="13">
        <f t="shared" si="25"/>
        <v>1.9007909397421141E-2</v>
      </c>
      <c r="D392" s="8">
        <v>4461.18</v>
      </c>
      <c r="E392" s="13">
        <f t="shared" si="24"/>
        <v>-4.3467350194470455E-4</v>
      </c>
      <c r="I392" s="7">
        <v>43907</v>
      </c>
      <c r="J392">
        <v>144.60000600000001</v>
      </c>
      <c r="K392" s="13">
        <f t="shared" si="26"/>
        <v>1.3314709460015006E-2</v>
      </c>
      <c r="L392" s="8">
        <v>2447.33</v>
      </c>
      <c r="M392" s="13">
        <f t="shared" si="27"/>
        <v>9.3827657101993367E-2</v>
      </c>
    </row>
    <row r="393" spans="1:13" ht="17" x14ac:dyDescent="0.2">
      <c r="A393" s="7">
        <v>44637</v>
      </c>
      <c r="B393">
        <v>221.89999399999999</v>
      </c>
      <c r="C393" s="13">
        <f t="shared" si="25"/>
        <v>9.5540990506719492E-3</v>
      </c>
      <c r="D393" s="8">
        <v>4511.6099999999997</v>
      </c>
      <c r="E393" s="13">
        <f t="shared" si="24"/>
        <v>1.1304184094790948E-2</v>
      </c>
      <c r="I393" s="7">
        <v>43908</v>
      </c>
      <c r="J393">
        <v>142.199997</v>
      </c>
      <c r="K393" s="13">
        <f t="shared" si="26"/>
        <v>-1.6597571925412002E-2</v>
      </c>
      <c r="L393" s="8">
        <v>2475.56</v>
      </c>
      <c r="M393" s="13">
        <f t="shared" si="27"/>
        <v>1.1535019797084933E-2</v>
      </c>
    </row>
    <row r="394" spans="1:13" ht="17" x14ac:dyDescent="0.2">
      <c r="A394" s="7">
        <v>44638</v>
      </c>
      <c r="B394">
        <v>222.60000600000001</v>
      </c>
      <c r="C394" s="13">
        <f t="shared" si="25"/>
        <v>3.154628296204498E-3</v>
      </c>
      <c r="D394" s="8">
        <v>4456.24</v>
      </c>
      <c r="E394" s="13">
        <f t="shared" si="24"/>
        <v>-1.2272780670315009E-2</v>
      </c>
      <c r="I394" s="7">
        <v>43909</v>
      </c>
      <c r="J394">
        <v>138.60000600000001</v>
      </c>
      <c r="K394" s="13">
        <f t="shared" si="26"/>
        <v>-2.5316392939164323E-2</v>
      </c>
      <c r="L394" s="8">
        <v>2630.07</v>
      </c>
      <c r="M394" s="13">
        <f t="shared" si="27"/>
        <v>6.2414160836336219E-2</v>
      </c>
    </row>
    <row r="395" spans="1:13" ht="17" x14ac:dyDescent="0.2">
      <c r="A395" s="7">
        <v>44641</v>
      </c>
      <c r="B395">
        <v>225.5</v>
      </c>
      <c r="C395" s="13">
        <f t="shared" si="25"/>
        <v>1.3027825345161892E-2</v>
      </c>
      <c r="D395" s="8">
        <v>4520.16</v>
      </c>
      <c r="E395" s="13">
        <f t="shared" si="24"/>
        <v>1.4343931206577842E-2</v>
      </c>
      <c r="I395" s="7">
        <v>43910</v>
      </c>
      <c r="J395">
        <v>145.800003</v>
      </c>
      <c r="K395" s="13">
        <f t="shared" si="26"/>
        <v>5.1948028054197959E-2</v>
      </c>
      <c r="L395" s="8">
        <v>2541.4699999999998</v>
      </c>
      <c r="M395" s="13">
        <f t="shared" si="27"/>
        <v>-3.36873163071707E-2</v>
      </c>
    </row>
    <row r="396" spans="1:13" ht="17" x14ac:dyDescent="0.2">
      <c r="A396" s="7">
        <v>44642</v>
      </c>
      <c r="B396">
        <v>226.10000600000001</v>
      </c>
      <c r="C396" s="13">
        <f t="shared" si="25"/>
        <v>2.6607804878049368E-3</v>
      </c>
      <c r="D396" s="8">
        <v>4543.0600000000004</v>
      </c>
      <c r="E396" s="13">
        <f t="shared" si="24"/>
        <v>5.0661923471737591E-3</v>
      </c>
      <c r="I396" s="7">
        <v>43913</v>
      </c>
      <c r="J396">
        <v>137.5</v>
      </c>
      <c r="K396" s="13">
        <f t="shared" si="26"/>
        <v>-5.6927317072826167E-2</v>
      </c>
      <c r="L396" s="8">
        <v>2626.65</v>
      </c>
      <c r="M396" s="13">
        <f t="shared" si="27"/>
        <v>3.3516035994916482E-2</v>
      </c>
    </row>
    <row r="397" spans="1:13" ht="17" x14ac:dyDescent="0.2">
      <c r="A397" s="7">
        <v>44643</v>
      </c>
      <c r="B397">
        <v>226</v>
      </c>
      <c r="C397" s="13">
        <f t="shared" si="25"/>
        <v>-4.4230870122141663E-4</v>
      </c>
      <c r="D397" s="8">
        <v>4575.5200000000004</v>
      </c>
      <c r="E397" s="13">
        <f t="shared" si="24"/>
        <v>7.1449639670178033E-3</v>
      </c>
      <c r="I397" s="7">
        <v>43914</v>
      </c>
      <c r="J397">
        <v>143.39999399999999</v>
      </c>
      <c r="K397" s="13">
        <f t="shared" si="26"/>
        <v>4.2909047272727152E-2</v>
      </c>
      <c r="L397" s="8">
        <v>2584.59</v>
      </c>
      <c r="M397" s="13">
        <f t="shared" si="27"/>
        <v>-1.60127919593398E-2</v>
      </c>
    </row>
    <row r="398" spans="1:13" ht="17" x14ac:dyDescent="0.2">
      <c r="A398" s="7">
        <v>44644</v>
      </c>
      <c r="B398">
        <v>225.89999399999999</v>
      </c>
      <c r="C398" s="13">
        <f t="shared" si="25"/>
        <v>-4.4250442477877794E-4</v>
      </c>
      <c r="D398" s="8">
        <v>4631.6000000000004</v>
      </c>
      <c r="E398" s="13">
        <f t="shared" si="24"/>
        <v>1.2256530405287291E-2</v>
      </c>
      <c r="I398" s="7">
        <v>43915</v>
      </c>
      <c r="J398">
        <v>151.89999399999999</v>
      </c>
      <c r="K398" s="13">
        <f t="shared" si="26"/>
        <v>5.9274758407590999E-2</v>
      </c>
      <c r="L398" s="8">
        <v>2470.5</v>
      </c>
      <c r="M398" s="13">
        <f t="shared" si="27"/>
        <v>-4.4142397827121593E-2</v>
      </c>
    </row>
    <row r="399" spans="1:13" ht="17" x14ac:dyDescent="0.2">
      <c r="A399" s="7">
        <v>44645</v>
      </c>
      <c r="B399">
        <v>227.5</v>
      </c>
      <c r="C399" s="13">
        <f t="shared" si="25"/>
        <v>7.0828067396939698E-3</v>
      </c>
      <c r="D399" s="8">
        <v>4602.45</v>
      </c>
      <c r="E399" s="13">
        <f t="shared" si="24"/>
        <v>-6.2937213921756552E-3</v>
      </c>
      <c r="I399" s="7">
        <v>43916</v>
      </c>
      <c r="J399">
        <v>154.5</v>
      </c>
      <c r="K399" s="13">
        <f t="shared" si="26"/>
        <v>1.7116564204735951E-2</v>
      </c>
      <c r="L399" s="8">
        <v>2526.9</v>
      </c>
      <c r="M399" s="13">
        <f t="shared" si="27"/>
        <v>2.2829386763812964E-2</v>
      </c>
    </row>
    <row r="400" spans="1:13" ht="17" x14ac:dyDescent="0.2">
      <c r="A400" s="7">
        <v>44648</v>
      </c>
      <c r="B400">
        <v>228.5</v>
      </c>
      <c r="C400" s="13">
        <f t="shared" si="25"/>
        <v>4.39560439560438E-3</v>
      </c>
      <c r="D400" s="8">
        <v>4530.41</v>
      </c>
      <c r="E400" s="13">
        <f t="shared" si="24"/>
        <v>-1.5652532890091164E-2</v>
      </c>
      <c r="I400" s="7">
        <v>43917</v>
      </c>
      <c r="J400">
        <v>153.5</v>
      </c>
      <c r="K400" s="13">
        <f t="shared" si="26"/>
        <v>-6.4724919093851474E-3</v>
      </c>
      <c r="L400" s="8">
        <v>2488.65</v>
      </c>
      <c r="M400" s="13">
        <f t="shared" si="27"/>
        <v>-1.5137124539950086E-2</v>
      </c>
    </row>
    <row r="401" spans="1:13" ht="17" x14ac:dyDescent="0.2">
      <c r="A401" s="7">
        <v>44649</v>
      </c>
      <c r="B401">
        <v>230.10000600000001</v>
      </c>
      <c r="C401" s="13">
        <f t="shared" si="25"/>
        <v>7.0022144420132104E-3</v>
      </c>
      <c r="D401" s="8">
        <v>4545.8599999999997</v>
      </c>
      <c r="E401" s="13">
        <f t="shared" si="24"/>
        <v>3.4102873691344016E-3</v>
      </c>
      <c r="I401" s="7">
        <v>43920</v>
      </c>
      <c r="J401">
        <v>150.89999399999999</v>
      </c>
      <c r="K401" s="13">
        <f t="shared" si="26"/>
        <v>-1.6938149837133598E-2</v>
      </c>
      <c r="L401" s="8">
        <v>2663.68</v>
      </c>
      <c r="M401" s="13">
        <f t="shared" si="27"/>
        <v>7.0331304120707872E-2</v>
      </c>
    </row>
    <row r="402" spans="1:13" ht="17" x14ac:dyDescent="0.2">
      <c r="A402" s="7">
        <v>44650</v>
      </c>
      <c r="B402">
        <v>229.300003</v>
      </c>
      <c r="C402" s="13">
        <f t="shared" si="25"/>
        <v>-3.4767621866120813E-3</v>
      </c>
      <c r="D402" s="8">
        <v>4582.6400000000003</v>
      </c>
      <c r="E402" s="13">
        <f t="shared" si="24"/>
        <v>8.0908782936564005E-3</v>
      </c>
      <c r="I402" s="7">
        <v>43921</v>
      </c>
      <c r="J402">
        <v>156.39999399999999</v>
      </c>
      <c r="K402" s="13">
        <f t="shared" si="26"/>
        <v>3.6447980243127009E-2</v>
      </c>
      <c r="L402" s="8">
        <v>2659.41</v>
      </c>
      <c r="M402" s="13">
        <f t="shared" si="27"/>
        <v>-1.6030454108602044E-3</v>
      </c>
    </row>
    <row r="403" spans="1:13" ht="17" x14ac:dyDescent="0.2">
      <c r="A403" s="7">
        <v>44651</v>
      </c>
      <c r="B403">
        <v>233.10000600000001</v>
      </c>
      <c r="C403" s="13">
        <f t="shared" si="25"/>
        <v>1.6572189054877562E-2</v>
      </c>
      <c r="D403" s="8">
        <v>4525.12</v>
      </c>
      <c r="E403" s="13">
        <f t="shared" si="24"/>
        <v>-1.2551716914267819E-2</v>
      </c>
      <c r="I403" s="7">
        <v>43922</v>
      </c>
      <c r="J403">
        <v>152.300003</v>
      </c>
      <c r="K403" s="13">
        <f t="shared" si="26"/>
        <v>-2.6214777220515684E-2</v>
      </c>
      <c r="L403" s="8">
        <v>2749.98</v>
      </c>
      <c r="M403" s="13">
        <f t="shared" si="27"/>
        <v>3.4056426049386967E-2</v>
      </c>
    </row>
    <row r="404" spans="1:13" ht="17" x14ac:dyDescent="0.2">
      <c r="A404" s="7">
        <v>44652</v>
      </c>
      <c r="B404">
        <v>232.300003</v>
      </c>
      <c r="C404" s="13">
        <f t="shared" si="25"/>
        <v>-3.43201621367617E-3</v>
      </c>
      <c r="D404" s="8">
        <v>4481.1499999999996</v>
      </c>
      <c r="E404" s="13">
        <f t="shared" si="24"/>
        <v>-9.7168693868892042E-3</v>
      </c>
      <c r="I404" s="7">
        <v>43923</v>
      </c>
      <c r="J404">
        <v>152.39999399999999</v>
      </c>
      <c r="K404" s="13">
        <f t="shared" si="26"/>
        <v>6.5653971129586708E-4</v>
      </c>
      <c r="L404" s="8">
        <v>2789.82</v>
      </c>
      <c r="M404" s="13">
        <f t="shared" si="27"/>
        <v>1.448737809002254E-2</v>
      </c>
    </row>
    <row r="405" spans="1:13" ht="17" x14ac:dyDescent="0.2">
      <c r="A405" s="7">
        <v>44655</v>
      </c>
      <c r="B405">
        <v>233</v>
      </c>
      <c r="C405" s="13">
        <f t="shared" si="25"/>
        <v>3.0133318594920411E-3</v>
      </c>
      <c r="D405" s="8">
        <v>4500.21</v>
      </c>
      <c r="E405" s="13">
        <f t="shared" si="24"/>
        <v>4.2533724601945266E-3</v>
      </c>
      <c r="I405" s="7">
        <v>43924</v>
      </c>
      <c r="J405">
        <v>150.5</v>
      </c>
      <c r="K405" s="13">
        <f t="shared" si="26"/>
        <v>-1.2467152721803876E-2</v>
      </c>
      <c r="L405" s="8">
        <v>2761.63</v>
      </c>
      <c r="M405" s="13">
        <f t="shared" si="27"/>
        <v>-1.0104594561656355E-2</v>
      </c>
    </row>
    <row r="406" spans="1:13" ht="17" x14ac:dyDescent="0.2">
      <c r="A406" s="7">
        <v>44656</v>
      </c>
      <c r="B406">
        <v>233.699997</v>
      </c>
      <c r="C406" s="13">
        <f t="shared" si="25"/>
        <v>3.0042789699571415E-3</v>
      </c>
      <c r="D406" s="8">
        <v>4488.28</v>
      </c>
      <c r="E406" s="13">
        <f t="shared" si="24"/>
        <v>-2.6509873983658894E-3</v>
      </c>
      <c r="I406" s="7">
        <v>43927</v>
      </c>
      <c r="J406">
        <v>152.800003</v>
      </c>
      <c r="K406" s="13">
        <f t="shared" si="26"/>
        <v>1.5282411960132913E-2</v>
      </c>
      <c r="L406" s="8">
        <v>2846.06</v>
      </c>
      <c r="M406" s="13">
        <f t="shared" si="27"/>
        <v>3.0572524197665762E-2</v>
      </c>
    </row>
    <row r="407" spans="1:13" ht="17" x14ac:dyDescent="0.2">
      <c r="A407" s="7">
        <v>44657</v>
      </c>
      <c r="B407">
        <v>234.10000600000001</v>
      </c>
      <c r="C407" s="13">
        <f t="shared" si="25"/>
        <v>1.7116345962127077E-3</v>
      </c>
      <c r="D407" s="8">
        <v>4412.53</v>
      </c>
      <c r="E407" s="13">
        <f t="shared" si="24"/>
        <v>-1.6877289295676778E-2</v>
      </c>
      <c r="I407" s="7">
        <v>43928</v>
      </c>
      <c r="J407">
        <v>159.5</v>
      </c>
      <c r="K407" s="13">
        <f t="shared" si="26"/>
        <v>4.384814704486617E-2</v>
      </c>
      <c r="L407" s="8">
        <v>2783.36</v>
      </c>
      <c r="M407" s="13">
        <f t="shared" si="27"/>
        <v>-2.2030456139364496E-2</v>
      </c>
    </row>
    <row r="408" spans="1:13" ht="17" x14ac:dyDescent="0.2">
      <c r="A408" s="7">
        <v>44658</v>
      </c>
      <c r="B408">
        <v>233.5</v>
      </c>
      <c r="C408" s="13">
        <f t="shared" si="25"/>
        <v>-2.5630328262358226E-3</v>
      </c>
      <c r="D408" s="8">
        <v>4397.45</v>
      </c>
      <c r="E408" s="13">
        <f t="shared" si="24"/>
        <v>-3.4175405039739148E-3</v>
      </c>
      <c r="I408" s="7">
        <v>43929</v>
      </c>
      <c r="J408">
        <v>157.800003</v>
      </c>
      <c r="K408" s="13">
        <f t="shared" si="26"/>
        <v>-1.0658288401253935E-2</v>
      </c>
      <c r="L408" s="8">
        <v>2799.55</v>
      </c>
      <c r="M408" s="13">
        <f t="shared" si="27"/>
        <v>5.8167107381006389E-3</v>
      </c>
    </row>
    <row r="409" spans="1:13" ht="17" x14ac:dyDescent="0.2">
      <c r="A409" s="7">
        <v>44659</v>
      </c>
      <c r="B409">
        <v>234.60000600000001</v>
      </c>
      <c r="C409" s="13">
        <f t="shared" si="25"/>
        <v>4.7109464668093626E-3</v>
      </c>
      <c r="D409" s="8">
        <v>4446.59</v>
      </c>
      <c r="E409" s="13">
        <f t="shared" si="24"/>
        <v>1.1174658040455254E-2</v>
      </c>
      <c r="I409" s="7">
        <v>43930</v>
      </c>
      <c r="J409">
        <v>163.60000600000001</v>
      </c>
      <c r="K409" s="13">
        <f t="shared" si="26"/>
        <v>3.6755404877907516E-2</v>
      </c>
      <c r="L409" s="8">
        <v>2874.56</v>
      </c>
      <c r="M409" s="13">
        <f t="shared" si="27"/>
        <v>2.6793591827257934E-2</v>
      </c>
    </row>
    <row r="410" spans="1:13" ht="17" x14ac:dyDescent="0.2">
      <c r="A410" s="7">
        <v>44662</v>
      </c>
      <c r="B410">
        <v>235.300003</v>
      </c>
      <c r="C410" s="13">
        <f t="shared" si="25"/>
        <v>2.9837893525033188E-3</v>
      </c>
      <c r="D410" s="8">
        <v>4392.59</v>
      </c>
      <c r="E410" s="13">
        <f t="shared" si="24"/>
        <v>-1.2144137417661627E-2</v>
      </c>
      <c r="I410" s="7">
        <v>43935</v>
      </c>
      <c r="J410">
        <v>164.5</v>
      </c>
      <c r="K410" s="13">
        <f t="shared" si="26"/>
        <v>5.5011856173159401E-3</v>
      </c>
      <c r="L410" s="8">
        <v>2823.16</v>
      </c>
      <c r="M410" s="13">
        <f t="shared" si="27"/>
        <v>-1.7880997439608137E-2</v>
      </c>
    </row>
    <row r="411" spans="1:13" ht="17" x14ac:dyDescent="0.2">
      <c r="A411" s="7">
        <v>44663</v>
      </c>
      <c r="B411">
        <v>233.199997</v>
      </c>
      <c r="C411" s="13">
        <f t="shared" si="25"/>
        <v>-8.9248022661521098E-3</v>
      </c>
      <c r="D411" s="8">
        <v>4391.6899999999996</v>
      </c>
      <c r="E411" s="13">
        <f t="shared" si="24"/>
        <v>-2.0489050878880199E-4</v>
      </c>
      <c r="I411" s="7">
        <v>43936</v>
      </c>
      <c r="J411">
        <v>159.89999399999999</v>
      </c>
      <c r="K411" s="13">
        <f t="shared" si="26"/>
        <v>-2.7963562310030388E-2</v>
      </c>
      <c r="L411" s="8">
        <v>2736.56</v>
      </c>
      <c r="M411" s="13">
        <f t="shared" si="27"/>
        <v>-3.0674846625766805E-2</v>
      </c>
    </row>
    <row r="412" spans="1:13" ht="17" x14ac:dyDescent="0.2">
      <c r="A412" s="7">
        <v>44664</v>
      </c>
      <c r="B412">
        <v>232.89999399999999</v>
      </c>
      <c r="C412" s="13">
        <f t="shared" si="25"/>
        <v>-1.2864622807006176E-3</v>
      </c>
      <c r="D412" s="8">
        <v>4462.21</v>
      </c>
      <c r="E412" s="13">
        <f t="shared" si="24"/>
        <v>1.6057599693967584E-2</v>
      </c>
      <c r="I412" s="7">
        <v>43937</v>
      </c>
      <c r="J412">
        <v>158.800003</v>
      </c>
      <c r="K412" s="13">
        <f t="shared" si="26"/>
        <v>-6.879243535181101E-3</v>
      </c>
      <c r="L412" s="8">
        <v>2799.31</v>
      </c>
      <c r="M412" s="13">
        <f t="shared" si="27"/>
        <v>2.2930248194813929E-2</v>
      </c>
    </row>
    <row r="413" spans="1:13" ht="17" x14ac:dyDescent="0.2">
      <c r="A413" s="7">
        <v>44665</v>
      </c>
      <c r="B413">
        <v>233</v>
      </c>
      <c r="C413" s="13">
        <f t="shared" si="25"/>
        <v>4.2939460101498739E-4</v>
      </c>
      <c r="D413" s="8">
        <v>4459.45</v>
      </c>
      <c r="E413" s="13">
        <f t="shared" si="24"/>
        <v>-6.1852759058855789E-4</v>
      </c>
      <c r="I413" s="7">
        <v>43938</v>
      </c>
      <c r="J413">
        <v>165</v>
      </c>
      <c r="K413" s="13">
        <f t="shared" si="26"/>
        <v>3.9042801529418192E-2</v>
      </c>
      <c r="L413" s="8">
        <v>2797.8</v>
      </c>
      <c r="M413" s="13">
        <f t="shared" si="27"/>
        <v>-5.3941864245110605E-4</v>
      </c>
    </row>
    <row r="414" spans="1:13" ht="17" x14ac:dyDescent="0.2">
      <c r="A414" s="7">
        <v>44670</v>
      </c>
      <c r="B414">
        <v>233.5</v>
      </c>
      <c r="C414" s="13">
        <f t="shared" si="25"/>
        <v>2.1459227467810482E-3</v>
      </c>
      <c r="D414" s="8">
        <v>4393.66</v>
      </c>
      <c r="E414" s="13">
        <f t="shared" si="24"/>
        <v>-1.475294038502506E-2</v>
      </c>
      <c r="I414" s="7">
        <v>43941</v>
      </c>
      <c r="J414">
        <v>162.699997</v>
      </c>
      <c r="K414" s="13">
        <f t="shared" si="26"/>
        <v>-1.3939412121212191E-2</v>
      </c>
      <c r="L414" s="8">
        <v>2836.74</v>
      </c>
      <c r="M414" s="13">
        <f t="shared" si="27"/>
        <v>1.3918078490242181E-2</v>
      </c>
    </row>
    <row r="415" spans="1:13" ht="17" x14ac:dyDescent="0.2">
      <c r="A415" s="7">
        <v>44671</v>
      </c>
      <c r="B415">
        <v>233.60000600000001</v>
      </c>
      <c r="C415" s="13">
        <f t="shared" si="25"/>
        <v>4.2829122055687563E-4</v>
      </c>
      <c r="D415" s="8">
        <v>4271.78</v>
      </c>
      <c r="E415" s="13">
        <f t="shared" si="24"/>
        <v>-2.773997077607282E-2</v>
      </c>
      <c r="I415" s="7">
        <v>43942</v>
      </c>
      <c r="J415">
        <v>161.39999399999999</v>
      </c>
      <c r="K415" s="13">
        <f t="shared" si="26"/>
        <v>-7.9901845357748247E-3</v>
      </c>
      <c r="L415" s="8">
        <v>2878.48</v>
      </c>
      <c r="M415" s="13">
        <f t="shared" si="27"/>
        <v>1.4714073196697708E-2</v>
      </c>
    </row>
    <row r="416" spans="1:13" ht="17" x14ac:dyDescent="0.2">
      <c r="A416" s="7">
        <v>44672</v>
      </c>
      <c r="B416">
        <v>234.89999399999999</v>
      </c>
      <c r="C416" s="13">
        <f t="shared" si="25"/>
        <v>5.5650169803505012E-3</v>
      </c>
      <c r="D416" s="8">
        <v>4296.12</v>
      </c>
      <c r="E416" s="13">
        <f t="shared" si="24"/>
        <v>5.6978589721381478E-3</v>
      </c>
      <c r="I416" s="7">
        <v>43943</v>
      </c>
      <c r="J416">
        <v>161.60000600000001</v>
      </c>
      <c r="K416" s="13">
        <f t="shared" si="26"/>
        <v>1.239231768496829E-3</v>
      </c>
      <c r="L416" s="8">
        <v>2863.39</v>
      </c>
      <c r="M416" s="13">
        <f t="shared" si="27"/>
        <v>-5.2423501292349073E-3</v>
      </c>
    </row>
    <row r="417" spans="1:13" ht="17" x14ac:dyDescent="0.2">
      <c r="A417" s="7">
        <v>44673</v>
      </c>
      <c r="B417">
        <v>233.10000600000001</v>
      </c>
      <c r="C417" s="13">
        <f t="shared" si="25"/>
        <v>-7.6627843592026457E-3</v>
      </c>
      <c r="D417" s="8">
        <v>4175.2</v>
      </c>
      <c r="E417" s="13">
        <f t="shared" si="24"/>
        <v>-2.8146327383778869E-2</v>
      </c>
      <c r="I417" s="7">
        <v>43944</v>
      </c>
      <c r="J417">
        <v>162.800003</v>
      </c>
      <c r="K417" s="13">
        <f t="shared" si="26"/>
        <v>7.425723734193479E-3</v>
      </c>
      <c r="L417" s="8">
        <v>2939.51</v>
      </c>
      <c r="M417" s="13">
        <f t="shared" si="27"/>
        <v>2.6583874358714787E-2</v>
      </c>
    </row>
    <row r="418" spans="1:13" ht="17" x14ac:dyDescent="0.2">
      <c r="A418" s="7">
        <v>44676</v>
      </c>
      <c r="B418">
        <v>227.199997</v>
      </c>
      <c r="C418" s="13">
        <f t="shared" si="25"/>
        <v>-2.5311063269556566E-2</v>
      </c>
      <c r="D418" s="8">
        <v>4183.96</v>
      </c>
      <c r="E418" s="13">
        <f t="shared" si="24"/>
        <v>2.0981030848821192E-3</v>
      </c>
      <c r="I418" s="7">
        <v>43945</v>
      </c>
      <c r="J418">
        <v>163.39999399999999</v>
      </c>
      <c r="K418" s="13">
        <f t="shared" si="26"/>
        <v>3.6854483350345912E-3</v>
      </c>
      <c r="L418" s="8">
        <v>2912.43</v>
      </c>
      <c r="M418" s="13">
        <f t="shared" si="27"/>
        <v>-9.2124197570344624E-3</v>
      </c>
    </row>
    <row r="419" spans="1:13" ht="17" x14ac:dyDescent="0.2">
      <c r="A419" s="7">
        <v>44677</v>
      </c>
      <c r="B419">
        <v>230.10000600000001</v>
      </c>
      <c r="C419" s="13">
        <f t="shared" si="25"/>
        <v>1.2764124288258794E-2</v>
      </c>
      <c r="D419" s="8">
        <v>4287.5</v>
      </c>
      <c r="E419" s="13">
        <f t="shared" si="24"/>
        <v>2.474689050564538E-2</v>
      </c>
      <c r="I419" s="7">
        <v>43948</v>
      </c>
      <c r="J419">
        <v>164.699997</v>
      </c>
      <c r="K419" s="13">
        <f t="shared" si="26"/>
        <v>7.9559550045027461E-3</v>
      </c>
      <c r="L419" s="8">
        <v>2830.71</v>
      </c>
      <c r="M419" s="13">
        <f t="shared" si="27"/>
        <v>-2.8059043479156554E-2</v>
      </c>
    </row>
    <row r="420" spans="1:13" ht="17" x14ac:dyDescent="0.2">
      <c r="A420" s="7">
        <v>44678</v>
      </c>
      <c r="B420">
        <v>229.39999399999999</v>
      </c>
      <c r="C420" s="13">
        <f t="shared" si="25"/>
        <v>-3.0422076564396994E-3</v>
      </c>
      <c r="D420" s="8">
        <v>4131.93</v>
      </c>
      <c r="E420" s="13">
        <f t="shared" si="24"/>
        <v>-3.6284548104956182E-2</v>
      </c>
      <c r="I420" s="7">
        <v>43949</v>
      </c>
      <c r="J420">
        <v>167.60000600000001</v>
      </c>
      <c r="K420" s="13">
        <f t="shared" si="26"/>
        <v>1.7607826671666604E-2</v>
      </c>
      <c r="L420" s="8">
        <v>2842.74</v>
      </c>
      <c r="M420" s="13">
        <f t="shared" si="27"/>
        <v>4.2498171836746756E-3</v>
      </c>
    </row>
    <row r="421" spans="1:13" ht="17" x14ac:dyDescent="0.2">
      <c r="A421" s="7">
        <v>44679</v>
      </c>
      <c r="B421">
        <v>230.800003</v>
      </c>
      <c r="C421" s="13">
        <f t="shared" si="25"/>
        <v>6.1029164630230781E-3</v>
      </c>
      <c r="D421" s="8">
        <v>4155.38</v>
      </c>
      <c r="E421" s="13">
        <f t="shared" si="24"/>
        <v>5.6753139573999523E-3</v>
      </c>
      <c r="I421" s="7">
        <v>43950</v>
      </c>
      <c r="J421">
        <v>169.800003</v>
      </c>
      <c r="K421" s="13">
        <f t="shared" si="26"/>
        <v>1.3126473277095263E-2</v>
      </c>
      <c r="L421" s="8">
        <v>2868.44</v>
      </c>
      <c r="M421" s="13">
        <f t="shared" si="27"/>
        <v>9.0405735311707147E-3</v>
      </c>
    </row>
    <row r="422" spans="1:13" ht="17" x14ac:dyDescent="0.2">
      <c r="A422" s="7">
        <v>44680</v>
      </c>
      <c r="B422">
        <v>232.60000600000001</v>
      </c>
      <c r="C422" s="13">
        <f t="shared" si="25"/>
        <v>7.7989730355418896E-3</v>
      </c>
      <c r="D422" s="8">
        <v>4175.4799999999996</v>
      </c>
      <c r="E422" s="13">
        <f t="shared" si="24"/>
        <v>4.8371027439124692E-3</v>
      </c>
      <c r="I422" s="7">
        <v>43951</v>
      </c>
      <c r="J422">
        <v>171.10000600000001</v>
      </c>
      <c r="K422" s="13">
        <f t="shared" si="26"/>
        <v>7.6560834925309962E-3</v>
      </c>
      <c r="L422" s="8">
        <v>2848.42</v>
      </c>
      <c r="M422" s="13">
        <f t="shared" si="27"/>
        <v>-6.9794034388029891E-3</v>
      </c>
    </row>
    <row r="423" spans="1:13" ht="17" x14ac:dyDescent="0.2">
      <c r="A423" s="7">
        <v>44684</v>
      </c>
      <c r="B423">
        <v>230.5</v>
      </c>
      <c r="C423" s="13">
        <f t="shared" si="25"/>
        <v>-9.0284004549854302E-3</v>
      </c>
      <c r="D423" s="8">
        <v>4300.17</v>
      </c>
      <c r="E423" s="13">
        <f t="shared" si="24"/>
        <v>2.9862434977535601E-2</v>
      </c>
      <c r="I423" s="7">
        <v>43952</v>
      </c>
      <c r="J423">
        <v>163</v>
      </c>
      <c r="K423" s="13">
        <f t="shared" si="26"/>
        <v>-4.7340769818558615E-2</v>
      </c>
      <c r="L423" s="8">
        <v>2881.19</v>
      </c>
      <c r="M423" s="13">
        <f t="shared" si="27"/>
        <v>1.1504623615899323E-2</v>
      </c>
    </row>
    <row r="424" spans="1:13" ht="17" x14ac:dyDescent="0.2">
      <c r="A424" s="7">
        <v>44685</v>
      </c>
      <c r="B424">
        <v>229.699997</v>
      </c>
      <c r="C424" s="13">
        <f t="shared" si="25"/>
        <v>-3.4707288503253997E-3</v>
      </c>
      <c r="D424" s="8">
        <v>4146.87</v>
      </c>
      <c r="E424" s="13">
        <f t="shared" si="24"/>
        <v>-3.5649753381843063E-2</v>
      </c>
      <c r="I424" s="7">
        <v>43955</v>
      </c>
      <c r="J424">
        <v>161.800003</v>
      </c>
      <c r="K424" s="13">
        <f t="shared" si="26"/>
        <v>-7.3619447852760755E-3</v>
      </c>
      <c r="L424" s="8">
        <v>2929.8</v>
      </c>
      <c r="M424" s="13">
        <f t="shared" si="27"/>
        <v>1.6871501011734846E-2</v>
      </c>
    </row>
    <row r="425" spans="1:13" ht="17" x14ac:dyDescent="0.2">
      <c r="A425" s="7">
        <v>44686</v>
      </c>
      <c r="B425">
        <v>232</v>
      </c>
      <c r="C425" s="13">
        <f t="shared" si="25"/>
        <v>1.0013073705003261E-2</v>
      </c>
      <c r="D425" s="8">
        <v>4123.34</v>
      </c>
      <c r="E425" s="13">
        <f t="shared" si="24"/>
        <v>-5.6741590645473794E-3</v>
      </c>
      <c r="I425" s="7">
        <v>43956</v>
      </c>
      <c r="J425">
        <v>163.800003</v>
      </c>
      <c r="K425" s="13">
        <f t="shared" si="26"/>
        <v>1.2360939202207488E-2</v>
      </c>
      <c r="L425" s="8">
        <v>2930.19</v>
      </c>
      <c r="M425" s="13">
        <f t="shared" si="27"/>
        <v>1.331148883882971E-4</v>
      </c>
    </row>
    <row r="426" spans="1:13" ht="17" x14ac:dyDescent="0.2">
      <c r="A426" s="7">
        <v>44687</v>
      </c>
      <c r="B426">
        <v>227.10000600000001</v>
      </c>
      <c r="C426" s="13">
        <f t="shared" si="25"/>
        <v>-2.11206637931034E-2</v>
      </c>
      <c r="D426" s="8">
        <v>3991.24</v>
      </c>
      <c r="E426" s="13">
        <f t="shared" si="24"/>
        <v>-3.2037134944001844E-2</v>
      </c>
      <c r="I426" s="7">
        <v>43957</v>
      </c>
      <c r="J426">
        <v>164.5</v>
      </c>
      <c r="K426" s="13">
        <f t="shared" si="26"/>
        <v>4.2734858802169207E-3</v>
      </c>
      <c r="L426" s="8">
        <v>2870.12</v>
      </c>
      <c r="M426" s="13">
        <f t="shared" si="27"/>
        <v>-2.0500377108651713E-2</v>
      </c>
    </row>
    <row r="427" spans="1:13" ht="17" x14ac:dyDescent="0.2">
      <c r="A427" s="7">
        <v>44690</v>
      </c>
      <c r="B427">
        <v>221.300003</v>
      </c>
      <c r="C427" s="13">
        <f t="shared" si="25"/>
        <v>-2.5539422486849261E-2</v>
      </c>
      <c r="D427" s="8">
        <v>4001.05</v>
      </c>
      <c r="E427" s="13">
        <f t="shared" si="24"/>
        <v>2.4578827632515399E-3</v>
      </c>
      <c r="I427" s="7">
        <v>43958</v>
      </c>
      <c r="J427">
        <v>164.800003</v>
      </c>
      <c r="K427" s="13">
        <f t="shared" si="26"/>
        <v>1.823726443769047E-3</v>
      </c>
      <c r="L427" s="8">
        <v>2820</v>
      </c>
      <c r="M427" s="13">
        <f t="shared" si="27"/>
        <v>-1.7462684487059787E-2</v>
      </c>
    </row>
    <row r="428" spans="1:13" ht="17" x14ac:dyDescent="0.2">
      <c r="A428" s="7">
        <v>44691</v>
      </c>
      <c r="B428">
        <v>222.199997</v>
      </c>
      <c r="C428" s="13">
        <f t="shared" si="25"/>
        <v>4.0668503741501105E-3</v>
      </c>
      <c r="D428" s="8">
        <v>3935.18</v>
      </c>
      <c r="E428" s="13">
        <f t="shared" si="24"/>
        <v>-1.6463178415666024E-2</v>
      </c>
      <c r="I428" s="7">
        <v>43962</v>
      </c>
      <c r="J428">
        <v>165</v>
      </c>
      <c r="K428" s="13">
        <f t="shared" si="26"/>
        <v>1.2135740070344792E-3</v>
      </c>
      <c r="L428" s="8">
        <v>2852.5</v>
      </c>
      <c r="M428" s="13">
        <f t="shared" si="27"/>
        <v>1.1524822695035519E-2</v>
      </c>
    </row>
    <row r="429" spans="1:13" ht="17" x14ac:dyDescent="0.2">
      <c r="A429" s="7">
        <v>44692</v>
      </c>
      <c r="B429">
        <v>223.60000600000001</v>
      </c>
      <c r="C429" s="13">
        <f t="shared" si="25"/>
        <v>6.3006706521242517E-3</v>
      </c>
      <c r="D429" s="8">
        <v>3930.08</v>
      </c>
      <c r="E429" s="13">
        <f t="shared" si="24"/>
        <v>-1.2960017076728558E-3</v>
      </c>
      <c r="I429" s="7">
        <v>43963</v>
      </c>
      <c r="J429">
        <v>165.89999399999999</v>
      </c>
      <c r="K429" s="13">
        <f t="shared" si="26"/>
        <v>5.4545090909090543E-3</v>
      </c>
      <c r="L429" s="8">
        <v>2863.7</v>
      </c>
      <c r="M429" s="13">
        <f t="shared" si="27"/>
        <v>3.9263803680980036E-3</v>
      </c>
    </row>
    <row r="430" spans="1:13" ht="17" x14ac:dyDescent="0.2">
      <c r="A430" s="7">
        <v>44693</v>
      </c>
      <c r="B430">
        <v>220.10000600000001</v>
      </c>
      <c r="C430" s="13">
        <f t="shared" si="25"/>
        <v>-1.5652951279437777E-2</v>
      </c>
      <c r="D430" s="8">
        <v>4023.89</v>
      </c>
      <c r="E430" s="13">
        <f t="shared" si="24"/>
        <v>2.386974310955492E-2</v>
      </c>
      <c r="I430" s="7">
        <v>43964</v>
      </c>
      <c r="J430">
        <v>164.300003</v>
      </c>
      <c r="K430" s="13">
        <f t="shared" si="26"/>
        <v>-9.644310173995474E-3</v>
      </c>
      <c r="L430" s="8">
        <v>2953.91</v>
      </c>
      <c r="M430" s="13">
        <f t="shared" si="27"/>
        <v>3.1501204735132848E-2</v>
      </c>
    </row>
    <row r="431" spans="1:13" ht="17" x14ac:dyDescent="0.2">
      <c r="A431" s="7">
        <v>44694</v>
      </c>
      <c r="B431">
        <v>224.5</v>
      </c>
      <c r="C431" s="13">
        <f t="shared" si="25"/>
        <v>1.9990885415968496E-2</v>
      </c>
      <c r="D431" s="8">
        <v>4008.01</v>
      </c>
      <c r="E431" s="13">
        <f t="shared" si="24"/>
        <v>-3.9464299471405617E-3</v>
      </c>
      <c r="I431" s="7">
        <v>43965</v>
      </c>
      <c r="J431">
        <v>160.5</v>
      </c>
      <c r="K431" s="13">
        <f t="shared" si="26"/>
        <v>-2.3128441452310855E-2</v>
      </c>
      <c r="L431" s="8">
        <v>2922.94</v>
      </c>
      <c r="M431" s="13">
        <f t="shared" si="27"/>
        <v>-1.0484408800538914E-2</v>
      </c>
    </row>
    <row r="432" spans="1:13" ht="17" x14ac:dyDescent="0.2">
      <c r="A432" s="7">
        <v>44697</v>
      </c>
      <c r="B432">
        <v>226.10000600000001</v>
      </c>
      <c r="C432" s="13">
        <f t="shared" si="25"/>
        <v>7.1269755011136304E-3</v>
      </c>
      <c r="D432" s="8">
        <v>4088.85</v>
      </c>
      <c r="E432" s="13">
        <f t="shared" si="24"/>
        <v>2.0169610355263545E-2</v>
      </c>
      <c r="I432" s="7">
        <v>43966</v>
      </c>
      <c r="J432">
        <v>161</v>
      </c>
      <c r="K432" s="13">
        <f t="shared" si="26"/>
        <v>3.1152647975076775E-3</v>
      </c>
      <c r="L432" s="8">
        <v>2971.61</v>
      </c>
      <c r="M432" s="13">
        <f t="shared" si="27"/>
        <v>1.6651043127809739E-2</v>
      </c>
    </row>
    <row r="433" spans="1:13" ht="17" x14ac:dyDescent="0.2">
      <c r="A433" s="7">
        <v>44698</v>
      </c>
      <c r="B433">
        <v>230.39999399999999</v>
      </c>
      <c r="C433" s="13">
        <f t="shared" si="25"/>
        <v>1.9018079990674508E-2</v>
      </c>
      <c r="D433" s="8">
        <v>3923.68</v>
      </c>
      <c r="E433" s="13">
        <f t="shared" si="24"/>
        <v>-4.0395221150201222E-2</v>
      </c>
      <c r="I433" s="7">
        <v>43969</v>
      </c>
      <c r="J433">
        <v>164.60000600000001</v>
      </c>
      <c r="K433" s="13">
        <f t="shared" si="26"/>
        <v>2.2360285714285721E-2</v>
      </c>
      <c r="L433" s="8">
        <v>2948.51</v>
      </c>
      <c r="M433" s="13">
        <f t="shared" si="27"/>
        <v>-7.7735638256701822E-3</v>
      </c>
    </row>
    <row r="434" spans="1:13" ht="17" x14ac:dyDescent="0.2">
      <c r="A434" s="7">
        <v>44699</v>
      </c>
      <c r="B434">
        <v>230.800003</v>
      </c>
      <c r="C434" s="13">
        <f t="shared" si="25"/>
        <v>1.7361502188233402E-3</v>
      </c>
      <c r="D434" s="8">
        <v>3900.79</v>
      </c>
      <c r="E434" s="13">
        <f t="shared" si="24"/>
        <v>-5.8338090771927753E-3</v>
      </c>
      <c r="I434" s="7">
        <v>43970</v>
      </c>
      <c r="J434">
        <v>166.60000600000001</v>
      </c>
      <c r="K434" s="13">
        <f t="shared" si="26"/>
        <v>1.2150667843839669E-2</v>
      </c>
      <c r="L434" s="8">
        <v>2955.45</v>
      </c>
      <c r="M434" s="13">
        <f t="shared" si="27"/>
        <v>2.3537312066093108E-3</v>
      </c>
    </row>
    <row r="435" spans="1:13" ht="17" x14ac:dyDescent="0.2">
      <c r="A435" s="7">
        <v>44700</v>
      </c>
      <c r="B435">
        <v>223.800003</v>
      </c>
      <c r="C435" s="13">
        <f t="shared" si="25"/>
        <v>-3.0329289033848017E-2</v>
      </c>
      <c r="D435" s="8">
        <v>3901.36</v>
      </c>
      <c r="E435" s="13">
        <f t="shared" si="24"/>
        <v>1.4612424662696633E-4</v>
      </c>
      <c r="I435" s="7">
        <v>43971</v>
      </c>
      <c r="J435">
        <v>166.60000600000001</v>
      </c>
      <c r="K435" s="13">
        <f t="shared" si="26"/>
        <v>0</v>
      </c>
      <c r="L435" s="8">
        <v>2991.77</v>
      </c>
      <c r="M435" s="13">
        <f t="shared" si="27"/>
        <v>1.2289160703107926E-2</v>
      </c>
    </row>
    <row r="436" spans="1:13" ht="17" x14ac:dyDescent="0.2">
      <c r="A436" s="7">
        <v>44701</v>
      </c>
      <c r="B436">
        <v>228.5</v>
      </c>
      <c r="C436" s="13">
        <f t="shared" si="25"/>
        <v>2.1000879968710251E-2</v>
      </c>
      <c r="D436" s="8">
        <v>3973.75</v>
      </c>
      <c r="E436" s="13">
        <f t="shared" si="24"/>
        <v>1.8555067976295359E-2</v>
      </c>
      <c r="I436" s="7">
        <v>43972</v>
      </c>
      <c r="J436">
        <v>167</v>
      </c>
      <c r="K436" s="13">
        <f t="shared" si="26"/>
        <v>2.4009242832800926E-3</v>
      </c>
      <c r="L436" s="8">
        <v>3036.13</v>
      </c>
      <c r="M436" s="13">
        <f t="shared" si="27"/>
        <v>1.4827343010993532E-2</v>
      </c>
    </row>
    <row r="437" spans="1:13" ht="17" x14ac:dyDescent="0.2">
      <c r="A437" s="7">
        <v>44704</v>
      </c>
      <c r="B437">
        <v>229.699997</v>
      </c>
      <c r="C437" s="13">
        <f t="shared" si="25"/>
        <v>5.2516280087526734E-3</v>
      </c>
      <c r="D437" s="8">
        <v>3941.48</v>
      </c>
      <c r="E437" s="13">
        <f t="shared" si="24"/>
        <v>-8.1207927021075266E-3</v>
      </c>
      <c r="I437" s="7">
        <v>43973</v>
      </c>
      <c r="J437">
        <v>165.60000600000001</v>
      </c>
      <c r="K437" s="13">
        <f t="shared" si="26"/>
        <v>-8.3831976047903378E-3</v>
      </c>
      <c r="L437" s="8">
        <v>3029.73</v>
      </c>
      <c r="M437" s="13">
        <f t="shared" si="27"/>
        <v>-2.1079466294262605E-3</v>
      </c>
    </row>
    <row r="438" spans="1:13" ht="17" x14ac:dyDescent="0.2">
      <c r="A438" s="7">
        <v>44705</v>
      </c>
      <c r="B438">
        <v>229.699997</v>
      </c>
      <c r="C438" s="13">
        <f t="shared" si="25"/>
        <v>0</v>
      </c>
      <c r="D438" s="8">
        <v>3978.73</v>
      </c>
      <c r="E438" s="13">
        <f t="shared" si="24"/>
        <v>9.4507646873762674E-3</v>
      </c>
      <c r="I438" s="7">
        <v>43977</v>
      </c>
      <c r="J438">
        <v>169.800003</v>
      </c>
      <c r="K438" s="13">
        <f t="shared" si="26"/>
        <v>2.5362299805713695E-2</v>
      </c>
      <c r="L438" s="8">
        <v>3044.31</v>
      </c>
      <c r="M438" s="13">
        <f t="shared" si="27"/>
        <v>4.8123100078225622E-3</v>
      </c>
    </row>
    <row r="439" spans="1:13" ht="17" x14ac:dyDescent="0.2">
      <c r="A439" s="7">
        <v>44706</v>
      </c>
      <c r="B439">
        <v>229.60000600000001</v>
      </c>
      <c r="C439" s="13">
        <f t="shared" si="25"/>
        <v>-4.35311281262174E-4</v>
      </c>
      <c r="D439" s="8">
        <v>4057.84</v>
      </c>
      <c r="E439" s="13">
        <f t="shared" si="24"/>
        <v>1.988322907058282E-2</v>
      </c>
      <c r="I439" s="7">
        <v>43978</v>
      </c>
      <c r="J439">
        <v>172.5</v>
      </c>
      <c r="K439" s="13">
        <f t="shared" si="26"/>
        <v>1.5901042121889697E-2</v>
      </c>
      <c r="L439" s="8">
        <v>3055.73</v>
      </c>
      <c r="M439" s="13">
        <f t="shared" si="27"/>
        <v>3.7512605483673855E-3</v>
      </c>
    </row>
    <row r="440" spans="1:13" ht="17" x14ac:dyDescent="0.2">
      <c r="A440" s="7">
        <v>44707</v>
      </c>
      <c r="B440">
        <v>229.699997</v>
      </c>
      <c r="C440" s="13">
        <f t="shared" si="25"/>
        <v>4.3550085969945584E-4</v>
      </c>
      <c r="D440" s="8">
        <v>4158.24</v>
      </c>
      <c r="E440" s="13">
        <f t="shared" si="24"/>
        <v>2.4742227391912897E-2</v>
      </c>
      <c r="I440" s="7">
        <v>43979</v>
      </c>
      <c r="J440">
        <v>173.5</v>
      </c>
      <c r="K440" s="13">
        <f t="shared" si="26"/>
        <v>5.7971014492752548E-3</v>
      </c>
      <c r="L440" s="8">
        <v>3080.82</v>
      </c>
      <c r="M440" s="13">
        <f t="shared" si="27"/>
        <v>8.2108039650099496E-3</v>
      </c>
    </row>
    <row r="441" spans="1:13" ht="17" x14ac:dyDescent="0.2">
      <c r="A441" s="7">
        <v>44708</v>
      </c>
      <c r="B441">
        <v>230.89999399999999</v>
      </c>
      <c r="C441" s="13">
        <f t="shared" si="25"/>
        <v>5.2241924931326622E-3</v>
      </c>
      <c r="D441" s="8">
        <v>4132.1499999999996</v>
      </c>
      <c r="E441" s="13">
        <f t="shared" si="24"/>
        <v>-6.2742891223209751E-3</v>
      </c>
      <c r="I441" s="7">
        <v>43980</v>
      </c>
      <c r="J441">
        <v>173.10000600000001</v>
      </c>
      <c r="K441" s="13">
        <f t="shared" si="26"/>
        <v>-2.305440922190205E-3</v>
      </c>
      <c r="L441" s="8">
        <v>3122.87</v>
      </c>
      <c r="M441" s="13">
        <f t="shared" si="27"/>
        <v>1.3648963587616247E-2</v>
      </c>
    </row>
    <row r="442" spans="1:13" ht="17" x14ac:dyDescent="0.2">
      <c r="A442" s="7">
        <v>44711</v>
      </c>
      <c r="B442">
        <v>231.39999399999999</v>
      </c>
      <c r="C442" s="13">
        <f t="shared" si="25"/>
        <v>2.1654396405050846E-3</v>
      </c>
      <c r="D442" s="8">
        <v>4101.2299999999996</v>
      </c>
      <c r="E442" s="13">
        <f t="shared" si="24"/>
        <v>-7.4827874109120174E-3</v>
      </c>
      <c r="I442" s="7">
        <v>43983</v>
      </c>
      <c r="J442">
        <v>172.89999399999999</v>
      </c>
      <c r="K442" s="13">
        <f t="shared" si="26"/>
        <v>-1.1554707860611524E-3</v>
      </c>
      <c r="L442" s="8">
        <v>3112.35</v>
      </c>
      <c r="M442" s="13">
        <f t="shared" si="27"/>
        <v>-3.3686961032639573E-3</v>
      </c>
    </row>
    <row r="443" spans="1:13" ht="17" x14ac:dyDescent="0.2">
      <c r="A443" s="7">
        <v>44712</v>
      </c>
      <c r="B443">
        <v>232.199997</v>
      </c>
      <c r="C443" s="13">
        <f t="shared" si="25"/>
        <v>3.4572299945694329E-3</v>
      </c>
      <c r="D443" s="8">
        <v>4176.82</v>
      </c>
      <c r="E443" s="13">
        <f t="shared" si="24"/>
        <v>1.8431056049039052E-2</v>
      </c>
      <c r="I443" s="7">
        <v>43984</v>
      </c>
      <c r="J443">
        <v>175.39999399999999</v>
      </c>
      <c r="K443" s="13">
        <f t="shared" si="26"/>
        <v>1.4459225487306826E-2</v>
      </c>
      <c r="L443" s="8">
        <v>3193.93</v>
      </c>
      <c r="M443" s="13">
        <f t="shared" si="27"/>
        <v>2.621170498176606E-2</v>
      </c>
    </row>
    <row r="444" spans="1:13" ht="17" x14ac:dyDescent="0.2">
      <c r="A444" s="7">
        <v>44713</v>
      </c>
      <c r="B444">
        <v>230.60000600000001</v>
      </c>
      <c r="C444" s="13">
        <f t="shared" si="25"/>
        <v>-6.8905728711098346E-3</v>
      </c>
      <c r="D444" s="8">
        <v>4108.54</v>
      </c>
      <c r="E444" s="13">
        <f t="shared" si="24"/>
        <v>-1.6347364741597592E-2</v>
      </c>
      <c r="I444" s="7">
        <v>43985</v>
      </c>
      <c r="J444">
        <v>177.60000600000001</v>
      </c>
      <c r="K444" s="13">
        <f t="shared" si="26"/>
        <v>1.2542828251180138E-2</v>
      </c>
      <c r="L444" s="8">
        <v>3232.39</v>
      </c>
      <c r="M444" s="13">
        <f t="shared" si="27"/>
        <v>1.2041591393674889E-2</v>
      </c>
    </row>
    <row r="445" spans="1:13" ht="17" x14ac:dyDescent="0.2">
      <c r="A445" s="7">
        <v>44718</v>
      </c>
      <c r="B445">
        <v>231.800003</v>
      </c>
      <c r="C445" s="13">
        <f t="shared" si="25"/>
        <v>5.2038029868914926E-3</v>
      </c>
      <c r="D445" s="8">
        <v>4121.43</v>
      </c>
      <c r="E445" s="13">
        <f t="shared" si="24"/>
        <v>3.1373675320187644E-3</v>
      </c>
      <c r="I445" s="7">
        <v>43986</v>
      </c>
      <c r="J445">
        <v>179.39999399999999</v>
      </c>
      <c r="K445" s="13">
        <f t="shared" si="26"/>
        <v>1.013506722516655E-2</v>
      </c>
      <c r="L445" s="8">
        <v>3207.18</v>
      </c>
      <c r="M445" s="13">
        <f t="shared" si="27"/>
        <v>-7.7991826481333959E-3</v>
      </c>
    </row>
    <row r="446" spans="1:13" ht="17" x14ac:dyDescent="0.2">
      <c r="A446" s="7">
        <v>44719</v>
      </c>
      <c r="B446">
        <v>231.39999399999999</v>
      </c>
      <c r="C446" s="13">
        <f t="shared" si="25"/>
        <v>-1.7256643434987451E-3</v>
      </c>
      <c r="D446" s="8">
        <v>4160.68</v>
      </c>
      <c r="E446" s="13">
        <f t="shared" si="24"/>
        <v>9.5233935794130087E-3</v>
      </c>
      <c r="I446" s="7">
        <v>43987</v>
      </c>
      <c r="J446">
        <v>180.199997</v>
      </c>
      <c r="K446" s="13">
        <f t="shared" si="26"/>
        <v>4.4593256786842339E-3</v>
      </c>
      <c r="L446" s="8">
        <v>3190.14</v>
      </c>
      <c r="M446" s="13">
        <f t="shared" si="27"/>
        <v>-5.3130787794885004E-3</v>
      </c>
    </row>
    <row r="447" spans="1:13" ht="17" x14ac:dyDescent="0.2">
      <c r="A447" s="7">
        <v>44720</v>
      </c>
      <c r="B447">
        <v>230.89999399999999</v>
      </c>
      <c r="C447" s="13">
        <f t="shared" si="25"/>
        <v>-2.1607606437534788E-3</v>
      </c>
      <c r="D447" s="8">
        <v>4115.7700000000004</v>
      </c>
      <c r="E447" s="13">
        <f t="shared" si="24"/>
        <v>-1.0793908688002896E-2</v>
      </c>
      <c r="I447" s="7">
        <v>43990</v>
      </c>
      <c r="J447">
        <v>182.60000600000001</v>
      </c>
      <c r="K447" s="13">
        <f t="shared" si="26"/>
        <v>1.3318585127390481E-2</v>
      </c>
      <c r="L447" s="8">
        <v>3002.1</v>
      </c>
      <c r="M447" s="13">
        <f t="shared" si="27"/>
        <v>-5.8944121574601716E-2</v>
      </c>
    </row>
    <row r="448" spans="1:13" ht="17" x14ac:dyDescent="0.2">
      <c r="A448" s="7">
        <v>44721</v>
      </c>
      <c r="B448">
        <v>229.800003</v>
      </c>
      <c r="C448" s="13">
        <f t="shared" si="25"/>
        <v>-4.763928231197756E-3</v>
      </c>
      <c r="D448" s="8">
        <v>4017.82</v>
      </c>
      <c r="E448" s="13">
        <f t="shared" si="24"/>
        <v>-2.3798705952956634E-2</v>
      </c>
      <c r="I448" s="7">
        <v>43991</v>
      </c>
      <c r="J448">
        <v>178.800003</v>
      </c>
      <c r="K448" s="13">
        <f t="shared" si="26"/>
        <v>-2.0810530531965021E-2</v>
      </c>
      <c r="L448" s="8">
        <v>3041.31</v>
      </c>
      <c r="M448" s="13">
        <f t="shared" si="27"/>
        <v>1.3060857399820103E-2</v>
      </c>
    </row>
    <row r="449" spans="1:13" ht="17" x14ac:dyDescent="0.2">
      <c r="A449" s="7">
        <v>44722</v>
      </c>
      <c r="B449">
        <v>225.60000600000001</v>
      </c>
      <c r="C449" s="13">
        <f t="shared" si="25"/>
        <v>-1.8276749108658619E-2</v>
      </c>
      <c r="D449" s="8">
        <v>3900.86</v>
      </c>
      <c r="E449" s="13">
        <f t="shared" si="24"/>
        <v>-2.9110313553120881E-2</v>
      </c>
      <c r="I449" s="7">
        <v>43992</v>
      </c>
      <c r="J449">
        <v>177.5</v>
      </c>
      <c r="K449" s="13">
        <f t="shared" si="26"/>
        <v>-7.2707101688359588E-3</v>
      </c>
      <c r="L449" s="8">
        <v>3066.59</v>
      </c>
      <c r="M449" s="13">
        <f t="shared" si="27"/>
        <v>8.3122075684491925E-3</v>
      </c>
    </row>
    <row r="450" spans="1:13" ht="17" x14ac:dyDescent="0.2">
      <c r="A450" s="7">
        <v>44725</v>
      </c>
      <c r="B450">
        <v>219.60000600000001</v>
      </c>
      <c r="C450" s="13">
        <f t="shared" si="25"/>
        <v>-2.6595743973517494E-2</v>
      </c>
      <c r="D450" s="8">
        <v>3749.63</v>
      </c>
      <c r="E450" s="13">
        <f t="shared" si="24"/>
        <v>-3.8768374153391849E-2</v>
      </c>
      <c r="I450" s="7">
        <v>43993</v>
      </c>
      <c r="J450">
        <v>173.60000600000001</v>
      </c>
      <c r="K450" s="13">
        <f t="shared" si="26"/>
        <v>-2.1971797183098496E-2</v>
      </c>
      <c r="L450" s="8">
        <v>3124.74</v>
      </c>
      <c r="M450" s="13">
        <f t="shared" si="27"/>
        <v>1.8962430582503575E-2</v>
      </c>
    </row>
    <row r="451" spans="1:13" ht="17" x14ac:dyDescent="0.2">
      <c r="A451" s="7">
        <v>44726</v>
      </c>
      <c r="B451">
        <v>218.300003</v>
      </c>
      <c r="C451" s="13">
        <f t="shared" si="25"/>
        <v>-5.919867779967225E-3</v>
      </c>
      <c r="D451" s="8">
        <v>3735.48</v>
      </c>
      <c r="E451" s="13">
        <f t="shared" ref="E451:E514" si="28">D451/D450-1</f>
        <v>-3.7737056722930706E-3</v>
      </c>
      <c r="I451" s="7">
        <v>43994</v>
      </c>
      <c r="J451">
        <v>171.89999399999999</v>
      </c>
      <c r="K451" s="13">
        <f t="shared" si="26"/>
        <v>-9.7926955140774652E-3</v>
      </c>
      <c r="L451" s="8">
        <v>3113.49</v>
      </c>
      <c r="M451" s="13">
        <f t="shared" si="27"/>
        <v>-3.6002995449221364E-3</v>
      </c>
    </row>
    <row r="452" spans="1:13" ht="17" x14ac:dyDescent="0.2">
      <c r="A452" s="7">
        <v>44727</v>
      </c>
      <c r="B452">
        <v>221.60000600000001</v>
      </c>
      <c r="C452" s="13">
        <f t="shared" ref="C452:C515" si="29">B452/B451-1</f>
        <v>1.5116825261793476E-2</v>
      </c>
      <c r="D452" s="8">
        <v>3789.99</v>
      </c>
      <c r="E452" s="13">
        <f t="shared" si="28"/>
        <v>1.4592502168395916E-2</v>
      </c>
      <c r="I452" s="7">
        <v>43997</v>
      </c>
      <c r="J452">
        <v>169.60000600000001</v>
      </c>
      <c r="K452" s="13">
        <f t="shared" ref="K452:K506" si="30">J452/J451-1</f>
        <v>-1.3379802677596309E-2</v>
      </c>
      <c r="L452" s="8">
        <v>3115.34</v>
      </c>
      <c r="M452" s="13">
        <f t="shared" ref="M452:M503" si="31">L452/L451-1</f>
        <v>5.9418851513903803E-4</v>
      </c>
    </row>
    <row r="453" spans="1:13" ht="17" x14ac:dyDescent="0.2">
      <c r="A453" s="7">
        <v>44728</v>
      </c>
      <c r="B453">
        <v>215.800003</v>
      </c>
      <c r="C453" s="13">
        <f t="shared" si="29"/>
        <v>-2.6173298027798775E-2</v>
      </c>
      <c r="D453" s="8">
        <v>3666.77</v>
      </c>
      <c r="E453" s="13">
        <f t="shared" si="28"/>
        <v>-3.2511959134456814E-2</v>
      </c>
      <c r="I453" s="7">
        <v>43998</v>
      </c>
      <c r="J453">
        <v>174.89999399999999</v>
      </c>
      <c r="K453" s="13">
        <f t="shared" si="30"/>
        <v>3.1249928139742922E-2</v>
      </c>
      <c r="L453" s="8">
        <v>3097.74</v>
      </c>
      <c r="M453" s="13">
        <f t="shared" si="31"/>
        <v>-5.6494636219482919E-3</v>
      </c>
    </row>
    <row r="454" spans="1:13" ht="17" x14ac:dyDescent="0.2">
      <c r="A454" s="7">
        <v>44729</v>
      </c>
      <c r="B454">
        <v>217.60000600000001</v>
      </c>
      <c r="C454" s="13">
        <f t="shared" si="29"/>
        <v>8.3410703196329372E-3</v>
      </c>
      <c r="D454" s="8">
        <v>3674.84</v>
      </c>
      <c r="E454" s="13">
        <f t="shared" si="28"/>
        <v>2.2008470670371594E-3</v>
      </c>
      <c r="I454" s="7">
        <v>43999</v>
      </c>
      <c r="J454">
        <v>176.300003</v>
      </c>
      <c r="K454" s="13">
        <f t="shared" si="30"/>
        <v>8.0046257748871419E-3</v>
      </c>
      <c r="L454" s="8">
        <v>3117.86</v>
      </c>
      <c r="M454" s="13">
        <f t="shared" si="31"/>
        <v>6.4950576872171428E-3</v>
      </c>
    </row>
    <row r="455" spans="1:13" ht="17" x14ac:dyDescent="0.2">
      <c r="A455" s="7">
        <v>44732</v>
      </c>
      <c r="B455">
        <v>217.10000600000001</v>
      </c>
      <c r="C455" s="13">
        <f t="shared" si="29"/>
        <v>-2.2977940542887598E-3</v>
      </c>
      <c r="D455" s="8">
        <v>3764.79</v>
      </c>
      <c r="E455" s="13">
        <f t="shared" si="28"/>
        <v>2.447725615264873E-2</v>
      </c>
      <c r="I455" s="7">
        <v>44000</v>
      </c>
      <c r="J455">
        <v>174.5</v>
      </c>
      <c r="K455" s="13">
        <f t="shared" si="30"/>
        <v>-1.020988638326914E-2</v>
      </c>
      <c r="L455" s="8">
        <v>3131.29</v>
      </c>
      <c r="M455" s="13">
        <f t="shared" si="31"/>
        <v>4.3074416426651663E-3</v>
      </c>
    </row>
    <row r="456" spans="1:13" ht="17" x14ac:dyDescent="0.2">
      <c r="A456" s="7">
        <v>44733</v>
      </c>
      <c r="B456">
        <v>219</v>
      </c>
      <c r="C456" s="13">
        <f t="shared" si="29"/>
        <v>8.7516994356968691E-3</v>
      </c>
      <c r="D456" s="8">
        <v>3759.89</v>
      </c>
      <c r="E456" s="13">
        <f t="shared" si="28"/>
        <v>-1.3015334188627437E-3</v>
      </c>
      <c r="I456" s="7">
        <v>44001</v>
      </c>
      <c r="J456">
        <v>175.5</v>
      </c>
      <c r="K456" s="13">
        <f t="shared" si="30"/>
        <v>5.7306590257879542E-3</v>
      </c>
      <c r="L456" s="8">
        <v>3050.33</v>
      </c>
      <c r="M456" s="13">
        <f t="shared" si="31"/>
        <v>-2.5855158736495243E-2</v>
      </c>
    </row>
    <row r="457" spans="1:13" ht="17" x14ac:dyDescent="0.2">
      <c r="A457" s="7">
        <v>44734</v>
      </c>
      <c r="B457">
        <v>214.39999399999999</v>
      </c>
      <c r="C457" s="13">
        <f t="shared" si="29"/>
        <v>-2.1004593607305999E-2</v>
      </c>
      <c r="D457" s="8">
        <v>3795.73</v>
      </c>
      <c r="E457" s="13">
        <f t="shared" si="28"/>
        <v>9.5321937609877949E-3</v>
      </c>
      <c r="I457" s="7">
        <v>44004</v>
      </c>
      <c r="J457">
        <v>175.699997</v>
      </c>
      <c r="K457" s="13">
        <f t="shared" si="30"/>
        <v>1.1395840455841189E-3</v>
      </c>
      <c r="L457" s="8">
        <v>3083.76</v>
      </c>
      <c r="M457" s="13">
        <f t="shared" si="31"/>
        <v>1.0959469958988111E-2</v>
      </c>
    </row>
    <row r="458" spans="1:13" ht="17" x14ac:dyDescent="0.2">
      <c r="A458" s="7">
        <v>44735</v>
      </c>
      <c r="B458">
        <v>216.10000600000001</v>
      </c>
      <c r="C458" s="13">
        <f t="shared" si="29"/>
        <v>7.9291606696594297E-3</v>
      </c>
      <c r="D458" s="8">
        <v>3911.74</v>
      </c>
      <c r="E458" s="13">
        <f t="shared" si="28"/>
        <v>3.0563290855777359E-2</v>
      </c>
      <c r="I458" s="7">
        <v>44005</v>
      </c>
      <c r="J458">
        <v>176.699997</v>
      </c>
      <c r="K458" s="13">
        <f t="shared" si="30"/>
        <v>5.6915197329230338E-3</v>
      </c>
      <c r="L458" s="8">
        <v>3009.05</v>
      </c>
      <c r="M458" s="13">
        <f t="shared" si="31"/>
        <v>-2.4226917788673585E-2</v>
      </c>
    </row>
    <row r="459" spans="1:13" ht="17" x14ac:dyDescent="0.2">
      <c r="A459" s="7">
        <v>44736</v>
      </c>
      <c r="B459">
        <v>216.699997</v>
      </c>
      <c r="C459" s="13">
        <f t="shared" si="29"/>
        <v>2.776450640172623E-3</v>
      </c>
      <c r="D459" s="8">
        <v>3900.11</v>
      </c>
      <c r="E459" s="13">
        <f t="shared" si="28"/>
        <v>-2.973101484249896E-3</v>
      </c>
      <c r="I459" s="7">
        <v>44006</v>
      </c>
      <c r="J459">
        <v>172.60000600000001</v>
      </c>
      <c r="K459" s="13">
        <f t="shared" si="30"/>
        <v>-2.320311867351077E-2</v>
      </c>
      <c r="L459" s="8">
        <v>3053.24</v>
      </c>
      <c r="M459" s="13">
        <f t="shared" si="31"/>
        <v>1.468569814393228E-2</v>
      </c>
    </row>
    <row r="460" spans="1:13" ht="17" x14ac:dyDescent="0.2">
      <c r="A460" s="7">
        <v>44739</v>
      </c>
      <c r="B460">
        <v>221.199997</v>
      </c>
      <c r="C460" s="13">
        <f t="shared" si="29"/>
        <v>2.0766036281947953E-2</v>
      </c>
      <c r="D460" s="8">
        <v>3821.55</v>
      </c>
      <c r="E460" s="13">
        <f t="shared" si="28"/>
        <v>-2.0143021607082812E-2</v>
      </c>
      <c r="I460" s="7">
        <v>44007</v>
      </c>
      <c r="J460">
        <v>170.60000600000001</v>
      </c>
      <c r="K460" s="13">
        <f t="shared" si="30"/>
        <v>-1.1587485112833695E-2</v>
      </c>
      <c r="L460" s="8">
        <v>3100.29</v>
      </c>
      <c r="M460" s="13">
        <f t="shared" si="31"/>
        <v>1.5409859690034278E-2</v>
      </c>
    </row>
    <row r="461" spans="1:13" ht="17" x14ac:dyDescent="0.2">
      <c r="A461" s="7">
        <v>44740</v>
      </c>
      <c r="B461">
        <v>222.89999399999999</v>
      </c>
      <c r="C461" s="13">
        <f t="shared" si="29"/>
        <v>7.6853391639060131E-3</v>
      </c>
      <c r="D461" s="8">
        <v>3818.83</v>
      </c>
      <c r="E461" s="13">
        <f t="shared" si="28"/>
        <v>-7.1175308448145902E-4</v>
      </c>
      <c r="I461" s="7">
        <v>44008</v>
      </c>
      <c r="J461">
        <v>174.199997</v>
      </c>
      <c r="K461" s="13">
        <f t="shared" si="30"/>
        <v>2.1101939468864961E-2</v>
      </c>
      <c r="L461" s="8">
        <v>3115.86</v>
      </c>
      <c r="M461" s="13">
        <f t="shared" si="31"/>
        <v>5.022110834792981E-3</v>
      </c>
    </row>
    <row r="462" spans="1:13" ht="17" x14ac:dyDescent="0.2">
      <c r="A462" s="7">
        <v>44741</v>
      </c>
      <c r="B462">
        <v>220.60000600000001</v>
      </c>
      <c r="C462" s="13">
        <f t="shared" si="29"/>
        <v>-1.0318474930062105E-2</v>
      </c>
      <c r="D462" s="8">
        <v>3785.38</v>
      </c>
      <c r="E462" s="13">
        <f t="shared" si="28"/>
        <v>-8.7592273026031453E-3</v>
      </c>
      <c r="I462" s="7">
        <v>44011</v>
      </c>
      <c r="J462">
        <v>171.89999399999999</v>
      </c>
      <c r="K462" s="13">
        <f t="shared" si="30"/>
        <v>-1.320323214471697E-2</v>
      </c>
      <c r="L462" s="8">
        <v>3130.01</v>
      </c>
      <c r="M462" s="13">
        <f t="shared" si="31"/>
        <v>4.5412823425956539E-3</v>
      </c>
    </row>
    <row r="463" spans="1:13" ht="17" x14ac:dyDescent="0.2">
      <c r="A463" s="7">
        <v>44742</v>
      </c>
      <c r="B463">
        <v>216.199997</v>
      </c>
      <c r="C463" s="13">
        <f t="shared" si="29"/>
        <v>-1.9945643156510262E-2</v>
      </c>
      <c r="D463" s="8">
        <v>3825.33</v>
      </c>
      <c r="E463" s="13">
        <f t="shared" si="28"/>
        <v>1.0553762105785847E-2</v>
      </c>
      <c r="I463" s="7">
        <v>44012</v>
      </c>
      <c r="J463">
        <v>172.39999399999999</v>
      </c>
      <c r="K463" s="13">
        <f t="shared" si="30"/>
        <v>2.9086679316578934E-3</v>
      </c>
      <c r="L463" s="8">
        <v>3179.72</v>
      </c>
      <c r="M463" s="13">
        <f t="shared" si="31"/>
        <v>1.5881738397001799E-2</v>
      </c>
    </row>
    <row r="464" spans="1:13" ht="17" x14ac:dyDescent="0.2">
      <c r="A464" s="7">
        <v>44743</v>
      </c>
      <c r="B464">
        <v>215.300003</v>
      </c>
      <c r="C464" s="13">
        <f t="shared" si="29"/>
        <v>-4.1627845165973509E-3</v>
      </c>
      <c r="D464" s="8">
        <v>3831.39</v>
      </c>
      <c r="E464" s="13">
        <f t="shared" si="28"/>
        <v>1.5841770513915776E-3</v>
      </c>
      <c r="I464" s="7">
        <v>44013</v>
      </c>
      <c r="J464">
        <v>169.699997</v>
      </c>
      <c r="K464" s="13">
        <f t="shared" si="30"/>
        <v>-1.5661236043894466E-2</v>
      </c>
      <c r="L464" s="8">
        <v>3145.32</v>
      </c>
      <c r="M464" s="13">
        <f t="shared" si="31"/>
        <v>-1.0818562640735552E-2</v>
      </c>
    </row>
    <row r="465" spans="1:13" ht="17" x14ac:dyDescent="0.2">
      <c r="A465" s="7">
        <v>44746</v>
      </c>
      <c r="B465">
        <v>217.5</v>
      </c>
      <c r="C465" s="13">
        <f t="shared" si="29"/>
        <v>1.0218285970019281E-2</v>
      </c>
      <c r="D465" s="8">
        <v>3845.08</v>
      </c>
      <c r="E465" s="13">
        <f t="shared" si="28"/>
        <v>3.5731157621645693E-3</v>
      </c>
      <c r="I465" s="7">
        <v>44014</v>
      </c>
      <c r="J465">
        <v>173</v>
      </c>
      <c r="K465" s="13">
        <f t="shared" si="30"/>
        <v>1.9446099342005363E-2</v>
      </c>
      <c r="L465" s="8">
        <v>3169.94</v>
      </c>
      <c r="M465" s="13">
        <f t="shared" si="31"/>
        <v>7.8275024480816136E-3</v>
      </c>
    </row>
    <row r="466" spans="1:13" ht="17" x14ac:dyDescent="0.2">
      <c r="A466" s="7">
        <v>44747</v>
      </c>
      <c r="B466">
        <v>215.10000600000001</v>
      </c>
      <c r="C466" s="13">
        <f t="shared" si="29"/>
        <v>-1.1034455172413749E-2</v>
      </c>
      <c r="D466" s="8">
        <v>3902.62</v>
      </c>
      <c r="E466" s="13">
        <f t="shared" si="28"/>
        <v>1.4964578110208349E-2</v>
      </c>
      <c r="I466" s="7">
        <v>44015</v>
      </c>
      <c r="J466">
        <v>172.300003</v>
      </c>
      <c r="K466" s="13">
        <f t="shared" si="30"/>
        <v>-4.0462254335259518E-3</v>
      </c>
      <c r="L466" s="8">
        <v>3152.05</v>
      </c>
      <c r="M466" s="13">
        <f t="shared" si="31"/>
        <v>-5.6436399427117756E-3</v>
      </c>
    </row>
    <row r="467" spans="1:13" ht="17" x14ac:dyDescent="0.2">
      <c r="A467" s="7">
        <v>44748</v>
      </c>
      <c r="B467">
        <v>215.199997</v>
      </c>
      <c r="C467" s="13">
        <f t="shared" si="29"/>
        <v>4.6485819251906868E-4</v>
      </c>
      <c r="D467" s="8">
        <v>3899.38</v>
      </c>
      <c r="E467" s="13">
        <f t="shared" si="28"/>
        <v>-8.3021149894169088E-4</v>
      </c>
      <c r="I467" s="7">
        <v>44018</v>
      </c>
      <c r="J467">
        <v>174.5</v>
      </c>
      <c r="K467" s="13">
        <f t="shared" si="30"/>
        <v>1.2768409528118196E-2</v>
      </c>
      <c r="L467" s="8">
        <v>3185.04</v>
      </c>
      <c r="M467" s="13">
        <f t="shared" si="31"/>
        <v>1.046620453355751E-2</v>
      </c>
    </row>
    <row r="468" spans="1:13" ht="17" x14ac:dyDescent="0.2">
      <c r="A468" s="7">
        <v>44749</v>
      </c>
      <c r="B468">
        <v>216.699997</v>
      </c>
      <c r="C468" s="13">
        <f t="shared" si="29"/>
        <v>6.970260320217303E-3</v>
      </c>
      <c r="D468" s="8">
        <v>3854.43</v>
      </c>
      <c r="E468" s="13">
        <f t="shared" si="28"/>
        <v>-1.1527473598367033E-2</v>
      </c>
      <c r="I468" s="7">
        <v>44019</v>
      </c>
      <c r="J468">
        <v>172.5</v>
      </c>
      <c r="K468" s="13">
        <f t="shared" si="30"/>
        <v>-1.1461318051575908E-2</v>
      </c>
      <c r="L468" s="8">
        <v>3155.22</v>
      </c>
      <c r="M468" s="13">
        <f t="shared" si="31"/>
        <v>-9.3625197799713789E-3</v>
      </c>
    </row>
    <row r="469" spans="1:13" ht="17" x14ac:dyDescent="0.2">
      <c r="A469" s="7">
        <v>44750</v>
      </c>
      <c r="B469">
        <v>216.5</v>
      </c>
      <c r="C469" s="13">
        <f t="shared" si="29"/>
        <v>-9.2292110184011289E-4</v>
      </c>
      <c r="D469" s="8">
        <v>3818.8</v>
      </c>
      <c r="E469" s="13">
        <f t="shared" si="28"/>
        <v>-9.2439089567069033E-3</v>
      </c>
      <c r="I469" s="7">
        <v>44020</v>
      </c>
      <c r="J469">
        <v>171.5</v>
      </c>
      <c r="K469" s="13">
        <f t="shared" si="30"/>
        <v>-5.7971014492753659E-3</v>
      </c>
      <c r="L469" s="8">
        <v>3197.52</v>
      </c>
      <c r="M469" s="13">
        <f t="shared" si="31"/>
        <v>1.3406355182839835E-2</v>
      </c>
    </row>
    <row r="470" spans="1:13" ht="17" x14ac:dyDescent="0.2">
      <c r="A470" s="7">
        <v>44753</v>
      </c>
      <c r="B470">
        <v>216.300003</v>
      </c>
      <c r="C470" s="13">
        <f t="shared" si="29"/>
        <v>-9.2377367205542793E-4</v>
      </c>
      <c r="D470" s="8">
        <v>3801.78</v>
      </c>
      <c r="E470" s="13">
        <f t="shared" si="28"/>
        <v>-4.4568974546977946E-3</v>
      </c>
      <c r="I470" s="7">
        <v>44021</v>
      </c>
      <c r="J470">
        <v>170.10000600000001</v>
      </c>
      <c r="K470" s="13">
        <f t="shared" si="30"/>
        <v>-8.1632303206996548E-3</v>
      </c>
      <c r="L470" s="8">
        <v>3226.56</v>
      </c>
      <c r="M470" s="13">
        <f t="shared" si="31"/>
        <v>9.0820385798993097E-3</v>
      </c>
    </row>
    <row r="471" spans="1:13" ht="17" x14ac:dyDescent="0.2">
      <c r="A471" s="7">
        <v>44754</v>
      </c>
      <c r="B471">
        <v>215.199997</v>
      </c>
      <c r="C471" s="13">
        <f t="shared" si="29"/>
        <v>-5.0855570260903704E-3</v>
      </c>
      <c r="D471" s="8">
        <v>3790.38</v>
      </c>
      <c r="E471" s="13">
        <f t="shared" si="28"/>
        <v>-2.99859539478875E-3</v>
      </c>
      <c r="I471" s="7">
        <v>44022</v>
      </c>
      <c r="J471">
        <v>168.89999399999999</v>
      </c>
      <c r="K471" s="13">
        <f t="shared" si="30"/>
        <v>-7.0547440192331168E-3</v>
      </c>
      <c r="L471" s="8">
        <v>3215.57</v>
      </c>
      <c r="M471" s="13">
        <f t="shared" si="31"/>
        <v>-3.4061043340275488E-3</v>
      </c>
    </row>
    <row r="472" spans="1:13" ht="17" x14ac:dyDescent="0.2">
      <c r="A472" s="7">
        <v>44755</v>
      </c>
      <c r="B472">
        <v>216.699997</v>
      </c>
      <c r="C472" s="13">
        <f t="shared" si="29"/>
        <v>6.970260320217303E-3</v>
      </c>
      <c r="D472" s="8">
        <v>3863.16</v>
      </c>
      <c r="E472" s="13">
        <f t="shared" si="28"/>
        <v>1.9201241036518768E-2</v>
      </c>
      <c r="I472" s="7">
        <v>44025</v>
      </c>
      <c r="J472">
        <v>170.300003</v>
      </c>
      <c r="K472" s="13">
        <f t="shared" si="30"/>
        <v>8.2889819404019516E-3</v>
      </c>
      <c r="L472" s="8">
        <v>3224.73</v>
      </c>
      <c r="M472" s="13">
        <f t="shared" si="31"/>
        <v>2.8486395880045201E-3</v>
      </c>
    </row>
    <row r="473" spans="1:13" ht="17" x14ac:dyDescent="0.2">
      <c r="A473" s="7">
        <v>44756</v>
      </c>
      <c r="B473">
        <v>214.699997</v>
      </c>
      <c r="C473" s="13">
        <f t="shared" si="29"/>
        <v>-9.2293494586435099E-3</v>
      </c>
      <c r="D473" s="8">
        <v>3830.85</v>
      </c>
      <c r="E473" s="13">
        <f t="shared" si="28"/>
        <v>-8.3636194203708936E-3</v>
      </c>
      <c r="I473" s="7">
        <v>44026</v>
      </c>
      <c r="J473">
        <v>170.10000600000001</v>
      </c>
      <c r="K473" s="13">
        <f t="shared" si="30"/>
        <v>-1.1743804843032946E-3</v>
      </c>
      <c r="L473" s="8">
        <v>3251.84</v>
      </c>
      <c r="M473" s="13">
        <f t="shared" si="31"/>
        <v>8.4069053843267572E-3</v>
      </c>
    </row>
    <row r="474" spans="1:13" ht="17" x14ac:dyDescent="0.2">
      <c r="A474" s="7">
        <v>44757</v>
      </c>
      <c r="B474">
        <v>215.199997</v>
      </c>
      <c r="C474" s="13">
        <f t="shared" si="29"/>
        <v>2.3288309594153844E-3</v>
      </c>
      <c r="D474" s="8">
        <v>3936.69</v>
      </c>
      <c r="E474" s="13">
        <f t="shared" si="28"/>
        <v>2.7628333137554417E-2</v>
      </c>
      <c r="I474" s="7">
        <v>44027</v>
      </c>
      <c r="J474">
        <v>172.800003</v>
      </c>
      <c r="K474" s="13">
        <f t="shared" si="30"/>
        <v>1.587299767643735E-2</v>
      </c>
      <c r="L474" s="8">
        <v>3257.3</v>
      </c>
      <c r="M474" s="13">
        <f t="shared" si="31"/>
        <v>1.6790493997245193E-3</v>
      </c>
    </row>
    <row r="475" spans="1:13" ht="17" x14ac:dyDescent="0.2">
      <c r="A475" s="7">
        <v>44760</v>
      </c>
      <c r="B475">
        <v>219.800003</v>
      </c>
      <c r="C475" s="13">
        <f t="shared" si="29"/>
        <v>2.137549286304119E-2</v>
      </c>
      <c r="D475" s="8">
        <v>3959.9</v>
      </c>
      <c r="E475" s="13">
        <f t="shared" si="28"/>
        <v>5.8958160281861183E-3</v>
      </c>
      <c r="I475" s="7">
        <v>44028</v>
      </c>
      <c r="J475">
        <v>172.39999399999999</v>
      </c>
      <c r="K475" s="13">
        <f t="shared" si="30"/>
        <v>-2.3148668579595633E-3</v>
      </c>
      <c r="L475" s="8">
        <v>3276.02</v>
      </c>
      <c r="M475" s="13">
        <f t="shared" si="31"/>
        <v>5.7470911491110943E-3</v>
      </c>
    </row>
    <row r="476" spans="1:13" ht="17" x14ac:dyDescent="0.2">
      <c r="A476" s="7">
        <v>44761</v>
      </c>
      <c r="B476">
        <v>220.10000600000001</v>
      </c>
      <c r="C476" s="13">
        <f t="shared" si="29"/>
        <v>1.364890791198059E-3</v>
      </c>
      <c r="D476" s="8">
        <v>3998.95</v>
      </c>
      <c r="E476" s="13">
        <f t="shared" si="28"/>
        <v>9.8613601353569891E-3</v>
      </c>
      <c r="I476" s="7">
        <v>44029</v>
      </c>
      <c r="J476">
        <v>172.699997</v>
      </c>
      <c r="K476" s="13">
        <f t="shared" si="30"/>
        <v>1.7401566730912421E-3</v>
      </c>
      <c r="L476" s="8">
        <v>3235.66</v>
      </c>
      <c r="M476" s="13">
        <f t="shared" si="31"/>
        <v>-1.2319827107282633E-2</v>
      </c>
    </row>
    <row r="477" spans="1:13" ht="17" x14ac:dyDescent="0.2">
      <c r="A477" s="7">
        <v>44762</v>
      </c>
      <c r="B477">
        <v>222.10000600000001</v>
      </c>
      <c r="C477" s="13">
        <f t="shared" si="29"/>
        <v>9.0867784892290082E-3</v>
      </c>
      <c r="D477" s="8">
        <v>3961.63</v>
      </c>
      <c r="E477" s="13">
        <f t="shared" si="28"/>
        <v>-9.3324497680640217E-3</v>
      </c>
      <c r="I477" s="7">
        <v>44032</v>
      </c>
      <c r="J477">
        <v>172.39999399999999</v>
      </c>
      <c r="K477" s="13">
        <f t="shared" si="30"/>
        <v>-1.7371337881378901E-3</v>
      </c>
      <c r="L477" s="8">
        <v>3215.63</v>
      </c>
      <c r="M477" s="13">
        <f t="shared" si="31"/>
        <v>-6.1903908321639944E-3</v>
      </c>
    </row>
    <row r="478" spans="1:13" ht="17" x14ac:dyDescent="0.2">
      <c r="A478" s="7">
        <v>44763</v>
      </c>
      <c r="B478">
        <v>222.199997</v>
      </c>
      <c r="C478" s="13">
        <f t="shared" si="29"/>
        <v>4.5020710175025513E-4</v>
      </c>
      <c r="D478" s="8">
        <v>3966.84</v>
      </c>
      <c r="E478" s="13">
        <f t="shared" si="28"/>
        <v>1.3151152429682345E-3</v>
      </c>
      <c r="I478" s="7">
        <v>44033</v>
      </c>
      <c r="J478">
        <v>173.60000600000001</v>
      </c>
      <c r="K478" s="13">
        <f t="shared" si="30"/>
        <v>6.9606266923651905E-3</v>
      </c>
      <c r="L478" s="8">
        <v>3239.41</v>
      </c>
      <c r="M478" s="13">
        <f t="shared" si="31"/>
        <v>7.3951294147647229E-3</v>
      </c>
    </row>
    <row r="479" spans="1:13" ht="17" x14ac:dyDescent="0.2">
      <c r="A479" s="7">
        <v>44764</v>
      </c>
      <c r="B479">
        <v>224.699997</v>
      </c>
      <c r="C479" s="13">
        <f t="shared" si="29"/>
        <v>1.1251125264416739E-2</v>
      </c>
      <c r="D479" s="8">
        <v>3921.05</v>
      </c>
      <c r="E479" s="13">
        <f t="shared" si="28"/>
        <v>-1.1543193070554847E-2</v>
      </c>
      <c r="I479" s="7">
        <v>44034</v>
      </c>
      <c r="J479">
        <v>171.800003</v>
      </c>
      <c r="K479" s="13">
        <f t="shared" si="30"/>
        <v>-1.0368680517211515E-2</v>
      </c>
      <c r="L479" s="8">
        <v>3218.44</v>
      </c>
      <c r="M479" s="13">
        <f t="shared" si="31"/>
        <v>-6.4734010205561576E-3</v>
      </c>
    </row>
    <row r="480" spans="1:13" ht="17" x14ac:dyDescent="0.2">
      <c r="A480" s="7">
        <v>44767</v>
      </c>
      <c r="B480">
        <v>225.10000600000001</v>
      </c>
      <c r="C480" s="13">
        <f t="shared" si="29"/>
        <v>1.7801913900337141E-3</v>
      </c>
      <c r="D480" s="8">
        <v>4023.61</v>
      </c>
      <c r="E480" s="13">
        <f t="shared" si="28"/>
        <v>2.6156259165274642E-2</v>
      </c>
      <c r="I480" s="7">
        <v>44035</v>
      </c>
      <c r="J480">
        <v>171.60000600000001</v>
      </c>
      <c r="K480" s="13">
        <f t="shared" si="30"/>
        <v>-1.1641268714063235E-3</v>
      </c>
      <c r="L480" s="8">
        <v>3258.44</v>
      </c>
      <c r="M480" s="13">
        <f t="shared" si="31"/>
        <v>1.2428381451883519E-2</v>
      </c>
    </row>
    <row r="481" spans="1:13" ht="17" x14ac:dyDescent="0.2">
      <c r="A481" s="7">
        <v>44768</v>
      </c>
      <c r="B481">
        <v>225.39999399999999</v>
      </c>
      <c r="C481" s="13">
        <f t="shared" si="29"/>
        <v>1.3326876588355407E-3</v>
      </c>
      <c r="D481" s="8">
        <v>4072.43</v>
      </c>
      <c r="E481" s="13">
        <f t="shared" si="28"/>
        <v>1.2133382708562568E-2</v>
      </c>
      <c r="I481" s="7">
        <v>44036</v>
      </c>
      <c r="J481">
        <v>169.699997</v>
      </c>
      <c r="K481" s="13">
        <f t="shared" si="30"/>
        <v>-1.1072313132669764E-2</v>
      </c>
      <c r="L481" s="8">
        <v>3246.22</v>
      </c>
      <c r="M481" s="13">
        <f t="shared" si="31"/>
        <v>-3.7502608610255894E-3</v>
      </c>
    </row>
    <row r="482" spans="1:13" ht="17" x14ac:dyDescent="0.2">
      <c r="A482" s="7">
        <v>44769</v>
      </c>
      <c r="B482">
        <v>224.699997</v>
      </c>
      <c r="C482" s="13">
        <f t="shared" si="29"/>
        <v>-3.1055768351084811E-3</v>
      </c>
      <c r="D482" s="8">
        <v>4130.29</v>
      </c>
      <c r="E482" s="13">
        <f t="shared" si="28"/>
        <v>1.4207733466259809E-2</v>
      </c>
      <c r="I482" s="7">
        <v>44039</v>
      </c>
      <c r="J482">
        <v>168.5</v>
      </c>
      <c r="K482" s="13">
        <f t="shared" si="30"/>
        <v>-7.0712847449254657E-3</v>
      </c>
      <c r="L482" s="8">
        <v>3271.12</v>
      </c>
      <c r="M482" s="13">
        <f t="shared" si="31"/>
        <v>7.6704597963170862E-3</v>
      </c>
    </row>
    <row r="483" spans="1:13" ht="17" x14ac:dyDescent="0.2">
      <c r="A483" s="7">
        <v>44770</v>
      </c>
      <c r="B483">
        <v>225.60000600000001</v>
      </c>
      <c r="C483" s="13">
        <f t="shared" si="29"/>
        <v>4.0053805608195603E-3</v>
      </c>
      <c r="D483" s="8">
        <v>4118.63</v>
      </c>
      <c r="E483" s="13">
        <f t="shared" si="28"/>
        <v>-2.8230463236237346E-3</v>
      </c>
      <c r="I483" s="7">
        <v>44040</v>
      </c>
      <c r="J483">
        <v>169</v>
      </c>
      <c r="K483" s="13">
        <f t="shared" si="30"/>
        <v>2.9673590504450953E-3</v>
      </c>
      <c r="L483" s="8">
        <v>3294.61</v>
      </c>
      <c r="M483" s="13">
        <f t="shared" si="31"/>
        <v>7.1810266819927193E-3</v>
      </c>
    </row>
    <row r="484" spans="1:13" ht="17" x14ac:dyDescent="0.2">
      <c r="A484" s="7">
        <v>44771</v>
      </c>
      <c r="B484">
        <v>228.39999399999999</v>
      </c>
      <c r="C484" s="13">
        <f t="shared" si="29"/>
        <v>1.2411293996153372E-2</v>
      </c>
      <c r="D484" s="8">
        <v>4091.19</v>
      </c>
      <c r="E484" s="13">
        <f t="shared" si="28"/>
        <v>-6.6624095876541833E-3</v>
      </c>
      <c r="I484" s="7">
        <v>44041</v>
      </c>
      <c r="J484">
        <v>169.39999399999999</v>
      </c>
      <c r="K484" s="13">
        <f t="shared" si="30"/>
        <v>2.366828402366794E-3</v>
      </c>
      <c r="L484" s="8">
        <v>3306.51</v>
      </c>
      <c r="M484" s="13">
        <f t="shared" si="31"/>
        <v>3.6119601409574376E-3</v>
      </c>
    </row>
    <row r="485" spans="1:13" ht="17" x14ac:dyDescent="0.2">
      <c r="A485" s="7">
        <v>44774</v>
      </c>
      <c r="B485">
        <v>228.60000600000001</v>
      </c>
      <c r="C485" s="13">
        <f t="shared" si="29"/>
        <v>8.757093049660547E-4</v>
      </c>
      <c r="D485" s="8">
        <v>4155.17</v>
      </c>
      <c r="E485" s="13">
        <f t="shared" si="28"/>
        <v>1.5638481713144525E-2</v>
      </c>
      <c r="I485" s="7">
        <v>44042</v>
      </c>
      <c r="J485">
        <v>166.60000600000001</v>
      </c>
      <c r="K485" s="13">
        <f t="shared" si="30"/>
        <v>-1.6528855367019535E-2</v>
      </c>
      <c r="L485" s="8">
        <v>3327.77</v>
      </c>
      <c r="M485" s="13">
        <f t="shared" si="31"/>
        <v>6.4297401187354275E-3</v>
      </c>
    </row>
    <row r="486" spans="1:13" ht="17" x14ac:dyDescent="0.2">
      <c r="A486" s="7">
        <v>44775</v>
      </c>
      <c r="B486">
        <v>226.699997</v>
      </c>
      <c r="C486" s="13">
        <f t="shared" si="29"/>
        <v>-8.3115002192957199E-3</v>
      </c>
      <c r="D486" s="8">
        <v>4151.9399999999996</v>
      </c>
      <c r="E486" s="13">
        <f t="shared" si="28"/>
        <v>-7.7734484990998887E-4</v>
      </c>
      <c r="I486" s="7">
        <v>44043</v>
      </c>
      <c r="J486">
        <v>166.39999399999999</v>
      </c>
      <c r="K486" s="13">
        <f t="shared" si="30"/>
        <v>-1.2005521776512484E-3</v>
      </c>
      <c r="L486" s="8">
        <v>3349.16</v>
      </c>
      <c r="M486" s="13">
        <f t="shared" si="31"/>
        <v>6.4277278778279712E-3</v>
      </c>
    </row>
    <row r="487" spans="1:13" ht="17" x14ac:dyDescent="0.2">
      <c r="A487" s="7">
        <v>44776</v>
      </c>
      <c r="B487">
        <v>226.800003</v>
      </c>
      <c r="C487" s="13">
        <f t="shared" si="29"/>
        <v>4.411380737689985E-4</v>
      </c>
      <c r="D487" s="8">
        <v>4145.1899999999996</v>
      </c>
      <c r="E487" s="13">
        <f t="shared" si="28"/>
        <v>-1.6257460367924415E-3</v>
      </c>
      <c r="I487" s="7">
        <v>44046</v>
      </c>
      <c r="J487">
        <v>165</v>
      </c>
      <c r="K487" s="13">
        <f t="shared" si="30"/>
        <v>-8.4134257841379512E-3</v>
      </c>
      <c r="L487" s="8">
        <v>3351.28</v>
      </c>
      <c r="M487" s="13">
        <f t="shared" si="31"/>
        <v>6.329945419150107E-4</v>
      </c>
    </row>
    <row r="488" spans="1:13" ht="17" x14ac:dyDescent="0.2">
      <c r="A488" s="7">
        <v>44777</v>
      </c>
      <c r="B488">
        <v>229.10000600000001</v>
      </c>
      <c r="C488" s="13">
        <f t="shared" si="29"/>
        <v>1.0141106567798541E-2</v>
      </c>
      <c r="D488" s="8">
        <v>4140.0600000000004</v>
      </c>
      <c r="E488" s="13">
        <f t="shared" si="28"/>
        <v>-1.2375789770792123E-3</v>
      </c>
      <c r="I488" s="7">
        <v>44047</v>
      </c>
      <c r="J488">
        <v>168.39999399999999</v>
      </c>
      <c r="K488" s="13">
        <f t="shared" si="30"/>
        <v>2.0606024242424192E-2</v>
      </c>
      <c r="L488" s="8">
        <v>3360.47</v>
      </c>
      <c r="M488" s="13">
        <f t="shared" si="31"/>
        <v>2.7422358024395965E-3</v>
      </c>
    </row>
    <row r="489" spans="1:13" ht="17" x14ac:dyDescent="0.2">
      <c r="A489" s="7">
        <v>44778</v>
      </c>
      <c r="B489">
        <v>228.199997</v>
      </c>
      <c r="C489" s="13">
        <f t="shared" si="29"/>
        <v>-3.9284547203373155E-3</v>
      </c>
      <c r="D489" s="8">
        <v>4122.47</v>
      </c>
      <c r="E489" s="13">
        <f t="shared" si="28"/>
        <v>-4.248730694724312E-3</v>
      </c>
      <c r="I489" s="7">
        <v>44048</v>
      </c>
      <c r="J489">
        <v>169.699997</v>
      </c>
      <c r="K489" s="13">
        <f t="shared" si="30"/>
        <v>7.7197330541471931E-3</v>
      </c>
      <c r="L489" s="8">
        <v>3333.69</v>
      </c>
      <c r="M489" s="13">
        <f t="shared" si="31"/>
        <v>-7.9691233666718819E-3</v>
      </c>
    </row>
    <row r="490" spans="1:13" ht="17" x14ac:dyDescent="0.2">
      <c r="A490" s="7">
        <v>44781</v>
      </c>
      <c r="B490">
        <v>229.5</v>
      </c>
      <c r="C490" s="13">
        <f t="shared" si="29"/>
        <v>5.6967704517543183E-3</v>
      </c>
      <c r="D490" s="8">
        <v>4210.24</v>
      </c>
      <c r="E490" s="13">
        <f t="shared" si="28"/>
        <v>2.1290634013103604E-2</v>
      </c>
      <c r="I490" s="7">
        <v>44049</v>
      </c>
      <c r="J490">
        <v>167.300003</v>
      </c>
      <c r="K490" s="13">
        <f t="shared" si="30"/>
        <v>-1.4142569489850931E-2</v>
      </c>
      <c r="L490" s="8">
        <v>3380.35</v>
      </c>
      <c r="M490" s="13">
        <f t="shared" si="31"/>
        <v>1.3996502374245878E-2</v>
      </c>
    </row>
    <row r="491" spans="1:13" ht="17" x14ac:dyDescent="0.2">
      <c r="A491" s="7">
        <v>44782</v>
      </c>
      <c r="B491">
        <v>229.5</v>
      </c>
      <c r="C491" s="13">
        <f t="shared" si="29"/>
        <v>0</v>
      </c>
      <c r="D491" s="8">
        <v>4207.2700000000004</v>
      </c>
      <c r="E491" s="13">
        <f t="shared" si="28"/>
        <v>-7.0542296876174859E-4</v>
      </c>
      <c r="I491" s="7">
        <v>44050</v>
      </c>
      <c r="J491">
        <v>168.60000600000001</v>
      </c>
      <c r="K491" s="13">
        <f t="shared" si="30"/>
        <v>7.7704899981383413E-3</v>
      </c>
      <c r="L491" s="8">
        <v>3373.43</v>
      </c>
      <c r="M491" s="13">
        <f t="shared" si="31"/>
        <v>-2.0471252976762555E-3</v>
      </c>
    </row>
    <row r="492" spans="1:13" ht="17" x14ac:dyDescent="0.2">
      <c r="A492" s="7">
        <v>44783</v>
      </c>
      <c r="B492">
        <v>230</v>
      </c>
      <c r="C492" s="13">
        <f t="shared" si="29"/>
        <v>2.1786492374726851E-3</v>
      </c>
      <c r="D492" s="8">
        <v>4280.1499999999996</v>
      </c>
      <c r="E492" s="13">
        <f t="shared" si="28"/>
        <v>1.7322396708554288E-2</v>
      </c>
      <c r="I492" s="7">
        <v>44053</v>
      </c>
      <c r="J492">
        <v>170.10000600000001</v>
      </c>
      <c r="K492" s="13">
        <f t="shared" si="30"/>
        <v>8.896796836412868E-3</v>
      </c>
      <c r="L492" s="8">
        <v>3372.85</v>
      </c>
      <c r="M492" s="13">
        <f t="shared" si="31"/>
        <v>-1.7193183199293305E-4</v>
      </c>
    </row>
    <row r="493" spans="1:13" ht="17" x14ac:dyDescent="0.2">
      <c r="A493" s="7">
        <v>44784</v>
      </c>
      <c r="B493">
        <v>231.89999399999999</v>
      </c>
      <c r="C493" s="13">
        <f t="shared" si="29"/>
        <v>8.2608434782607265E-3</v>
      </c>
      <c r="D493" s="8">
        <v>4297.1400000000003</v>
      </c>
      <c r="E493" s="13">
        <f t="shared" si="28"/>
        <v>3.96948705068767E-3</v>
      </c>
      <c r="I493" s="7">
        <v>44054</v>
      </c>
      <c r="J493">
        <v>173.60000600000001</v>
      </c>
      <c r="K493" s="13">
        <f t="shared" si="30"/>
        <v>2.0576130961453387E-2</v>
      </c>
      <c r="L493" s="8">
        <v>3381.99</v>
      </c>
      <c r="M493" s="13">
        <f t="shared" si="31"/>
        <v>2.7098744385312123E-3</v>
      </c>
    </row>
    <row r="494" spans="1:13" ht="17" x14ac:dyDescent="0.2">
      <c r="A494" s="7">
        <v>44785</v>
      </c>
      <c r="B494">
        <v>232.10000600000001</v>
      </c>
      <c r="C494" s="13">
        <f t="shared" si="29"/>
        <v>8.6249247595926448E-4</v>
      </c>
      <c r="D494" s="8">
        <v>4305.2</v>
      </c>
      <c r="E494" s="13">
        <f t="shared" si="28"/>
        <v>1.8756661407353103E-3</v>
      </c>
      <c r="I494" s="7">
        <v>44055</v>
      </c>
      <c r="J494">
        <v>174.60000600000001</v>
      </c>
      <c r="K494" s="13">
        <f t="shared" si="30"/>
        <v>5.7603684645033404E-3</v>
      </c>
      <c r="L494" s="8">
        <v>3389.78</v>
      </c>
      <c r="M494" s="13">
        <f t="shared" si="31"/>
        <v>2.3033775972136628E-3</v>
      </c>
    </row>
    <row r="495" spans="1:13" ht="17" x14ac:dyDescent="0.2">
      <c r="A495" s="7">
        <v>44788</v>
      </c>
      <c r="B495">
        <v>232.199997</v>
      </c>
      <c r="C495" s="13">
        <f t="shared" si="29"/>
        <v>4.3080998455469199E-4</v>
      </c>
      <c r="D495" s="8">
        <v>4274.04</v>
      </c>
      <c r="E495" s="13">
        <f t="shared" si="28"/>
        <v>-7.2377589891293725E-3</v>
      </c>
      <c r="I495" s="7">
        <v>44056</v>
      </c>
      <c r="J495">
        <v>175.199997</v>
      </c>
      <c r="K495" s="13">
        <f t="shared" si="30"/>
        <v>3.4363744523582263E-3</v>
      </c>
      <c r="L495" s="8">
        <v>3374.85</v>
      </c>
      <c r="M495" s="13">
        <f t="shared" si="31"/>
        <v>-4.4044156257928568E-3</v>
      </c>
    </row>
    <row r="496" spans="1:13" ht="17" x14ac:dyDescent="0.2">
      <c r="A496" s="7">
        <v>44789</v>
      </c>
      <c r="B496">
        <v>233.39999399999999</v>
      </c>
      <c r="C496" s="13">
        <f t="shared" si="29"/>
        <v>5.1679458032034553E-3</v>
      </c>
      <c r="D496" s="8">
        <v>4283.74</v>
      </c>
      <c r="E496" s="13">
        <f t="shared" si="28"/>
        <v>2.2695154935377104E-3</v>
      </c>
      <c r="I496" s="7">
        <v>44057</v>
      </c>
      <c r="J496">
        <v>171.39999399999999</v>
      </c>
      <c r="K496" s="13">
        <f t="shared" si="30"/>
        <v>-2.168951521157847E-2</v>
      </c>
      <c r="L496" s="8">
        <v>3385.51</v>
      </c>
      <c r="M496" s="13">
        <f t="shared" si="31"/>
        <v>3.1586589033587575E-3</v>
      </c>
    </row>
    <row r="497" spans="1:13" ht="17" x14ac:dyDescent="0.2">
      <c r="A497" s="7">
        <v>44790</v>
      </c>
      <c r="B497">
        <v>231.699997</v>
      </c>
      <c r="C497" s="13">
        <f t="shared" si="29"/>
        <v>-7.2836205814126309E-3</v>
      </c>
      <c r="D497" s="8">
        <v>4228.4799999999996</v>
      </c>
      <c r="E497" s="13">
        <f t="shared" si="28"/>
        <v>-1.2899942573545653E-2</v>
      </c>
      <c r="I497" s="7">
        <v>44060</v>
      </c>
      <c r="J497">
        <v>172.199997</v>
      </c>
      <c r="K497" s="13">
        <f t="shared" si="30"/>
        <v>4.6674622404012656E-3</v>
      </c>
      <c r="L497" s="8">
        <v>3397.16</v>
      </c>
      <c r="M497" s="13">
        <f t="shared" si="31"/>
        <v>3.4411358997610275E-3</v>
      </c>
    </row>
    <row r="498" spans="1:13" ht="17" x14ac:dyDescent="0.2">
      <c r="A498" s="7">
        <v>44791</v>
      </c>
      <c r="B498">
        <v>231.800003</v>
      </c>
      <c r="C498" s="13">
        <f t="shared" si="29"/>
        <v>4.3161847775086137E-4</v>
      </c>
      <c r="D498" s="8">
        <v>4137.99</v>
      </c>
      <c r="E498" s="13">
        <f t="shared" si="28"/>
        <v>-2.1400124867564707E-2</v>
      </c>
      <c r="I498" s="7">
        <v>44061</v>
      </c>
      <c r="J498">
        <v>172.699997</v>
      </c>
      <c r="K498" s="13">
        <f t="shared" si="30"/>
        <v>2.9036005151614752E-3</v>
      </c>
      <c r="L498" s="8">
        <v>3431.28</v>
      </c>
      <c r="M498" s="13">
        <f t="shared" si="31"/>
        <v>1.004368354743379E-2</v>
      </c>
    </row>
    <row r="499" spans="1:13" ht="17" x14ac:dyDescent="0.2">
      <c r="A499" s="7">
        <v>44792</v>
      </c>
      <c r="B499">
        <v>231.199997</v>
      </c>
      <c r="C499" s="13">
        <f t="shared" si="29"/>
        <v>-2.5884641597696545E-3</v>
      </c>
      <c r="D499" s="8">
        <v>4128.7299999999996</v>
      </c>
      <c r="E499" s="13">
        <f t="shared" si="28"/>
        <v>-2.2378014446627903E-3</v>
      </c>
      <c r="I499" s="7">
        <v>44062</v>
      </c>
      <c r="J499">
        <v>170.5</v>
      </c>
      <c r="K499" s="13">
        <f t="shared" si="30"/>
        <v>-1.2738836353309191E-2</v>
      </c>
      <c r="L499" s="8">
        <v>3443.62</v>
      </c>
      <c r="M499" s="13">
        <f t="shared" si="31"/>
        <v>3.5963255694666518E-3</v>
      </c>
    </row>
    <row r="500" spans="1:13" ht="17" x14ac:dyDescent="0.2">
      <c r="A500" s="7">
        <v>44795</v>
      </c>
      <c r="B500">
        <v>229.699997</v>
      </c>
      <c r="C500" s="13">
        <f t="shared" si="29"/>
        <v>-6.4878893575418539E-3</v>
      </c>
      <c r="D500" s="8">
        <v>4140.7700000000004</v>
      </c>
      <c r="E500" s="13">
        <f t="shared" si="28"/>
        <v>2.9161509713642175E-3</v>
      </c>
      <c r="I500" s="7">
        <v>44063</v>
      </c>
      <c r="J500">
        <v>169.699997</v>
      </c>
      <c r="K500" s="13">
        <f t="shared" si="30"/>
        <v>-4.69209970674489E-3</v>
      </c>
      <c r="L500" s="8">
        <v>3478.73</v>
      </c>
      <c r="M500" s="13">
        <f t="shared" si="31"/>
        <v>1.0195666188487662E-2</v>
      </c>
    </row>
    <row r="501" spans="1:13" ht="17" x14ac:dyDescent="0.2">
      <c r="A501" s="7">
        <v>44796</v>
      </c>
      <c r="B501">
        <v>228.199997</v>
      </c>
      <c r="C501" s="13">
        <f t="shared" si="29"/>
        <v>-6.5302569420582213E-3</v>
      </c>
      <c r="D501" s="8">
        <v>4199.12</v>
      </c>
      <c r="E501" s="13">
        <f t="shared" si="28"/>
        <v>1.4091582000449021E-2</v>
      </c>
      <c r="I501" s="7">
        <v>44064</v>
      </c>
      <c r="J501">
        <v>168.89999399999999</v>
      </c>
      <c r="K501" s="13">
        <f t="shared" si="30"/>
        <v>-4.7142192937104088E-3</v>
      </c>
      <c r="L501" s="8">
        <v>3484.55</v>
      </c>
      <c r="M501" s="13">
        <f t="shared" si="31"/>
        <v>1.6730243508407128E-3</v>
      </c>
    </row>
    <row r="502" spans="1:13" ht="17" x14ac:dyDescent="0.2">
      <c r="A502" s="7">
        <v>44797</v>
      </c>
      <c r="B502">
        <v>226.199997</v>
      </c>
      <c r="C502" s="13">
        <f t="shared" si="29"/>
        <v>-8.7642420082941763E-3</v>
      </c>
      <c r="D502" s="8">
        <v>4057.66</v>
      </c>
      <c r="E502" s="13">
        <f t="shared" si="28"/>
        <v>-3.3688010821315006E-2</v>
      </c>
      <c r="I502" s="7">
        <v>44067</v>
      </c>
      <c r="J502">
        <v>171.60000600000001</v>
      </c>
      <c r="K502" s="13">
        <f t="shared" si="30"/>
        <v>1.5985862024364694E-2</v>
      </c>
      <c r="L502" s="8">
        <v>3508.01</v>
      </c>
      <c r="M502" s="13">
        <f t="shared" si="31"/>
        <v>6.732576659826961E-3</v>
      </c>
    </row>
    <row r="503" spans="1:13" ht="17" x14ac:dyDescent="0.2">
      <c r="A503" s="7">
        <v>44798</v>
      </c>
      <c r="B503">
        <v>226.89999399999999</v>
      </c>
      <c r="C503" s="13">
        <f t="shared" si="29"/>
        <v>3.094593321325334E-3</v>
      </c>
      <c r="D503" s="8">
        <v>4030.61</v>
      </c>
      <c r="E503" s="13">
        <f t="shared" si="28"/>
        <v>-6.6664037893761074E-3</v>
      </c>
      <c r="I503" s="7">
        <v>44068</v>
      </c>
      <c r="J503">
        <v>171.39999399999999</v>
      </c>
      <c r="K503" s="13">
        <f t="shared" si="30"/>
        <v>-1.1655710548169607E-3</v>
      </c>
      <c r="L503" s="8">
        <v>3500.31</v>
      </c>
      <c r="M503" s="13">
        <f t="shared" si="31"/>
        <v>-2.1949766391772263E-3</v>
      </c>
    </row>
    <row r="504" spans="1:13" ht="17" x14ac:dyDescent="0.2">
      <c r="A504" s="7">
        <v>44799</v>
      </c>
      <c r="B504">
        <v>227</v>
      </c>
      <c r="C504" s="13">
        <f t="shared" si="29"/>
        <v>4.4074924038994823E-4</v>
      </c>
      <c r="D504" s="8">
        <v>3986.16</v>
      </c>
      <c r="E504" s="13">
        <f t="shared" si="28"/>
        <v>-1.1028107408059928E-2</v>
      </c>
      <c r="I504" s="7">
        <v>44069</v>
      </c>
      <c r="J504">
        <v>169.199997</v>
      </c>
      <c r="K504" s="13">
        <f t="shared" si="30"/>
        <v>-1.2835455525161743E-2</v>
      </c>
    </row>
    <row r="505" spans="1:13" ht="17" x14ac:dyDescent="0.2">
      <c r="A505" s="7">
        <v>44803</v>
      </c>
      <c r="B505">
        <v>225.39999399999999</v>
      </c>
      <c r="C505" s="13">
        <f t="shared" si="29"/>
        <v>-7.0484845814978714E-3</v>
      </c>
      <c r="D505" s="8">
        <v>3955</v>
      </c>
      <c r="E505" s="13">
        <f t="shared" si="28"/>
        <v>-7.8170469825595834E-3</v>
      </c>
      <c r="I505" s="7">
        <v>44070</v>
      </c>
      <c r="J505">
        <v>169.699997</v>
      </c>
      <c r="K505" s="13">
        <f t="shared" si="30"/>
        <v>2.9550827947117941E-3</v>
      </c>
    </row>
    <row r="506" spans="1:13" ht="17" x14ac:dyDescent="0.2">
      <c r="A506" s="7">
        <v>44804</v>
      </c>
      <c r="B506">
        <v>221.199997</v>
      </c>
      <c r="C506" s="13">
        <f t="shared" si="29"/>
        <v>-1.8633527559011376E-2</v>
      </c>
      <c r="D506" s="8">
        <v>3966.85</v>
      </c>
      <c r="E506" s="13">
        <f t="shared" si="28"/>
        <v>2.9962073324905081E-3</v>
      </c>
      <c r="I506" s="7">
        <v>44071</v>
      </c>
      <c r="J506">
        <v>169.199997</v>
      </c>
      <c r="K506" s="13">
        <f t="shared" si="30"/>
        <v>-2.9463760096589686E-3</v>
      </c>
    </row>
    <row r="507" spans="1:13" ht="17" x14ac:dyDescent="0.2">
      <c r="A507" s="7">
        <v>44805</v>
      </c>
      <c r="B507">
        <v>217.800003</v>
      </c>
      <c r="C507" s="13">
        <f t="shared" si="29"/>
        <v>-1.5370678327812026E-2</v>
      </c>
      <c r="D507" s="8">
        <v>3924.26</v>
      </c>
      <c r="E507" s="13">
        <f t="shared" si="28"/>
        <v>-1.0736478566116592E-2</v>
      </c>
    </row>
    <row r="508" spans="1:13" ht="17" x14ac:dyDescent="0.2">
      <c r="A508" s="7">
        <v>44806</v>
      </c>
      <c r="B508">
        <v>217.39999399999999</v>
      </c>
      <c r="C508" s="13">
        <f t="shared" si="29"/>
        <v>-1.8365885881095334E-3</v>
      </c>
      <c r="D508" s="8">
        <v>3908.19</v>
      </c>
      <c r="E508" s="13">
        <f t="shared" si="28"/>
        <v>-4.095039574340209E-3</v>
      </c>
    </row>
    <row r="509" spans="1:13" ht="17" x14ac:dyDescent="0.2">
      <c r="A509" s="7">
        <v>44809</v>
      </c>
      <c r="B509">
        <v>218.60000600000001</v>
      </c>
      <c r="C509" s="13">
        <f t="shared" si="29"/>
        <v>5.5198345589650977E-3</v>
      </c>
      <c r="D509" s="8">
        <v>3979.87</v>
      </c>
      <c r="E509" s="13">
        <f t="shared" si="28"/>
        <v>1.8340971140093032E-2</v>
      </c>
    </row>
    <row r="510" spans="1:13" ht="17" x14ac:dyDescent="0.2">
      <c r="A510" s="7">
        <v>44810</v>
      </c>
      <c r="B510">
        <v>220.39999399999999</v>
      </c>
      <c r="C510" s="13">
        <f t="shared" si="29"/>
        <v>8.2341626285225011E-3</v>
      </c>
      <c r="D510" s="8">
        <v>4006.18</v>
      </c>
      <c r="E510" s="13">
        <f t="shared" si="28"/>
        <v>6.6107686934497867E-3</v>
      </c>
    </row>
    <row r="511" spans="1:13" ht="17" x14ac:dyDescent="0.2">
      <c r="A511" s="7">
        <v>44811</v>
      </c>
      <c r="B511">
        <v>219.199997</v>
      </c>
      <c r="C511" s="13">
        <f t="shared" si="29"/>
        <v>-5.4446326346088147E-3</v>
      </c>
      <c r="D511" s="8">
        <v>4067.36</v>
      </c>
      <c r="E511" s="13">
        <f t="shared" si="28"/>
        <v>1.5271405678227268E-2</v>
      </c>
    </row>
    <row r="512" spans="1:13" ht="17" x14ac:dyDescent="0.2">
      <c r="A512" s="7">
        <v>44812</v>
      </c>
      <c r="B512">
        <v>218.699997</v>
      </c>
      <c r="C512" s="13">
        <f t="shared" si="29"/>
        <v>-2.2810219290285705E-3</v>
      </c>
      <c r="D512" s="8">
        <v>4110.41</v>
      </c>
      <c r="E512" s="13">
        <f t="shared" si="28"/>
        <v>1.058426104401855E-2</v>
      </c>
    </row>
    <row r="513" spans="1:5" ht="17" x14ac:dyDescent="0.2">
      <c r="A513" s="7">
        <v>44813</v>
      </c>
      <c r="B513">
        <v>223.10000600000001</v>
      </c>
      <c r="C513" s="13">
        <f t="shared" si="29"/>
        <v>2.0118925744658345E-2</v>
      </c>
      <c r="D513" s="8">
        <v>3932.69</v>
      </c>
      <c r="E513" s="13">
        <f t="shared" si="28"/>
        <v>-4.3236562775976095E-2</v>
      </c>
    </row>
    <row r="514" spans="1:5" ht="17" x14ac:dyDescent="0.2">
      <c r="A514" s="7">
        <v>44816</v>
      </c>
      <c r="B514">
        <v>225.39999399999999</v>
      </c>
      <c r="C514" s="13">
        <f t="shared" si="29"/>
        <v>1.030922428572234E-2</v>
      </c>
      <c r="D514" s="8">
        <v>3946.01</v>
      </c>
      <c r="E514" s="13">
        <f t="shared" si="28"/>
        <v>3.3869946525153516E-3</v>
      </c>
    </row>
    <row r="515" spans="1:5" ht="17" x14ac:dyDescent="0.2">
      <c r="A515" s="7">
        <v>44817</v>
      </c>
      <c r="B515">
        <v>226.39999399999999</v>
      </c>
      <c r="C515" s="13">
        <f t="shared" si="29"/>
        <v>4.4365573496865096E-3</v>
      </c>
      <c r="D515" s="8">
        <v>3901.35</v>
      </c>
      <c r="E515" s="13">
        <f t="shared" ref="E515:E578" si="32">D515/D514-1</f>
        <v>-1.1317761485652666E-2</v>
      </c>
    </row>
    <row r="516" spans="1:5" ht="17" x14ac:dyDescent="0.2">
      <c r="A516" s="7">
        <v>44818</v>
      </c>
      <c r="B516">
        <v>220.300003</v>
      </c>
      <c r="C516" s="13">
        <f t="shared" ref="C516:C579" si="33">B516/B515-1</f>
        <v>-2.6943423858924564E-2</v>
      </c>
      <c r="D516" s="8">
        <v>3873.33</v>
      </c>
      <c r="E516" s="13">
        <f t="shared" si="32"/>
        <v>-7.1821292629474787E-3</v>
      </c>
    </row>
    <row r="517" spans="1:5" ht="17" x14ac:dyDescent="0.2">
      <c r="A517" s="7">
        <v>44819</v>
      </c>
      <c r="B517">
        <v>218.800003</v>
      </c>
      <c r="C517" s="13">
        <f t="shared" si="33"/>
        <v>-6.8088968659705262E-3</v>
      </c>
      <c r="D517" s="8">
        <v>3899.89</v>
      </c>
      <c r="E517" s="13">
        <f t="shared" si="32"/>
        <v>6.8571487583035662E-3</v>
      </c>
    </row>
    <row r="518" spans="1:5" ht="17" x14ac:dyDescent="0.2">
      <c r="A518" s="7">
        <v>44820</v>
      </c>
      <c r="B518">
        <v>219.39999399999999</v>
      </c>
      <c r="C518" s="13">
        <f t="shared" si="33"/>
        <v>2.7421891762953177E-3</v>
      </c>
      <c r="D518" s="8">
        <v>3855.93</v>
      </c>
      <c r="E518" s="13">
        <f t="shared" si="32"/>
        <v>-1.1272112803181633E-2</v>
      </c>
    </row>
    <row r="519" spans="1:5" ht="17" x14ac:dyDescent="0.2">
      <c r="A519" s="7">
        <v>44824</v>
      </c>
      <c r="B519">
        <v>217.800003</v>
      </c>
      <c r="C519" s="13">
        <f t="shared" si="33"/>
        <v>-7.2925754045370939E-3</v>
      </c>
      <c r="D519" s="8">
        <v>3789.93</v>
      </c>
      <c r="E519" s="13">
        <f t="shared" si="32"/>
        <v>-1.7116493297336777E-2</v>
      </c>
    </row>
    <row r="520" spans="1:5" ht="17" x14ac:dyDescent="0.2">
      <c r="A520" s="7">
        <v>44825</v>
      </c>
      <c r="B520">
        <v>218.300003</v>
      </c>
      <c r="C520" s="13">
        <f t="shared" si="33"/>
        <v>2.2956840822450086E-3</v>
      </c>
      <c r="D520" s="8">
        <v>3757.99</v>
      </c>
      <c r="E520" s="13">
        <f t="shared" si="32"/>
        <v>-8.4275962880581146E-3</v>
      </c>
    </row>
    <row r="521" spans="1:5" ht="17" x14ac:dyDescent="0.2">
      <c r="A521" s="7">
        <v>44826</v>
      </c>
      <c r="B521">
        <v>217.300003</v>
      </c>
      <c r="C521" s="13">
        <f t="shared" si="33"/>
        <v>-4.5808519755264898E-3</v>
      </c>
      <c r="D521" s="8">
        <v>3693.23</v>
      </c>
      <c r="E521" s="13">
        <f t="shared" si="32"/>
        <v>-1.7232616372049869E-2</v>
      </c>
    </row>
    <row r="522" spans="1:5" ht="17" x14ac:dyDescent="0.2">
      <c r="A522" s="7">
        <v>44827</v>
      </c>
      <c r="B522">
        <v>211.5</v>
      </c>
      <c r="C522" s="13">
        <f t="shared" si="33"/>
        <v>-2.6691223745634263E-2</v>
      </c>
      <c r="D522" s="8">
        <v>3655.04</v>
      </c>
      <c r="E522" s="13">
        <f t="shared" si="32"/>
        <v>-1.0340542018774879E-2</v>
      </c>
    </row>
    <row r="523" spans="1:5" ht="17" x14ac:dyDescent="0.2">
      <c r="A523" s="7">
        <v>44830</v>
      </c>
      <c r="B523">
        <v>209.10000600000001</v>
      </c>
      <c r="C523" s="13">
        <f t="shared" si="33"/>
        <v>-1.1347489361702046E-2</v>
      </c>
      <c r="D523" s="8">
        <v>3647.29</v>
      </c>
      <c r="E523" s="13">
        <f t="shared" si="32"/>
        <v>-2.1203598319033956E-3</v>
      </c>
    </row>
    <row r="524" spans="1:5" ht="17" x14ac:dyDescent="0.2">
      <c r="A524" s="7">
        <v>44831</v>
      </c>
      <c r="B524">
        <v>209.800003</v>
      </c>
      <c r="C524" s="13">
        <f t="shared" si="33"/>
        <v>3.3476660923672519E-3</v>
      </c>
      <c r="D524" s="8">
        <v>3719.04</v>
      </c>
      <c r="E524" s="13">
        <f t="shared" si="32"/>
        <v>1.9672140136923533E-2</v>
      </c>
    </row>
    <row r="525" spans="1:5" ht="17" x14ac:dyDescent="0.2">
      <c r="A525" s="7">
        <v>44832</v>
      </c>
      <c r="B525">
        <v>207.199997</v>
      </c>
      <c r="C525" s="13">
        <f t="shared" si="33"/>
        <v>-1.2392783426223297E-2</v>
      </c>
      <c r="D525" s="8">
        <v>3640.47</v>
      </c>
      <c r="E525" s="13">
        <f t="shared" si="32"/>
        <v>-2.1126419721218426E-2</v>
      </c>
    </row>
    <row r="526" spans="1:5" ht="17" x14ac:dyDescent="0.2">
      <c r="A526" s="7">
        <v>44833</v>
      </c>
      <c r="B526">
        <v>206.60000600000001</v>
      </c>
      <c r="C526" s="13">
        <f t="shared" si="33"/>
        <v>-2.8957095013857348E-3</v>
      </c>
      <c r="D526" s="8">
        <v>3585.62</v>
      </c>
      <c r="E526" s="13">
        <f t="shared" si="32"/>
        <v>-1.506673588849794E-2</v>
      </c>
    </row>
    <row r="527" spans="1:5" ht="17" x14ac:dyDescent="0.2">
      <c r="A527" s="7">
        <v>44834</v>
      </c>
      <c r="B527">
        <v>205.800003</v>
      </c>
      <c r="C527" s="13">
        <f t="shared" si="33"/>
        <v>-3.8722312525005798E-3</v>
      </c>
      <c r="D527" s="8">
        <v>3678.43</v>
      </c>
      <c r="E527" s="13">
        <f t="shared" si="32"/>
        <v>2.5883947546031072E-2</v>
      </c>
    </row>
    <row r="528" spans="1:5" ht="17" x14ac:dyDescent="0.2">
      <c r="A528" s="7">
        <v>44837</v>
      </c>
      <c r="B528">
        <v>205.5</v>
      </c>
      <c r="C528" s="13">
        <f t="shared" si="33"/>
        <v>-1.4577405035315349E-3</v>
      </c>
      <c r="D528" s="8">
        <v>3790.93</v>
      </c>
      <c r="E528" s="13">
        <f t="shared" si="32"/>
        <v>3.0583700111188827E-2</v>
      </c>
    </row>
    <row r="529" spans="1:5" ht="17" x14ac:dyDescent="0.2">
      <c r="A529" s="7">
        <v>44838</v>
      </c>
      <c r="B529">
        <v>212.199997</v>
      </c>
      <c r="C529" s="13">
        <f t="shared" si="33"/>
        <v>3.2603391727493936E-2</v>
      </c>
      <c r="D529" s="8">
        <v>3783.28</v>
      </c>
      <c r="E529" s="13">
        <f t="shared" si="32"/>
        <v>-2.0179744811957834E-3</v>
      </c>
    </row>
    <row r="530" spans="1:5" ht="17" x14ac:dyDescent="0.2">
      <c r="A530" s="7">
        <v>44839</v>
      </c>
      <c r="B530">
        <v>211.199997</v>
      </c>
      <c r="C530" s="13">
        <f t="shared" si="33"/>
        <v>-4.712535410639096E-3</v>
      </c>
      <c r="D530" s="8">
        <v>3744.52</v>
      </c>
      <c r="E530" s="13">
        <f t="shared" si="32"/>
        <v>-1.0245078344716774E-2</v>
      </c>
    </row>
    <row r="531" spans="1:5" ht="17" x14ac:dyDescent="0.2">
      <c r="A531" s="7">
        <v>44840</v>
      </c>
      <c r="B531">
        <v>211.300003</v>
      </c>
      <c r="C531" s="13">
        <f t="shared" si="33"/>
        <v>4.7351326430189467E-4</v>
      </c>
      <c r="D531" s="8">
        <v>3639.66</v>
      </c>
      <c r="E531" s="13">
        <f t="shared" si="32"/>
        <v>-2.8003589245083504E-2</v>
      </c>
    </row>
    <row r="532" spans="1:5" ht="17" x14ac:dyDescent="0.2">
      <c r="A532" s="7">
        <v>44841</v>
      </c>
      <c r="B532">
        <v>211.300003</v>
      </c>
      <c r="C532" s="13">
        <f t="shared" si="33"/>
        <v>0</v>
      </c>
      <c r="D532" s="8">
        <v>3612.39</v>
      </c>
      <c r="E532" s="13">
        <f t="shared" si="32"/>
        <v>-7.4924580867443691E-3</v>
      </c>
    </row>
    <row r="533" spans="1:5" ht="17" x14ac:dyDescent="0.2">
      <c r="A533" s="7">
        <v>44844</v>
      </c>
      <c r="B533">
        <v>210.199997</v>
      </c>
      <c r="C533" s="13">
        <f t="shared" si="33"/>
        <v>-5.2058967552405244E-3</v>
      </c>
      <c r="D533" s="8">
        <v>3588.84</v>
      </c>
      <c r="E533" s="13">
        <f t="shared" si="32"/>
        <v>-6.5192296512833758E-3</v>
      </c>
    </row>
    <row r="534" spans="1:5" ht="17" x14ac:dyDescent="0.2">
      <c r="A534" s="7">
        <v>44845</v>
      </c>
      <c r="B534">
        <v>208</v>
      </c>
      <c r="C534" s="13">
        <f t="shared" si="33"/>
        <v>-1.0466208522353138E-2</v>
      </c>
      <c r="D534" s="8">
        <v>3577.03</v>
      </c>
      <c r="E534" s="13">
        <f t="shared" si="32"/>
        <v>-3.2907569019515748E-3</v>
      </c>
    </row>
    <row r="535" spans="1:5" ht="17" x14ac:dyDescent="0.2">
      <c r="A535" s="7">
        <v>44846</v>
      </c>
      <c r="B535">
        <v>207.39999399999999</v>
      </c>
      <c r="C535" s="13">
        <f t="shared" si="33"/>
        <v>-2.8846442307692843E-3</v>
      </c>
      <c r="D535" s="8">
        <v>3669.91</v>
      </c>
      <c r="E535" s="13">
        <f t="shared" si="32"/>
        <v>2.5965675434648228E-2</v>
      </c>
    </row>
    <row r="536" spans="1:5" ht="17" x14ac:dyDescent="0.2">
      <c r="A536" s="7">
        <v>44847</v>
      </c>
      <c r="B536">
        <v>205.5</v>
      </c>
      <c r="C536" s="13">
        <f t="shared" si="33"/>
        <v>-9.1610128011864189E-3</v>
      </c>
      <c r="D536" s="8">
        <v>3583.07</v>
      </c>
      <c r="E536" s="13">
        <f t="shared" si="32"/>
        <v>-2.3662705624933444E-2</v>
      </c>
    </row>
    <row r="537" spans="1:5" ht="17" x14ac:dyDescent="0.2">
      <c r="A537" s="7">
        <v>44848</v>
      </c>
      <c r="B537">
        <v>209.10000600000001</v>
      </c>
      <c r="C537" s="13">
        <f t="shared" si="33"/>
        <v>1.7518277372262858E-2</v>
      </c>
      <c r="D537" s="8">
        <v>3677.95</v>
      </c>
      <c r="E537" s="13">
        <f t="shared" si="32"/>
        <v>2.6480085513260976E-2</v>
      </c>
    </row>
    <row r="538" spans="1:5" ht="17" x14ac:dyDescent="0.2">
      <c r="A538" s="7">
        <v>44851</v>
      </c>
      <c r="B538">
        <v>209.60000600000001</v>
      </c>
      <c r="C538" s="13">
        <f t="shared" si="33"/>
        <v>2.3912003139778815E-3</v>
      </c>
      <c r="D538" s="8">
        <v>3719.98</v>
      </c>
      <c r="E538" s="13">
        <f t="shared" si="32"/>
        <v>1.1427561549232745E-2</v>
      </c>
    </row>
    <row r="539" spans="1:5" ht="17" x14ac:dyDescent="0.2">
      <c r="A539" s="7">
        <v>44852</v>
      </c>
      <c r="B539">
        <v>212.39999399999999</v>
      </c>
      <c r="C539" s="13">
        <f t="shared" si="33"/>
        <v>1.3358720991639483E-2</v>
      </c>
      <c r="D539" s="8">
        <v>3695.16</v>
      </c>
      <c r="E539" s="13">
        <f t="shared" si="32"/>
        <v>-6.6720788821446053E-3</v>
      </c>
    </row>
    <row r="540" spans="1:5" ht="17" x14ac:dyDescent="0.2">
      <c r="A540" s="7">
        <v>44853</v>
      </c>
      <c r="B540">
        <v>210.300003</v>
      </c>
      <c r="C540" s="13">
        <f t="shared" si="33"/>
        <v>-9.886963556128836E-3</v>
      </c>
      <c r="D540" s="8">
        <v>3665.78</v>
      </c>
      <c r="E540" s="13">
        <f t="shared" si="32"/>
        <v>-7.9509412312320782E-3</v>
      </c>
    </row>
    <row r="541" spans="1:5" ht="17" x14ac:dyDescent="0.2">
      <c r="A541" s="7">
        <v>44854</v>
      </c>
      <c r="B541">
        <v>209.5</v>
      </c>
      <c r="C541" s="13">
        <f t="shared" si="33"/>
        <v>-3.8041036071692069E-3</v>
      </c>
      <c r="D541" s="8">
        <v>3752.75</v>
      </c>
      <c r="E541" s="13">
        <f t="shared" si="32"/>
        <v>2.3724828003862664E-2</v>
      </c>
    </row>
    <row r="542" spans="1:5" ht="17" x14ac:dyDescent="0.2">
      <c r="A542" s="7">
        <v>44855</v>
      </c>
      <c r="B542">
        <v>208.5</v>
      </c>
      <c r="C542" s="13">
        <f t="shared" si="33"/>
        <v>-4.7732696897374582E-3</v>
      </c>
      <c r="D542" s="8">
        <v>3797.34</v>
      </c>
      <c r="E542" s="13">
        <f t="shared" si="32"/>
        <v>1.1881953234294862E-2</v>
      </c>
    </row>
    <row r="543" spans="1:5" ht="17" x14ac:dyDescent="0.2">
      <c r="A543" s="7">
        <v>44858</v>
      </c>
      <c r="B543">
        <v>211.699997</v>
      </c>
      <c r="C543" s="13">
        <f t="shared" si="33"/>
        <v>1.5347707434052671E-2</v>
      </c>
      <c r="D543" s="8">
        <v>3859.11</v>
      </c>
      <c r="E543" s="13">
        <f t="shared" si="32"/>
        <v>1.6266649812763712E-2</v>
      </c>
    </row>
    <row r="544" spans="1:5" ht="17" x14ac:dyDescent="0.2">
      <c r="A544" s="7">
        <v>44859</v>
      </c>
      <c r="B544">
        <v>212.800003</v>
      </c>
      <c r="C544" s="13">
        <f t="shared" si="33"/>
        <v>5.196060536552638E-3</v>
      </c>
      <c r="D544" s="8">
        <v>3830.6</v>
      </c>
      <c r="E544" s="13">
        <f t="shared" si="32"/>
        <v>-7.3877137474703813E-3</v>
      </c>
    </row>
    <row r="545" spans="1:5" ht="17" x14ac:dyDescent="0.2">
      <c r="A545" s="7">
        <v>44860</v>
      </c>
      <c r="B545">
        <v>215.699997</v>
      </c>
      <c r="C545" s="13">
        <f t="shared" si="33"/>
        <v>1.3627791161262337E-2</v>
      </c>
      <c r="D545" s="8">
        <v>3807.3</v>
      </c>
      <c r="E545" s="13">
        <f t="shared" si="32"/>
        <v>-6.0825980264187507E-3</v>
      </c>
    </row>
    <row r="546" spans="1:5" ht="17" x14ac:dyDescent="0.2">
      <c r="A546" s="7">
        <v>44861</v>
      </c>
      <c r="B546">
        <v>217.800003</v>
      </c>
      <c r="C546" s="13">
        <f t="shared" si="33"/>
        <v>9.7357720408313142E-3</v>
      </c>
      <c r="D546" s="8">
        <v>3901.06</v>
      </c>
      <c r="E546" s="13">
        <f t="shared" si="32"/>
        <v>2.4626375646783716E-2</v>
      </c>
    </row>
    <row r="547" spans="1:5" ht="17" x14ac:dyDescent="0.2">
      <c r="A547" s="7">
        <v>44862</v>
      </c>
      <c r="B547">
        <v>217.800003</v>
      </c>
      <c r="C547" s="13">
        <f t="shared" si="33"/>
        <v>0</v>
      </c>
      <c r="D547" s="8">
        <v>3871.98</v>
      </c>
      <c r="E547" s="13">
        <f t="shared" si="32"/>
        <v>-7.4543841930141408E-3</v>
      </c>
    </row>
    <row r="548" spans="1:5" ht="17" x14ac:dyDescent="0.2">
      <c r="A548" s="7">
        <v>44865</v>
      </c>
      <c r="B548">
        <v>217.39999399999999</v>
      </c>
      <c r="C548" s="13">
        <f t="shared" si="33"/>
        <v>-1.8365885881095334E-3</v>
      </c>
      <c r="D548" s="8">
        <v>3856.1</v>
      </c>
      <c r="E548" s="13">
        <f t="shared" si="32"/>
        <v>-4.10126085362017E-3</v>
      </c>
    </row>
    <row r="549" spans="1:5" ht="17" x14ac:dyDescent="0.2">
      <c r="A549" s="7">
        <v>44866</v>
      </c>
      <c r="B549">
        <v>221.39999399999999</v>
      </c>
      <c r="C549" s="13">
        <f t="shared" si="33"/>
        <v>1.8399264537238169E-2</v>
      </c>
      <c r="D549" s="8">
        <v>3759.69</v>
      </c>
      <c r="E549" s="13">
        <f t="shared" si="32"/>
        <v>-2.5001944970306722E-2</v>
      </c>
    </row>
    <row r="550" spans="1:5" ht="17" x14ac:dyDescent="0.2">
      <c r="A550" s="7">
        <v>44867</v>
      </c>
      <c r="B550">
        <v>220.199997</v>
      </c>
      <c r="C550" s="13">
        <f t="shared" si="33"/>
        <v>-5.4200407972910813E-3</v>
      </c>
      <c r="D550" s="8">
        <v>3719.89</v>
      </c>
      <c r="E550" s="13">
        <f t="shared" si="32"/>
        <v>-1.0585979163175718E-2</v>
      </c>
    </row>
    <row r="551" spans="1:5" ht="17" x14ac:dyDescent="0.2">
      <c r="A551" s="7">
        <v>44868</v>
      </c>
      <c r="B551">
        <v>217.60000600000001</v>
      </c>
      <c r="C551" s="13">
        <f t="shared" si="33"/>
        <v>-1.1807407063679443E-2</v>
      </c>
      <c r="D551" s="8">
        <v>3770.55</v>
      </c>
      <c r="E551" s="13">
        <f t="shared" si="32"/>
        <v>1.3618682272863003E-2</v>
      </c>
    </row>
    <row r="552" spans="1:5" ht="17" x14ac:dyDescent="0.2">
      <c r="A552" s="7">
        <v>44869</v>
      </c>
      <c r="B552">
        <v>222.60000600000001</v>
      </c>
      <c r="C552" s="13">
        <f t="shared" si="33"/>
        <v>2.2977940542887598E-2</v>
      </c>
      <c r="D552" s="8">
        <v>3806.8</v>
      </c>
      <c r="E552" s="13">
        <f t="shared" si="32"/>
        <v>9.6139820450598101E-3</v>
      </c>
    </row>
    <row r="553" spans="1:5" ht="17" x14ac:dyDescent="0.2">
      <c r="A553" s="7">
        <v>44872</v>
      </c>
      <c r="B553">
        <v>225.199997</v>
      </c>
      <c r="C553" s="13">
        <f t="shared" si="33"/>
        <v>1.1680103009521048E-2</v>
      </c>
      <c r="D553" s="8">
        <v>3828.11</v>
      </c>
      <c r="E553" s="13">
        <f t="shared" si="32"/>
        <v>5.5978774823999267E-3</v>
      </c>
    </row>
    <row r="554" spans="1:5" ht="17" x14ac:dyDescent="0.2">
      <c r="A554" s="7">
        <v>44873</v>
      </c>
      <c r="B554">
        <v>224.5</v>
      </c>
      <c r="C554" s="13">
        <f t="shared" si="33"/>
        <v>-3.1083348549068024E-3</v>
      </c>
      <c r="D554" s="8">
        <v>3748.57</v>
      </c>
      <c r="E554" s="13">
        <f t="shared" si="32"/>
        <v>-2.0777877333723382E-2</v>
      </c>
    </row>
    <row r="555" spans="1:5" ht="17" x14ac:dyDescent="0.2">
      <c r="A555" s="7">
        <v>44874</v>
      </c>
      <c r="B555">
        <v>225.199997</v>
      </c>
      <c r="C555" s="13">
        <f t="shared" si="33"/>
        <v>3.1180267260579875E-3</v>
      </c>
      <c r="D555" s="8">
        <v>3956.37</v>
      </c>
      <c r="E555" s="13">
        <f t="shared" si="32"/>
        <v>5.5434472345454289E-2</v>
      </c>
    </row>
    <row r="556" spans="1:5" ht="17" x14ac:dyDescent="0.2">
      <c r="A556" s="7">
        <v>44875</v>
      </c>
      <c r="B556">
        <v>225.89999399999999</v>
      </c>
      <c r="C556" s="13">
        <f t="shared" si="33"/>
        <v>3.1083348549068024E-3</v>
      </c>
      <c r="D556" s="8">
        <v>3992.93</v>
      </c>
      <c r="E556" s="13">
        <f t="shared" si="32"/>
        <v>9.2407939601200084E-3</v>
      </c>
    </row>
    <row r="557" spans="1:5" ht="17" x14ac:dyDescent="0.2">
      <c r="A557" s="7">
        <v>44876</v>
      </c>
      <c r="B557">
        <v>231.300003</v>
      </c>
      <c r="C557" s="13">
        <f t="shared" si="33"/>
        <v>2.3904422945668635E-2</v>
      </c>
      <c r="D557" s="8">
        <v>3957.25</v>
      </c>
      <c r="E557" s="13">
        <f t="shared" si="32"/>
        <v>-8.9357940159231486E-3</v>
      </c>
    </row>
    <row r="558" spans="1:5" ht="17" x14ac:dyDescent="0.2">
      <c r="A558" s="7">
        <v>44879</v>
      </c>
      <c r="B558">
        <v>229.800003</v>
      </c>
      <c r="C558" s="13">
        <f t="shared" si="33"/>
        <v>-6.4850842219833504E-3</v>
      </c>
      <c r="D558" s="8">
        <v>3991.73</v>
      </c>
      <c r="E558" s="13">
        <f t="shared" si="32"/>
        <v>8.7131214858804373E-3</v>
      </c>
    </row>
    <row r="559" spans="1:5" ht="17" x14ac:dyDescent="0.2">
      <c r="A559" s="7">
        <v>44880</v>
      </c>
      <c r="B559">
        <v>231.199997</v>
      </c>
      <c r="C559" s="13">
        <f t="shared" si="33"/>
        <v>6.0922279448358818E-3</v>
      </c>
      <c r="D559" s="8">
        <v>3958.79</v>
      </c>
      <c r="E559" s="13">
        <f t="shared" si="32"/>
        <v>-8.2520611363995355E-3</v>
      </c>
    </row>
    <row r="560" spans="1:5" ht="17" x14ac:dyDescent="0.2">
      <c r="A560" s="7">
        <v>44881</v>
      </c>
      <c r="B560">
        <v>229.699997</v>
      </c>
      <c r="C560" s="13">
        <f t="shared" si="33"/>
        <v>-6.4878893575418539E-3</v>
      </c>
      <c r="D560" s="8">
        <v>3946.56</v>
      </c>
      <c r="E560" s="13">
        <f t="shared" si="32"/>
        <v>-3.0893277996559831E-3</v>
      </c>
    </row>
    <row r="561" spans="1:5" ht="17" x14ac:dyDescent="0.2">
      <c r="A561" s="7">
        <v>44882</v>
      </c>
      <c r="B561">
        <v>228.39999399999999</v>
      </c>
      <c r="C561" s="13">
        <f t="shared" si="33"/>
        <v>-5.6595690769642992E-3</v>
      </c>
      <c r="D561" s="8">
        <v>3965.34</v>
      </c>
      <c r="E561" s="13">
        <f t="shared" si="32"/>
        <v>4.7585745560692061E-3</v>
      </c>
    </row>
    <row r="562" spans="1:5" ht="17" x14ac:dyDescent="0.2">
      <c r="A562" s="7">
        <v>44883</v>
      </c>
      <c r="B562">
        <v>230.800003</v>
      </c>
      <c r="C562" s="13">
        <f t="shared" si="33"/>
        <v>1.0507920591276365E-2</v>
      </c>
      <c r="D562" s="8">
        <v>3949.94</v>
      </c>
      <c r="E562" s="13">
        <f t="shared" si="32"/>
        <v>-3.8836518432215916E-3</v>
      </c>
    </row>
    <row r="563" spans="1:5" ht="17" x14ac:dyDescent="0.2">
      <c r="A563" s="7">
        <v>44886</v>
      </c>
      <c r="B563">
        <v>231.39999399999999</v>
      </c>
      <c r="C563" s="13">
        <f t="shared" si="33"/>
        <v>2.5996143509581238E-3</v>
      </c>
      <c r="D563" s="8">
        <v>4003.58</v>
      </c>
      <c r="E563" s="13">
        <f t="shared" si="32"/>
        <v>1.3579953113211918E-2</v>
      </c>
    </row>
    <row r="564" spans="1:5" ht="17" x14ac:dyDescent="0.2">
      <c r="A564" s="7">
        <v>44887</v>
      </c>
      <c r="B564">
        <v>232.60000600000001</v>
      </c>
      <c r="C564" s="13">
        <f t="shared" si="33"/>
        <v>5.1858774032640387E-3</v>
      </c>
      <c r="D564" s="8">
        <v>4027.26</v>
      </c>
      <c r="E564" s="13">
        <f t="shared" si="32"/>
        <v>5.9147063378277576E-3</v>
      </c>
    </row>
    <row r="565" spans="1:5" ht="17" x14ac:dyDescent="0.2">
      <c r="A565" s="7">
        <v>44888</v>
      </c>
      <c r="B565">
        <v>233.300003</v>
      </c>
      <c r="C565" s="13">
        <f t="shared" si="33"/>
        <v>3.0094453221982675E-3</v>
      </c>
      <c r="D565" s="8">
        <v>4026.12</v>
      </c>
      <c r="E565" s="13">
        <f t="shared" si="32"/>
        <v>-2.830708720074071E-4</v>
      </c>
    </row>
    <row r="566" spans="1:5" ht="17" x14ac:dyDescent="0.2">
      <c r="A566" s="7">
        <v>44889</v>
      </c>
      <c r="B566">
        <v>235</v>
      </c>
      <c r="C566" s="13">
        <f t="shared" si="33"/>
        <v>7.2867422980702479E-3</v>
      </c>
      <c r="D566" s="8">
        <v>3963.94</v>
      </c>
      <c r="E566" s="13">
        <f t="shared" si="32"/>
        <v>-1.5444149702443011E-2</v>
      </c>
    </row>
    <row r="567" spans="1:5" ht="17" x14ac:dyDescent="0.2">
      <c r="A567" s="7">
        <v>44890</v>
      </c>
      <c r="B567">
        <v>235.10000600000001</v>
      </c>
      <c r="C567" s="13">
        <f t="shared" si="33"/>
        <v>4.2555744680861096E-4</v>
      </c>
      <c r="D567" s="8">
        <v>3957.63</v>
      </c>
      <c r="E567" s="13">
        <f t="shared" si="32"/>
        <v>-1.5918505325509535E-3</v>
      </c>
    </row>
    <row r="568" spans="1:5" ht="17" x14ac:dyDescent="0.2">
      <c r="A568" s="7">
        <v>44893</v>
      </c>
      <c r="B568">
        <v>233.699997</v>
      </c>
      <c r="C568" s="13">
        <f t="shared" si="33"/>
        <v>-5.9549509326682903E-3</v>
      </c>
      <c r="D568" s="8">
        <v>4080.11</v>
      </c>
      <c r="E568" s="13">
        <f t="shared" si="32"/>
        <v>3.0947814727501077E-2</v>
      </c>
    </row>
    <row r="569" spans="1:5" ht="17" x14ac:dyDescent="0.2">
      <c r="A569" s="7">
        <v>44894</v>
      </c>
      <c r="B569">
        <v>234.60000600000001</v>
      </c>
      <c r="C569" s="13">
        <f t="shared" si="33"/>
        <v>3.8511297028387403E-3</v>
      </c>
      <c r="D569" s="8">
        <v>4076.57</v>
      </c>
      <c r="E569" s="13">
        <f t="shared" si="32"/>
        <v>-8.6762366700898763E-4</v>
      </c>
    </row>
    <row r="570" spans="1:5" ht="17" x14ac:dyDescent="0.2">
      <c r="A570" s="7">
        <v>44895</v>
      </c>
      <c r="B570">
        <v>234.800003</v>
      </c>
      <c r="C570" s="13">
        <f t="shared" si="33"/>
        <v>8.5250210948406568E-4</v>
      </c>
      <c r="D570" s="8">
        <v>4071.7</v>
      </c>
      <c r="E570" s="13">
        <f t="shared" si="32"/>
        <v>-1.1946317615054713E-3</v>
      </c>
    </row>
    <row r="571" spans="1:5" ht="17" x14ac:dyDescent="0.2">
      <c r="A571" s="7">
        <v>44896</v>
      </c>
      <c r="B571">
        <v>235.300003</v>
      </c>
      <c r="C571" s="13">
        <f t="shared" si="33"/>
        <v>2.1294718637632215E-3</v>
      </c>
      <c r="D571" s="8">
        <v>3998.84</v>
      </c>
      <c r="E571" s="13">
        <f t="shared" si="32"/>
        <v>-1.7894245646781326E-2</v>
      </c>
    </row>
    <row r="572" spans="1:5" ht="17" x14ac:dyDescent="0.2">
      <c r="A572" s="7">
        <v>44897</v>
      </c>
      <c r="B572">
        <v>235</v>
      </c>
      <c r="C572" s="13">
        <f t="shared" si="33"/>
        <v>-1.2749808592225076E-3</v>
      </c>
      <c r="D572" s="8">
        <v>3941.26</v>
      </c>
      <c r="E572" s="13">
        <f t="shared" si="32"/>
        <v>-1.4399175760970717E-2</v>
      </c>
    </row>
    <row r="573" spans="1:5" ht="17" x14ac:dyDescent="0.2">
      <c r="A573" s="7">
        <v>44900</v>
      </c>
      <c r="B573">
        <v>236.10000600000001</v>
      </c>
      <c r="C573" s="13">
        <f t="shared" si="33"/>
        <v>4.6808765957446763E-3</v>
      </c>
      <c r="D573" s="8">
        <v>3933.92</v>
      </c>
      <c r="E573" s="13">
        <f t="shared" si="32"/>
        <v>-1.8623485890298941E-3</v>
      </c>
    </row>
    <row r="574" spans="1:5" ht="17" x14ac:dyDescent="0.2">
      <c r="A574" s="7">
        <v>44901</v>
      </c>
      <c r="B574">
        <v>234.89999399999999</v>
      </c>
      <c r="C574" s="13">
        <f t="shared" si="33"/>
        <v>-5.082642818738492E-3</v>
      </c>
      <c r="D574" s="8">
        <v>3963.51</v>
      </c>
      <c r="E574" s="13">
        <f t="shared" si="32"/>
        <v>7.5217594663847809E-3</v>
      </c>
    </row>
    <row r="575" spans="1:5" ht="17" x14ac:dyDescent="0.2">
      <c r="A575" s="7">
        <v>44902</v>
      </c>
      <c r="B575">
        <v>234</v>
      </c>
      <c r="C575" s="13">
        <f t="shared" si="33"/>
        <v>-3.8313921796012673E-3</v>
      </c>
      <c r="D575" s="8">
        <v>3934.38</v>
      </c>
      <c r="E575" s="13">
        <f t="shared" si="32"/>
        <v>-7.3495462355336327E-3</v>
      </c>
    </row>
    <row r="576" spans="1:5" ht="17" x14ac:dyDescent="0.2">
      <c r="A576" s="7">
        <v>44903</v>
      </c>
      <c r="B576">
        <v>232.699997</v>
      </c>
      <c r="C576" s="13">
        <f t="shared" si="33"/>
        <v>-5.5555683760684094E-3</v>
      </c>
      <c r="D576" s="8">
        <v>3990.56</v>
      </c>
      <c r="E576" s="13">
        <f t="shared" si="32"/>
        <v>1.4279251114533986E-2</v>
      </c>
    </row>
    <row r="577" spans="1:5" ht="17" x14ac:dyDescent="0.2">
      <c r="A577" s="7">
        <v>44904</v>
      </c>
      <c r="B577">
        <v>232</v>
      </c>
      <c r="C577" s="13">
        <f t="shared" si="33"/>
        <v>-3.008152165983935E-3</v>
      </c>
      <c r="D577" s="8">
        <v>4019.65</v>
      </c>
      <c r="E577" s="13">
        <f t="shared" si="32"/>
        <v>7.289703700733785E-3</v>
      </c>
    </row>
    <row r="578" spans="1:5" ht="17" x14ac:dyDescent="0.2">
      <c r="A578" s="7">
        <v>44907</v>
      </c>
      <c r="B578">
        <v>231.699997</v>
      </c>
      <c r="C578" s="13">
        <f t="shared" si="33"/>
        <v>-1.2931163793103995E-3</v>
      </c>
      <c r="D578" s="8">
        <v>3995.32</v>
      </c>
      <c r="E578" s="13">
        <f t="shared" si="32"/>
        <v>-6.0527657880661279E-3</v>
      </c>
    </row>
    <row r="579" spans="1:5" ht="17" x14ac:dyDescent="0.2">
      <c r="A579" s="7">
        <v>44908</v>
      </c>
      <c r="B579">
        <v>232.800003</v>
      </c>
      <c r="C579" s="13">
        <f t="shared" si="33"/>
        <v>4.7475442997093609E-3</v>
      </c>
      <c r="D579" s="8">
        <v>3895.75</v>
      </c>
      <c r="E579" s="13">
        <f t="shared" ref="E579:E642" si="34">D579/D578-1</f>
        <v>-2.4921658340258168E-2</v>
      </c>
    </row>
    <row r="580" spans="1:5" ht="17" x14ac:dyDescent="0.2">
      <c r="A580" s="7">
        <v>44909</v>
      </c>
      <c r="B580">
        <v>233.199997</v>
      </c>
      <c r="C580" s="13">
        <f t="shared" ref="C580:C631" si="35">B580/B579-1</f>
        <v>1.7181872630818162E-3</v>
      </c>
      <c r="D580" s="8">
        <v>3852.36</v>
      </c>
      <c r="E580" s="13">
        <f t="shared" si="34"/>
        <v>-1.1137778348199956E-2</v>
      </c>
    </row>
    <row r="581" spans="1:5" ht="17" x14ac:dyDescent="0.2">
      <c r="A581" s="7">
        <v>44910</v>
      </c>
      <c r="B581">
        <v>233.10000600000001</v>
      </c>
      <c r="C581" s="13">
        <f t="shared" si="35"/>
        <v>-4.2877787858630612E-4</v>
      </c>
      <c r="D581" s="8">
        <v>3817.66</v>
      </c>
      <c r="E581" s="13">
        <f t="shared" si="34"/>
        <v>-9.007465553582783E-3</v>
      </c>
    </row>
    <row r="582" spans="1:5" ht="17" x14ac:dyDescent="0.2">
      <c r="A582" s="7">
        <v>44911</v>
      </c>
      <c r="B582">
        <v>229.10000600000001</v>
      </c>
      <c r="C582" s="13">
        <f t="shared" si="35"/>
        <v>-1.7160016718317905E-2</v>
      </c>
      <c r="D582" s="8">
        <v>3821.62</v>
      </c>
      <c r="E582" s="13">
        <f t="shared" si="34"/>
        <v>1.0372846193742458E-3</v>
      </c>
    </row>
    <row r="583" spans="1:5" ht="17" x14ac:dyDescent="0.2">
      <c r="A583" s="7">
        <v>44914</v>
      </c>
      <c r="B583">
        <v>230.39999399999999</v>
      </c>
      <c r="C583" s="13">
        <f t="shared" si="35"/>
        <v>5.6743254733917503E-3</v>
      </c>
      <c r="D583" s="8">
        <v>3878.44</v>
      </c>
      <c r="E583" s="13">
        <f t="shared" si="34"/>
        <v>1.4868040255179737E-2</v>
      </c>
    </row>
    <row r="584" spans="1:5" ht="17" x14ac:dyDescent="0.2">
      <c r="A584" s="7">
        <v>44915</v>
      </c>
      <c r="B584">
        <v>229.39999399999999</v>
      </c>
      <c r="C584" s="13">
        <f t="shared" si="35"/>
        <v>-4.3402778908058215E-3</v>
      </c>
      <c r="D584" s="8">
        <v>3822.39</v>
      </c>
      <c r="E584" s="13">
        <f t="shared" si="34"/>
        <v>-1.4451686760656446E-2</v>
      </c>
    </row>
    <row r="585" spans="1:5" ht="17" x14ac:dyDescent="0.2">
      <c r="A585" s="7">
        <v>44916</v>
      </c>
      <c r="B585">
        <v>231.800003</v>
      </c>
      <c r="C585" s="13">
        <f t="shared" si="35"/>
        <v>1.0462114484623752E-2</v>
      </c>
      <c r="D585" s="8">
        <v>3844.82</v>
      </c>
      <c r="E585" s="13">
        <f t="shared" si="34"/>
        <v>5.8680563731070556E-3</v>
      </c>
    </row>
    <row r="586" spans="1:5" ht="17" x14ac:dyDescent="0.2">
      <c r="A586" s="7">
        <v>44917</v>
      </c>
      <c r="B586">
        <v>234.300003</v>
      </c>
      <c r="C586" s="13">
        <f t="shared" si="35"/>
        <v>1.078515948077885E-2</v>
      </c>
      <c r="D586" s="8">
        <v>3829.25</v>
      </c>
      <c r="E586" s="13">
        <f t="shared" si="34"/>
        <v>-4.0496044028068834E-3</v>
      </c>
    </row>
    <row r="587" spans="1:5" ht="17" x14ac:dyDescent="0.2">
      <c r="A587" s="7">
        <v>44918</v>
      </c>
      <c r="B587">
        <v>233.199997</v>
      </c>
      <c r="C587" s="13">
        <f t="shared" si="35"/>
        <v>-4.6948612288323366E-3</v>
      </c>
      <c r="D587" s="8">
        <v>3783.22</v>
      </c>
      <c r="E587" s="13">
        <f t="shared" si="34"/>
        <v>-1.202063067180259E-2</v>
      </c>
    </row>
    <row r="588" spans="1:5" ht="17" x14ac:dyDescent="0.2">
      <c r="A588" s="7">
        <v>44923</v>
      </c>
      <c r="B588">
        <v>235</v>
      </c>
      <c r="C588" s="13">
        <f t="shared" si="35"/>
        <v>7.7187093617330227E-3</v>
      </c>
      <c r="D588" s="8">
        <v>3849.28</v>
      </c>
      <c r="E588" s="13">
        <f t="shared" si="34"/>
        <v>1.7461316021801565E-2</v>
      </c>
    </row>
    <row r="589" spans="1:5" ht="17" x14ac:dyDescent="0.2">
      <c r="A589" s="7">
        <v>44924</v>
      </c>
      <c r="B589">
        <v>233.39999399999999</v>
      </c>
      <c r="C589" s="13">
        <f t="shared" si="35"/>
        <v>-6.80853617021282E-3</v>
      </c>
      <c r="D589" s="8">
        <v>3839.5</v>
      </c>
      <c r="E589" s="13">
        <f t="shared" si="34"/>
        <v>-2.5407348906808513E-3</v>
      </c>
    </row>
    <row r="590" spans="1:5" ht="17" x14ac:dyDescent="0.2">
      <c r="A590" s="7">
        <v>44925</v>
      </c>
      <c r="B590">
        <v>233.300003</v>
      </c>
      <c r="C590" s="13">
        <f t="shared" si="35"/>
        <v>-4.2841046516906012E-4</v>
      </c>
      <c r="D590" s="8">
        <v>3824.14</v>
      </c>
      <c r="E590" s="13">
        <f t="shared" si="34"/>
        <v>-4.0005209011589882E-3</v>
      </c>
    </row>
    <row r="591" spans="1:5" ht="17" x14ac:dyDescent="0.2">
      <c r="A591" s="7">
        <v>44929</v>
      </c>
      <c r="B591">
        <v>235.699997</v>
      </c>
      <c r="C591" s="13">
        <f t="shared" si="35"/>
        <v>1.0287158033169819E-2</v>
      </c>
      <c r="D591" s="8">
        <v>3852.97</v>
      </c>
      <c r="E591" s="13">
        <f t="shared" si="34"/>
        <v>7.5389499338414101E-3</v>
      </c>
    </row>
    <row r="592" spans="1:5" ht="17" x14ac:dyDescent="0.2">
      <c r="A592" s="7">
        <v>44930</v>
      </c>
      <c r="B592">
        <v>238.300003</v>
      </c>
      <c r="C592" s="13">
        <f t="shared" si="35"/>
        <v>1.1030997170526025E-2</v>
      </c>
      <c r="D592" s="8">
        <v>3808.1</v>
      </c>
      <c r="E592" s="13">
        <f t="shared" si="34"/>
        <v>-1.164556173549236E-2</v>
      </c>
    </row>
    <row r="593" spans="1:5" ht="17" x14ac:dyDescent="0.2">
      <c r="A593" s="7">
        <v>44931</v>
      </c>
      <c r="B593">
        <v>238.89999399999999</v>
      </c>
      <c r="C593" s="13">
        <f t="shared" si="35"/>
        <v>2.517796862973487E-3</v>
      </c>
      <c r="D593" s="8">
        <v>3895.08</v>
      </c>
      <c r="E593" s="13">
        <f t="shared" si="34"/>
        <v>2.284078674404566E-2</v>
      </c>
    </row>
    <row r="594" spans="1:5" ht="17" x14ac:dyDescent="0.2">
      <c r="A594" s="7">
        <v>44932</v>
      </c>
      <c r="B594">
        <v>240</v>
      </c>
      <c r="C594" s="13">
        <f t="shared" si="35"/>
        <v>4.6044622336827157E-3</v>
      </c>
      <c r="D594" s="8">
        <v>3892.09</v>
      </c>
      <c r="E594" s="13">
        <f t="shared" si="34"/>
        <v>-7.6763506782906443E-4</v>
      </c>
    </row>
    <row r="595" spans="1:5" ht="17" x14ac:dyDescent="0.2">
      <c r="A595" s="7">
        <v>44935</v>
      </c>
      <c r="B595">
        <v>240.39999399999999</v>
      </c>
      <c r="C595" s="13">
        <f t="shared" si="35"/>
        <v>1.666641666666635E-3</v>
      </c>
      <c r="D595" s="8">
        <v>3919.25</v>
      </c>
      <c r="E595" s="13">
        <f t="shared" si="34"/>
        <v>6.9782558985018728E-3</v>
      </c>
    </row>
    <row r="596" spans="1:5" ht="17" x14ac:dyDescent="0.2">
      <c r="A596" s="7">
        <v>44936</v>
      </c>
      <c r="B596">
        <v>241</v>
      </c>
      <c r="C596" s="13">
        <f t="shared" si="35"/>
        <v>2.495865286918475E-3</v>
      </c>
      <c r="D596" s="8">
        <v>3969.61</v>
      </c>
      <c r="E596" s="13">
        <f t="shared" si="34"/>
        <v>1.2849397206098123E-2</v>
      </c>
    </row>
    <row r="597" spans="1:5" ht="17" x14ac:dyDescent="0.2">
      <c r="A597" s="7">
        <v>44937</v>
      </c>
      <c r="B597">
        <v>241.39999399999999</v>
      </c>
      <c r="C597" s="13">
        <f t="shared" si="35"/>
        <v>1.6597261410788988E-3</v>
      </c>
      <c r="D597" s="8">
        <v>3983.17</v>
      </c>
      <c r="E597" s="13">
        <f t="shared" si="34"/>
        <v>3.41595270064321E-3</v>
      </c>
    </row>
    <row r="598" spans="1:5" ht="17" x14ac:dyDescent="0.2">
      <c r="A598" s="7">
        <v>44938</v>
      </c>
      <c r="B598">
        <v>242.300003</v>
      </c>
      <c r="C598" s="13">
        <f t="shared" si="35"/>
        <v>3.7282892393113443E-3</v>
      </c>
      <c r="D598" s="8">
        <v>3999.09</v>
      </c>
      <c r="E598" s="13">
        <f t="shared" si="34"/>
        <v>3.9968166058692578E-3</v>
      </c>
    </row>
    <row r="599" spans="1:5" ht="17" x14ac:dyDescent="0.2">
      <c r="A599" s="7">
        <v>44939</v>
      </c>
      <c r="B599">
        <v>243.5</v>
      </c>
      <c r="C599" s="13">
        <f t="shared" si="35"/>
        <v>4.9525257331506367E-3</v>
      </c>
      <c r="D599" s="8">
        <v>3990.97</v>
      </c>
      <c r="E599" s="13">
        <f t="shared" si="34"/>
        <v>-2.0304619300891558E-3</v>
      </c>
    </row>
    <row r="600" spans="1:5" ht="17" x14ac:dyDescent="0.2">
      <c r="A600" s="7">
        <v>44942</v>
      </c>
      <c r="B600">
        <v>244.199997</v>
      </c>
      <c r="C600" s="13">
        <f t="shared" si="35"/>
        <v>2.8747310061600917E-3</v>
      </c>
      <c r="D600" s="8">
        <v>3928.86</v>
      </c>
      <c r="E600" s="13">
        <f t="shared" si="34"/>
        <v>-1.5562632643191909E-2</v>
      </c>
    </row>
    <row r="601" spans="1:5" ht="17" x14ac:dyDescent="0.2">
      <c r="A601" s="7">
        <v>44943</v>
      </c>
      <c r="B601">
        <v>243.800003</v>
      </c>
      <c r="C601" s="13">
        <f t="shared" si="35"/>
        <v>-1.6379770880996514E-3</v>
      </c>
      <c r="D601" s="8">
        <v>3898.85</v>
      </c>
      <c r="E601" s="13">
        <f t="shared" si="34"/>
        <v>-7.6383480195273412E-3</v>
      </c>
    </row>
    <row r="602" spans="1:5" ht="17" x14ac:dyDescent="0.2">
      <c r="A602" s="7">
        <v>44944</v>
      </c>
      <c r="B602">
        <v>243.60000600000001</v>
      </c>
      <c r="C602" s="13">
        <f t="shared" si="35"/>
        <v>-8.2033222944621897E-4</v>
      </c>
      <c r="D602" s="8">
        <v>3972.61</v>
      </c>
      <c r="E602" s="13">
        <f t="shared" si="34"/>
        <v>1.8918399015094289E-2</v>
      </c>
    </row>
    <row r="603" spans="1:5" ht="17" x14ac:dyDescent="0.2">
      <c r="A603" s="7">
        <v>44945</v>
      </c>
      <c r="B603">
        <v>240.5</v>
      </c>
      <c r="C603" s="13">
        <f t="shared" si="35"/>
        <v>-1.2725804284257736E-2</v>
      </c>
      <c r="D603" s="8">
        <v>4019.81</v>
      </c>
      <c r="E603" s="13">
        <f t="shared" si="34"/>
        <v>1.1881357596139619E-2</v>
      </c>
    </row>
    <row r="604" spans="1:5" ht="17" x14ac:dyDescent="0.2">
      <c r="A604" s="7">
        <v>44946</v>
      </c>
      <c r="B604">
        <v>240.300003</v>
      </c>
      <c r="C604" s="13">
        <f t="shared" si="35"/>
        <v>-8.3158835758834204E-4</v>
      </c>
      <c r="D604" s="8">
        <v>4016.95</v>
      </c>
      <c r="E604" s="13">
        <f t="shared" si="34"/>
        <v>-7.1147641306434917E-4</v>
      </c>
    </row>
    <row r="605" spans="1:5" ht="17" x14ac:dyDescent="0.2">
      <c r="A605" s="7">
        <v>44949</v>
      </c>
      <c r="B605">
        <v>241.300003</v>
      </c>
      <c r="C605" s="13">
        <f t="shared" si="35"/>
        <v>4.1614647836687446E-3</v>
      </c>
      <c r="D605" s="8">
        <v>4016.22</v>
      </c>
      <c r="E605" s="13">
        <f t="shared" si="34"/>
        <v>-1.8172991946630024E-4</v>
      </c>
    </row>
    <row r="606" spans="1:5" ht="17" x14ac:dyDescent="0.2">
      <c r="A606" s="7">
        <v>44950</v>
      </c>
      <c r="B606">
        <v>241.39999399999999</v>
      </c>
      <c r="C606" s="13">
        <f t="shared" si="35"/>
        <v>4.1438457835396569E-4</v>
      </c>
      <c r="D606" s="8">
        <v>4060.43</v>
      </c>
      <c r="E606" s="13">
        <f t="shared" si="34"/>
        <v>1.1007863115068517E-2</v>
      </c>
    </row>
    <row r="607" spans="1:5" ht="17" x14ac:dyDescent="0.2">
      <c r="A607" s="7">
        <v>44951</v>
      </c>
      <c r="B607">
        <v>240.89999399999999</v>
      </c>
      <c r="C607" s="13">
        <f t="shared" si="35"/>
        <v>-2.0712510871064849E-3</v>
      </c>
      <c r="D607" s="8">
        <v>4070.56</v>
      </c>
      <c r="E607" s="13">
        <f t="shared" si="34"/>
        <v>2.4948096630159622E-3</v>
      </c>
    </row>
    <row r="608" spans="1:5" ht="17" x14ac:dyDescent="0.2">
      <c r="A608" s="7">
        <v>44952</v>
      </c>
      <c r="B608">
        <v>241.89999399999999</v>
      </c>
      <c r="C608" s="13">
        <f t="shared" si="35"/>
        <v>4.1511001449008322E-3</v>
      </c>
      <c r="D608" s="8">
        <v>4017.77</v>
      </c>
      <c r="E608" s="13">
        <f t="shared" si="34"/>
        <v>-1.2968731575016657E-2</v>
      </c>
    </row>
    <row r="609" spans="1:5" ht="17" x14ac:dyDescent="0.2">
      <c r="A609" s="7">
        <v>44953</v>
      </c>
      <c r="B609">
        <v>243.300003</v>
      </c>
      <c r="C609" s="13">
        <f t="shared" si="35"/>
        <v>5.7875528512829622E-3</v>
      </c>
      <c r="D609" s="8">
        <v>4076.6</v>
      </c>
      <c r="E609" s="13">
        <f t="shared" si="34"/>
        <v>1.4642450911824145E-2</v>
      </c>
    </row>
    <row r="610" spans="1:5" ht="17" x14ac:dyDescent="0.2">
      <c r="A610" s="7">
        <v>44956</v>
      </c>
      <c r="B610">
        <v>242.699997</v>
      </c>
      <c r="C610" s="13">
        <f t="shared" si="35"/>
        <v>-2.4661158758801927E-3</v>
      </c>
      <c r="D610" s="8">
        <v>4119.21</v>
      </c>
      <c r="E610" s="13">
        <f t="shared" si="34"/>
        <v>1.0452337732424155E-2</v>
      </c>
    </row>
    <row r="611" spans="1:5" ht="17" x14ac:dyDescent="0.2">
      <c r="A611" s="7">
        <v>44957</v>
      </c>
      <c r="B611">
        <v>242</v>
      </c>
      <c r="C611" s="13">
        <f t="shared" si="35"/>
        <v>-2.8842068753712757E-3</v>
      </c>
      <c r="D611" s="8">
        <v>4179.76</v>
      </c>
      <c r="E611" s="13">
        <f t="shared" si="34"/>
        <v>1.4699420519954209E-2</v>
      </c>
    </row>
    <row r="612" spans="1:5" ht="17" x14ac:dyDescent="0.2">
      <c r="A612" s="7">
        <v>44958</v>
      </c>
      <c r="B612">
        <v>244.300003</v>
      </c>
      <c r="C612" s="13">
        <f t="shared" si="35"/>
        <v>9.5041446280992314E-3</v>
      </c>
      <c r="D612" s="8">
        <v>4136.4799999999996</v>
      </c>
      <c r="E612" s="13">
        <f t="shared" si="34"/>
        <v>-1.0354661511665864E-2</v>
      </c>
    </row>
    <row r="613" spans="1:5" ht="17" x14ac:dyDescent="0.2">
      <c r="A613" s="7">
        <v>44959</v>
      </c>
      <c r="B613">
        <v>246</v>
      </c>
      <c r="C613" s="13">
        <f t="shared" si="35"/>
        <v>6.9586450230212371E-3</v>
      </c>
      <c r="D613" s="8">
        <v>4111.08</v>
      </c>
      <c r="E613" s="13">
        <f t="shared" si="34"/>
        <v>-6.1404865973000433E-3</v>
      </c>
    </row>
    <row r="614" spans="1:5" ht="17" x14ac:dyDescent="0.2">
      <c r="A614" s="7">
        <v>44960</v>
      </c>
      <c r="B614">
        <v>249</v>
      </c>
      <c r="C614" s="13">
        <f t="shared" si="35"/>
        <v>1.2195121951219523E-2</v>
      </c>
      <c r="D614" s="8">
        <v>4164</v>
      </c>
      <c r="E614" s="13">
        <f t="shared" si="34"/>
        <v>1.2872529846171821E-2</v>
      </c>
    </row>
    <row r="615" spans="1:5" ht="17" x14ac:dyDescent="0.2">
      <c r="A615" s="7">
        <v>44963</v>
      </c>
      <c r="B615">
        <v>246.699997</v>
      </c>
      <c r="C615" s="13">
        <f t="shared" si="35"/>
        <v>-9.2369598393574615E-3</v>
      </c>
      <c r="D615" s="8">
        <v>4117.8599999999997</v>
      </c>
      <c r="E615" s="13">
        <f t="shared" si="34"/>
        <v>-1.1080691642651352E-2</v>
      </c>
    </row>
    <row r="616" spans="1:5" ht="17" x14ac:dyDescent="0.2">
      <c r="A616" s="7">
        <v>44964</v>
      </c>
      <c r="B616">
        <v>247.5</v>
      </c>
      <c r="C616" s="13">
        <f t="shared" si="35"/>
        <v>3.2428172263010424E-3</v>
      </c>
      <c r="D616" s="8">
        <v>4081.5</v>
      </c>
      <c r="E616" s="13">
        <f t="shared" si="34"/>
        <v>-8.8298290859815109E-3</v>
      </c>
    </row>
    <row r="617" spans="1:5" ht="17" x14ac:dyDescent="0.2">
      <c r="A617" s="7">
        <v>44965</v>
      </c>
      <c r="B617">
        <v>249.300003</v>
      </c>
      <c r="C617" s="13">
        <f t="shared" si="35"/>
        <v>7.2727393939393536E-3</v>
      </c>
      <c r="D617" s="8">
        <v>4090.46</v>
      </c>
      <c r="E617" s="13">
        <f t="shared" si="34"/>
        <v>2.1952713463186946E-3</v>
      </c>
    </row>
    <row r="618" spans="1:5" ht="17" x14ac:dyDescent="0.2">
      <c r="A618" s="7">
        <v>44966</v>
      </c>
      <c r="B618">
        <v>249.800003</v>
      </c>
      <c r="C618" s="13">
        <f t="shared" si="35"/>
        <v>2.0056156998922159E-3</v>
      </c>
      <c r="D618" s="8">
        <v>4137.29</v>
      </c>
      <c r="E618" s="13">
        <f t="shared" si="34"/>
        <v>1.1448590134117032E-2</v>
      </c>
    </row>
    <row r="619" spans="1:5" ht="17" x14ac:dyDescent="0.2">
      <c r="A619" s="7">
        <v>44967</v>
      </c>
      <c r="B619">
        <v>247.60000600000001</v>
      </c>
      <c r="C619" s="13">
        <f t="shared" si="35"/>
        <v>-8.8070335211324347E-3</v>
      </c>
      <c r="D619" s="8">
        <v>4136.13</v>
      </c>
      <c r="E619" s="13">
        <f t="shared" si="34"/>
        <v>-2.8037676836767389E-4</v>
      </c>
    </row>
    <row r="620" spans="1:5" ht="17" x14ac:dyDescent="0.2">
      <c r="A620" s="7">
        <v>44970</v>
      </c>
      <c r="B620">
        <v>248.89999399999999</v>
      </c>
      <c r="C620" s="13">
        <f t="shared" si="35"/>
        <v>5.2503552847247281E-3</v>
      </c>
      <c r="D620" s="8">
        <v>4147.6000000000004</v>
      </c>
      <c r="E620" s="13">
        <f t="shared" si="34"/>
        <v>2.7731236687436045E-3</v>
      </c>
    </row>
    <row r="621" spans="1:5" ht="17" x14ac:dyDescent="0.2">
      <c r="A621" s="7">
        <v>44971</v>
      </c>
      <c r="B621">
        <v>250</v>
      </c>
      <c r="C621" s="13">
        <f t="shared" si="35"/>
        <v>4.4194697730688404E-3</v>
      </c>
      <c r="D621" s="8">
        <v>4090.41</v>
      </c>
      <c r="E621" s="13">
        <f t="shared" si="34"/>
        <v>-1.378869707782826E-2</v>
      </c>
    </row>
    <row r="622" spans="1:5" ht="17" x14ac:dyDescent="0.2">
      <c r="A622" s="7">
        <v>44972</v>
      </c>
      <c r="B622">
        <v>249.89999399999999</v>
      </c>
      <c r="C622" s="13">
        <f t="shared" si="35"/>
        <v>-4.0002400000005434E-4</v>
      </c>
      <c r="D622" s="8">
        <v>4079.09</v>
      </c>
      <c r="E622" s="13">
        <f t="shared" si="34"/>
        <v>-2.7674487398573477E-3</v>
      </c>
    </row>
    <row r="623" spans="1:5" ht="17" x14ac:dyDescent="0.2">
      <c r="A623" s="7">
        <v>44973</v>
      </c>
      <c r="B623">
        <v>251.5</v>
      </c>
      <c r="C623" s="13">
        <f t="shared" si="35"/>
        <v>6.4025851877371753E-3</v>
      </c>
      <c r="D623" s="8">
        <v>3997.34</v>
      </c>
      <c r="E623" s="13">
        <f t="shared" si="34"/>
        <v>-2.0041234687148357E-2</v>
      </c>
    </row>
    <row r="624" spans="1:5" ht="17" x14ac:dyDescent="0.2">
      <c r="A624" s="7">
        <v>44974</v>
      </c>
      <c r="B624">
        <v>251</v>
      </c>
      <c r="C624" s="13">
        <f t="shared" si="35"/>
        <v>-1.9880715705765661E-3</v>
      </c>
      <c r="D624" s="8">
        <v>3991.05</v>
      </c>
      <c r="E624" s="13">
        <f t="shared" si="34"/>
        <v>-1.5735464083616035E-3</v>
      </c>
    </row>
    <row r="625" spans="1:5" ht="17" x14ac:dyDescent="0.2">
      <c r="A625" s="7">
        <v>44977</v>
      </c>
      <c r="B625">
        <v>250.699997</v>
      </c>
      <c r="C625" s="13">
        <f t="shared" si="35"/>
        <v>-1.1952310756971896E-3</v>
      </c>
      <c r="D625" s="8">
        <v>4012.32</v>
      </c>
      <c r="E625" s="13">
        <f t="shared" si="34"/>
        <v>5.3294245875146196E-3</v>
      </c>
    </row>
    <row r="626" spans="1:5" ht="17" x14ac:dyDescent="0.2">
      <c r="A626" s="7">
        <v>44978</v>
      </c>
      <c r="B626">
        <v>249.800003</v>
      </c>
      <c r="C626" s="13">
        <f t="shared" si="35"/>
        <v>-3.5899242551645782E-3</v>
      </c>
      <c r="D626" s="8">
        <v>3970.04</v>
      </c>
      <c r="E626" s="13">
        <f t="shared" si="34"/>
        <v>-1.0537544363360851E-2</v>
      </c>
    </row>
    <row r="627" spans="1:5" ht="17" x14ac:dyDescent="0.2">
      <c r="A627" s="7">
        <v>44979</v>
      </c>
      <c r="B627">
        <v>245.39999399999999</v>
      </c>
      <c r="C627" s="13">
        <f t="shared" si="35"/>
        <v>-1.7614127090302745E-2</v>
      </c>
      <c r="D627" s="8">
        <v>3982.24</v>
      </c>
      <c r="E627" s="13">
        <f t="shared" si="34"/>
        <v>3.0730168965551474E-3</v>
      </c>
    </row>
    <row r="628" spans="1:5" x14ac:dyDescent="0.2">
      <c r="A628" s="7">
        <v>44980</v>
      </c>
      <c r="B628">
        <v>247.699997</v>
      </c>
      <c r="C628" s="13">
        <f t="shared" si="35"/>
        <v>9.3724655918288047E-3</v>
      </c>
      <c r="E628" s="13">
        <f t="shared" si="34"/>
        <v>-1</v>
      </c>
    </row>
    <row r="629" spans="1:5" x14ac:dyDescent="0.2">
      <c r="A629" s="7">
        <v>44981</v>
      </c>
      <c r="B629">
        <v>250.699997</v>
      </c>
      <c r="C629" s="13">
        <f t="shared" si="35"/>
        <v>1.211142525770792E-2</v>
      </c>
      <c r="E629" s="13" t="e">
        <f t="shared" si="34"/>
        <v>#DIV/0!</v>
      </c>
    </row>
    <row r="630" spans="1:5" x14ac:dyDescent="0.2">
      <c r="A630" s="7">
        <v>44984</v>
      </c>
      <c r="B630">
        <v>249.39999399999999</v>
      </c>
      <c r="C630" s="13">
        <f t="shared" si="35"/>
        <v>-5.1854926827142878E-3</v>
      </c>
      <c r="E630" s="13" t="e">
        <f t="shared" si="34"/>
        <v>#DIV/0!</v>
      </c>
    </row>
    <row r="631" spans="1:5" x14ac:dyDescent="0.2">
      <c r="A631" s="7">
        <v>44985</v>
      </c>
      <c r="B631" t="s">
        <v>67</v>
      </c>
      <c r="C631" s="13" t="e">
        <f t="shared" si="35"/>
        <v>#VALUE!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2B240-32DA-E944-B878-D6EB8CBC99D8}">
  <dimension ref="A1:S630"/>
  <sheetViews>
    <sheetView zoomScale="88" workbookViewId="0">
      <selection activeCell="G25" sqref="G25"/>
    </sheetView>
  </sheetViews>
  <sheetFormatPr baseColWidth="10" defaultRowHeight="16" x14ac:dyDescent="0.2"/>
  <cols>
    <col min="3" max="3" width="10.83203125" style="13"/>
    <col min="5" max="5" width="10.83203125" style="13"/>
    <col min="7" max="7" width="13.83203125" bestFit="1" customWidth="1"/>
    <col min="9" max="9" width="10.83203125" style="7"/>
    <col min="11" max="11" width="10.83203125" style="13"/>
    <col min="15" max="15" width="22.83203125" bestFit="1" customWidth="1"/>
  </cols>
  <sheetData>
    <row r="1" spans="1:19" ht="17" x14ac:dyDescent="0.2">
      <c r="A1" t="s">
        <v>26</v>
      </c>
      <c r="B1" t="s">
        <v>31</v>
      </c>
      <c r="D1" s="10" t="s">
        <v>33</v>
      </c>
      <c r="E1" s="13" t="s">
        <v>34</v>
      </c>
      <c r="I1" s="11" t="s">
        <v>26</v>
      </c>
      <c r="J1" t="s">
        <v>31</v>
      </c>
      <c r="L1" s="10" t="s">
        <v>33</v>
      </c>
      <c r="M1" s="13" t="s">
        <v>34</v>
      </c>
    </row>
    <row r="2" spans="1:19" ht="17" x14ac:dyDescent="0.2">
      <c r="A2" s="7">
        <v>43346</v>
      </c>
      <c r="B2">
        <v>67.160004000000001</v>
      </c>
      <c r="D2" s="8">
        <v>2896.72</v>
      </c>
      <c r="I2" s="11">
        <v>44075</v>
      </c>
      <c r="J2">
        <v>72.059997999999993</v>
      </c>
      <c r="L2" s="8">
        <v>3526.65</v>
      </c>
    </row>
    <row r="3" spans="1:19" ht="17" x14ac:dyDescent="0.2">
      <c r="A3" s="7">
        <v>43347</v>
      </c>
      <c r="B3">
        <v>66.930000000000007</v>
      </c>
      <c r="C3" s="13">
        <f>B3/B2-1</f>
        <v>-3.4247168895343849E-3</v>
      </c>
      <c r="D3" s="8">
        <v>2888.6</v>
      </c>
      <c r="E3" s="13">
        <f>D3/D2-1</f>
        <v>-2.8031704824766912E-3</v>
      </c>
      <c r="I3" s="11">
        <v>44076</v>
      </c>
      <c r="J3">
        <v>73.25</v>
      </c>
      <c r="K3" s="13">
        <f>J3/J2-1</f>
        <v>1.6514044310686815E-2</v>
      </c>
      <c r="L3" s="8">
        <v>3580.84</v>
      </c>
      <c r="M3" s="13">
        <f>L3/L2-1</f>
        <v>1.5365857116526938E-2</v>
      </c>
    </row>
    <row r="4" spans="1:19" ht="17" x14ac:dyDescent="0.2">
      <c r="A4" s="7">
        <v>43348</v>
      </c>
      <c r="B4">
        <v>66.120002999999997</v>
      </c>
      <c r="C4" s="13">
        <f t="shared" ref="C4:C67" si="0">B4/B3-1</f>
        <v>-1.2102151501568903E-2</v>
      </c>
      <c r="D4" s="8">
        <v>2878.05</v>
      </c>
      <c r="E4" s="13">
        <f t="shared" ref="E4:E67" si="1">D4/D3-1</f>
        <v>-3.6522883057535926E-3</v>
      </c>
      <c r="I4" s="11">
        <v>44077</v>
      </c>
      <c r="J4">
        <v>72.080001999999993</v>
      </c>
      <c r="K4" s="13">
        <f t="shared" ref="K4:K67" si="2">J4/J3-1</f>
        <v>-1.5972668941979573E-2</v>
      </c>
      <c r="L4" s="8">
        <v>3455.06</v>
      </c>
      <c r="M4" s="13">
        <f t="shared" ref="M4:M67" si="3">L4/L3-1</f>
        <v>-3.5125836395929477E-2</v>
      </c>
      <c r="N4" t="s">
        <v>48</v>
      </c>
      <c r="O4">
        <f>SLOPE(K2:K502,M2:M502)</f>
        <v>8.9119473586088321E-2</v>
      </c>
    </row>
    <row r="5" spans="1:19" ht="17" x14ac:dyDescent="0.2">
      <c r="A5" s="7">
        <v>43349</v>
      </c>
      <c r="B5">
        <v>65.690002000000007</v>
      </c>
      <c r="C5" s="13">
        <f t="shared" si="0"/>
        <v>-6.5033421126733382E-3</v>
      </c>
      <c r="D5" s="8">
        <v>2871.68</v>
      </c>
      <c r="E5" s="13">
        <f t="shared" si="1"/>
        <v>-2.2133041469051262E-3</v>
      </c>
      <c r="F5" t="s">
        <v>35</v>
      </c>
      <c r="G5">
        <f>SLOPE(C3:C503,E3:E503)</f>
        <v>3.7029626679733085E-2</v>
      </c>
      <c r="I5" s="11">
        <v>44078</v>
      </c>
      <c r="J5">
        <v>70.654999000000004</v>
      </c>
      <c r="K5" s="13">
        <f t="shared" si="2"/>
        <v>-1.9769741404835006E-2</v>
      </c>
      <c r="L5" s="8">
        <v>3426.96</v>
      </c>
      <c r="M5" s="13">
        <f t="shared" si="3"/>
        <v>-8.1329991374968769E-3</v>
      </c>
      <c r="N5" t="s">
        <v>51</v>
      </c>
      <c r="O5" s="16">
        <f>AVERAGE(K3:K630)</f>
        <v>3.2977896862276248E-4</v>
      </c>
    </row>
    <row r="6" spans="1:19" ht="17" x14ac:dyDescent="0.2">
      <c r="A6" s="7">
        <v>43350</v>
      </c>
      <c r="B6">
        <v>65.720000999999996</v>
      </c>
      <c r="C6" s="13">
        <f t="shared" si="0"/>
        <v>4.566752791390627E-4</v>
      </c>
      <c r="D6" s="8">
        <v>2877.13</v>
      </c>
      <c r="E6" s="13">
        <f t="shared" si="1"/>
        <v>1.8978437708938589E-3</v>
      </c>
      <c r="F6" t="s">
        <v>36</v>
      </c>
      <c r="G6" s="16">
        <f>AVERAGE(C3:C506)</f>
        <v>2.2280398475743878E-4</v>
      </c>
      <c r="I6" s="11">
        <v>44082</v>
      </c>
      <c r="J6">
        <v>72.205001999999993</v>
      </c>
      <c r="K6" s="13">
        <f t="shared" si="2"/>
        <v>2.1937626805429433E-2</v>
      </c>
      <c r="L6" s="8">
        <v>3331.84</v>
      </c>
      <c r="M6" s="13">
        <f t="shared" si="3"/>
        <v>-2.7756378831384043E-2</v>
      </c>
      <c r="N6" t="s">
        <v>52</v>
      </c>
      <c r="O6" s="12">
        <f>(1+O5)^365-1</f>
        <v>0.12789095835035025</v>
      </c>
    </row>
    <row r="7" spans="1:19" ht="17" x14ac:dyDescent="0.2">
      <c r="A7" s="7">
        <v>43353</v>
      </c>
      <c r="B7">
        <v>65.364998</v>
      </c>
      <c r="C7" s="13">
        <f t="shared" si="0"/>
        <v>-5.4017497656458913E-3</v>
      </c>
      <c r="D7" s="8">
        <v>2887.89</v>
      </c>
      <c r="E7" s="13">
        <f t="shared" si="1"/>
        <v>3.7398379635260603E-3</v>
      </c>
      <c r="F7" t="s">
        <v>37</v>
      </c>
      <c r="G7" s="13">
        <f>(1+G6)^365-1</f>
        <v>8.4711872239907393E-2</v>
      </c>
      <c r="I7" s="11">
        <v>44083</v>
      </c>
      <c r="J7">
        <v>71.745002999999997</v>
      </c>
      <c r="K7" s="13">
        <f t="shared" si="2"/>
        <v>-6.3707359221456539E-3</v>
      </c>
      <c r="L7" s="8">
        <v>3398.96</v>
      </c>
      <c r="M7" s="13">
        <f t="shared" si="3"/>
        <v>2.0145024971186976E-2</v>
      </c>
      <c r="N7" t="s">
        <v>47</v>
      </c>
      <c r="O7" s="13">
        <v>1.15E-2</v>
      </c>
    </row>
    <row r="8" spans="1:19" ht="17" x14ac:dyDescent="0.2">
      <c r="A8" s="7">
        <v>43354</v>
      </c>
      <c r="B8">
        <v>65.360000999999997</v>
      </c>
      <c r="C8" s="13">
        <f t="shared" si="0"/>
        <v>-7.6447642513577385E-5</v>
      </c>
      <c r="D8" s="8">
        <v>2888.92</v>
      </c>
      <c r="E8" s="13">
        <f t="shared" si="1"/>
        <v>3.5666178420923345E-4</v>
      </c>
      <c r="F8" t="s">
        <v>47</v>
      </c>
      <c r="G8" s="13">
        <v>1.5900000000000001E-2</v>
      </c>
      <c r="I8" s="11">
        <v>44084</v>
      </c>
      <c r="J8">
        <v>72.605002999999996</v>
      </c>
      <c r="K8" s="13">
        <f t="shared" si="2"/>
        <v>1.1986897540446018E-2</v>
      </c>
      <c r="L8" s="8">
        <v>3339.19</v>
      </c>
      <c r="M8" s="13">
        <f t="shared" si="3"/>
        <v>-1.7584790641843373E-2</v>
      </c>
    </row>
    <row r="9" spans="1:19" ht="17" x14ac:dyDescent="0.2">
      <c r="A9" s="7">
        <v>43355</v>
      </c>
      <c r="B9">
        <v>65.574996999999996</v>
      </c>
      <c r="C9" s="13">
        <f t="shared" si="0"/>
        <v>3.2894124343725295E-3</v>
      </c>
      <c r="D9" s="8">
        <v>2904.18</v>
      </c>
      <c r="E9" s="13">
        <f t="shared" si="1"/>
        <v>5.2822508065297757E-3</v>
      </c>
      <c r="I9" s="11">
        <v>44085</v>
      </c>
      <c r="J9">
        <v>73.584998999999996</v>
      </c>
      <c r="K9" s="13">
        <f t="shared" si="2"/>
        <v>1.3497637346010505E-2</v>
      </c>
      <c r="L9" s="8">
        <v>3340.97</v>
      </c>
      <c r="M9" s="13">
        <f t="shared" si="3"/>
        <v>5.3306340759284865E-4</v>
      </c>
      <c r="O9" s="27"/>
    </row>
    <row r="10" spans="1:19" ht="17" x14ac:dyDescent="0.2">
      <c r="A10" s="7">
        <v>43356</v>
      </c>
      <c r="B10">
        <v>65.529999000000004</v>
      </c>
      <c r="C10" s="13">
        <f t="shared" si="0"/>
        <v>-6.8620666501884031E-4</v>
      </c>
      <c r="D10" s="8">
        <v>2904.98</v>
      </c>
      <c r="E10" s="13">
        <f t="shared" si="1"/>
        <v>2.7546501938591206E-4</v>
      </c>
      <c r="I10" s="11">
        <v>44088</v>
      </c>
      <c r="J10">
        <v>73.300003000000004</v>
      </c>
      <c r="K10" s="13">
        <f t="shared" si="2"/>
        <v>-3.8730176513285253E-3</v>
      </c>
      <c r="L10" s="8">
        <v>3383.54</v>
      </c>
      <c r="M10" s="13">
        <f t="shared" si="3"/>
        <v>1.274180851668838E-2</v>
      </c>
      <c r="O10" s="25">
        <f>1.15%+0.08911*(12.79%-1.15%)</f>
        <v>2.1872403999999998E-2</v>
      </c>
    </row>
    <row r="11" spans="1:19" ht="17" x14ac:dyDescent="0.2">
      <c r="A11" s="7">
        <v>43357</v>
      </c>
      <c r="B11">
        <v>65.864998</v>
      </c>
      <c r="C11" s="13">
        <f t="shared" si="0"/>
        <v>5.1121471862070056E-3</v>
      </c>
      <c r="D11" s="8">
        <v>2888.8</v>
      </c>
      <c r="E11" s="13">
        <f t="shared" si="1"/>
        <v>-5.5697457469585654E-3</v>
      </c>
      <c r="F11" t="s">
        <v>25</v>
      </c>
      <c r="G11" s="12">
        <f>G8+G5*(G7-G8)</f>
        <v>1.8448077940177259E-2</v>
      </c>
      <c r="I11" s="11">
        <v>44089</v>
      </c>
      <c r="J11">
        <v>73.635002</v>
      </c>
      <c r="K11" s="13">
        <f t="shared" si="2"/>
        <v>4.5702453791167663E-3</v>
      </c>
      <c r="L11" s="8">
        <v>3401.2</v>
      </c>
      <c r="M11" s="13">
        <f t="shared" si="3"/>
        <v>5.2193856138835759E-3</v>
      </c>
      <c r="O11" s="12"/>
    </row>
    <row r="12" spans="1:19" ht="17" x14ac:dyDescent="0.2">
      <c r="A12" s="7">
        <v>43360</v>
      </c>
      <c r="B12">
        <v>65.449996999999996</v>
      </c>
      <c r="C12" s="13">
        <f t="shared" si="0"/>
        <v>-6.300782093700219E-3</v>
      </c>
      <c r="D12" s="8">
        <v>2904.31</v>
      </c>
      <c r="E12" s="13">
        <f t="shared" si="1"/>
        <v>5.3690113541955409E-3</v>
      </c>
      <c r="I12" s="11">
        <v>44090</v>
      </c>
      <c r="J12">
        <v>74.25</v>
      </c>
      <c r="K12" s="13">
        <f t="shared" si="2"/>
        <v>8.3519791307944402E-3</v>
      </c>
      <c r="L12" s="8">
        <v>3385.49</v>
      </c>
      <c r="M12" s="13">
        <f t="shared" si="3"/>
        <v>-4.6189580148182641E-3</v>
      </c>
      <c r="R12">
        <v>8.9109999999999995E-2</v>
      </c>
    </row>
    <row r="13" spans="1:19" ht="17" x14ac:dyDescent="0.2">
      <c r="A13" s="7">
        <v>43361</v>
      </c>
      <c r="B13">
        <v>65.720000999999996</v>
      </c>
      <c r="C13" s="13">
        <f t="shared" si="0"/>
        <v>4.1253477826743712E-3</v>
      </c>
      <c r="D13" s="8">
        <v>2907.95</v>
      </c>
      <c r="E13" s="13">
        <f t="shared" si="1"/>
        <v>1.25330973621951E-3</v>
      </c>
      <c r="I13" s="11">
        <v>44091</v>
      </c>
      <c r="J13">
        <v>73.654999000000004</v>
      </c>
      <c r="K13" s="13">
        <f t="shared" si="2"/>
        <v>-8.0134814814813993E-3</v>
      </c>
      <c r="L13" s="8">
        <v>3357.01</v>
      </c>
      <c r="M13" s="13">
        <f t="shared" si="3"/>
        <v>-8.4123716212423094E-3</v>
      </c>
      <c r="R13" s="25">
        <v>0.12790000000000001</v>
      </c>
    </row>
    <row r="14" spans="1:19" ht="17" x14ac:dyDescent="0.2">
      <c r="A14" s="7">
        <v>43362</v>
      </c>
      <c r="B14">
        <v>65.910004000000001</v>
      </c>
      <c r="C14" s="13">
        <f t="shared" si="0"/>
        <v>2.8910985561305669E-3</v>
      </c>
      <c r="D14" s="8">
        <v>2930.75</v>
      </c>
      <c r="E14" s="13">
        <f t="shared" si="1"/>
        <v>7.8405749754981713E-3</v>
      </c>
      <c r="I14" s="11">
        <v>44092</v>
      </c>
      <c r="J14">
        <v>72.955001999999993</v>
      </c>
      <c r="K14" s="13">
        <f t="shared" si="2"/>
        <v>-9.5037269635970256E-3</v>
      </c>
      <c r="L14" s="8">
        <v>3319.47</v>
      </c>
      <c r="M14" s="13">
        <f t="shared" si="3"/>
        <v>-1.1182570203842279E-2</v>
      </c>
      <c r="R14" s="25">
        <v>1.15E-2</v>
      </c>
    </row>
    <row r="15" spans="1:19" ht="17" x14ac:dyDescent="0.2">
      <c r="A15" s="7">
        <v>43363</v>
      </c>
      <c r="B15">
        <v>65.964995999999999</v>
      </c>
      <c r="C15" s="13">
        <f t="shared" si="0"/>
        <v>8.3434982040042627E-4</v>
      </c>
      <c r="D15" s="8">
        <v>2929.67</v>
      </c>
      <c r="E15" s="13">
        <f t="shared" si="1"/>
        <v>-3.6850635502849727E-4</v>
      </c>
      <c r="I15" s="11">
        <v>44095</v>
      </c>
      <c r="J15">
        <v>72.629997000000003</v>
      </c>
      <c r="K15" s="13">
        <f t="shared" si="2"/>
        <v>-4.4548693179391474E-3</v>
      </c>
      <c r="L15" s="8">
        <v>3281.06</v>
      </c>
      <c r="M15" s="13">
        <f t="shared" si="3"/>
        <v>-1.1571124305988612E-2</v>
      </c>
      <c r="R15" s="25">
        <f>1.15%+0.08911*(12.79%-1.15%)</f>
        <v>2.1872403999999998E-2</v>
      </c>
    </row>
    <row r="16" spans="1:19" ht="17" x14ac:dyDescent="0.2">
      <c r="A16" s="7">
        <v>43364</v>
      </c>
      <c r="B16">
        <v>67.029999000000004</v>
      </c>
      <c r="C16" s="13">
        <f t="shared" si="0"/>
        <v>1.6144971796860252E-2</v>
      </c>
      <c r="D16" s="8">
        <v>2919.37</v>
      </c>
      <c r="E16" s="13">
        <f t="shared" si="1"/>
        <v>-3.5157543341060027E-3</v>
      </c>
      <c r="I16" s="11">
        <v>44096</v>
      </c>
      <c r="J16">
        <v>71.184997999999993</v>
      </c>
      <c r="K16" s="13">
        <f t="shared" si="2"/>
        <v>-1.9895347097426019E-2</v>
      </c>
      <c r="L16" s="8">
        <v>3315.57</v>
      </c>
      <c r="M16" s="13">
        <f t="shared" si="3"/>
        <v>1.0517942372282096E-2</v>
      </c>
      <c r="S16" s="16"/>
    </row>
    <row r="17" spans="1:19" ht="17" x14ac:dyDescent="0.2">
      <c r="A17" s="7">
        <v>43367</v>
      </c>
      <c r="B17">
        <v>66.394997000000004</v>
      </c>
      <c r="C17" s="13">
        <f t="shared" si="0"/>
        <v>-9.4734001114933353E-3</v>
      </c>
      <c r="D17" s="8">
        <v>2915.56</v>
      </c>
      <c r="E17" s="13">
        <f t="shared" si="1"/>
        <v>-1.3050760951849316E-3</v>
      </c>
      <c r="I17" s="11">
        <v>44097</v>
      </c>
      <c r="J17">
        <v>72.169998000000007</v>
      </c>
      <c r="K17" s="13">
        <f t="shared" si="2"/>
        <v>1.3837185188935619E-2</v>
      </c>
      <c r="L17" s="8">
        <v>3236.92</v>
      </c>
      <c r="M17" s="13">
        <f t="shared" si="3"/>
        <v>-2.3721411401357861E-2</v>
      </c>
      <c r="S17" s="12"/>
    </row>
    <row r="18" spans="1:19" ht="17" x14ac:dyDescent="0.2">
      <c r="A18" s="7">
        <v>43368</v>
      </c>
      <c r="B18">
        <v>66.444999999999993</v>
      </c>
      <c r="C18" s="13">
        <f t="shared" si="0"/>
        <v>7.5311397333122088E-4</v>
      </c>
      <c r="D18" s="8">
        <v>2905.97</v>
      </c>
      <c r="E18" s="13">
        <f t="shared" si="1"/>
        <v>-3.2892480346828901E-3</v>
      </c>
      <c r="I18" s="11">
        <v>44098</v>
      </c>
      <c r="J18">
        <v>72.309997999999993</v>
      </c>
      <c r="K18" s="13">
        <f t="shared" si="2"/>
        <v>1.9398642632633134E-3</v>
      </c>
      <c r="L18" s="8">
        <v>3246.59</v>
      </c>
      <c r="M18" s="13">
        <f t="shared" si="3"/>
        <v>2.9874077827070078E-3</v>
      </c>
      <c r="S18" s="13"/>
    </row>
    <row r="19" spans="1:19" ht="17" x14ac:dyDescent="0.2">
      <c r="A19" s="7">
        <v>43369</v>
      </c>
      <c r="B19">
        <v>66.470000999999996</v>
      </c>
      <c r="C19" s="13">
        <f t="shared" si="0"/>
        <v>3.7626608473173562E-4</v>
      </c>
      <c r="D19" s="8">
        <v>2914</v>
      </c>
      <c r="E19" s="13">
        <f t="shared" si="1"/>
        <v>2.7632769780832067E-3</v>
      </c>
      <c r="I19" s="11">
        <v>44099</v>
      </c>
      <c r="J19">
        <v>70.995002999999997</v>
      </c>
      <c r="K19" s="13">
        <f t="shared" si="2"/>
        <v>-1.8185521177859765E-2</v>
      </c>
      <c r="L19" s="8">
        <v>3298.46</v>
      </c>
      <c r="M19" s="13">
        <f t="shared" si="3"/>
        <v>1.5976763311659203E-2</v>
      </c>
    </row>
    <row r="20" spans="1:19" ht="17" x14ac:dyDescent="0.2">
      <c r="A20" s="7">
        <v>43370</v>
      </c>
      <c r="B20">
        <v>66.400002000000001</v>
      </c>
      <c r="C20" s="13">
        <f t="shared" si="0"/>
        <v>-1.0530916044366734E-3</v>
      </c>
      <c r="D20" s="8">
        <v>2913.98</v>
      </c>
      <c r="E20" s="13">
        <f t="shared" si="1"/>
        <v>-6.8634179821724928E-6</v>
      </c>
      <c r="I20" s="11">
        <v>44102</v>
      </c>
      <c r="J20">
        <v>71.449996999999996</v>
      </c>
      <c r="K20" s="13">
        <f t="shared" si="2"/>
        <v>6.408817251546628E-3</v>
      </c>
      <c r="L20" s="8">
        <v>3351.6</v>
      </c>
      <c r="M20" s="13">
        <f t="shared" si="3"/>
        <v>1.6110548559024496E-2</v>
      </c>
    </row>
    <row r="21" spans="1:19" ht="17" x14ac:dyDescent="0.2">
      <c r="A21" s="7">
        <v>43371</v>
      </c>
      <c r="B21">
        <v>66.434997999999993</v>
      </c>
      <c r="C21" s="13">
        <f t="shared" si="0"/>
        <v>5.2704817689597228E-4</v>
      </c>
      <c r="D21" s="8">
        <v>2924.59</v>
      </c>
      <c r="E21" s="13">
        <f t="shared" si="1"/>
        <v>3.6410682297065566E-3</v>
      </c>
      <c r="I21" s="11">
        <v>44103</v>
      </c>
      <c r="J21">
        <v>72.230002999999996</v>
      </c>
      <c r="K21" s="13">
        <f t="shared" si="2"/>
        <v>1.0916809415681294E-2</v>
      </c>
      <c r="L21" s="8">
        <v>3335.47</v>
      </c>
      <c r="M21" s="13">
        <f t="shared" si="3"/>
        <v>-4.8126268051080778E-3</v>
      </c>
    </row>
    <row r="22" spans="1:19" ht="17" x14ac:dyDescent="0.2">
      <c r="A22" s="7">
        <v>43374</v>
      </c>
      <c r="B22">
        <v>66.644997000000004</v>
      </c>
      <c r="C22" s="13">
        <f t="shared" si="0"/>
        <v>3.1609694637155794E-3</v>
      </c>
      <c r="D22" s="8">
        <v>2923.43</v>
      </c>
      <c r="E22" s="13">
        <f t="shared" si="1"/>
        <v>-3.9663679353352244E-4</v>
      </c>
      <c r="I22" s="11">
        <v>44104</v>
      </c>
      <c r="J22">
        <v>72.080001999999993</v>
      </c>
      <c r="K22" s="13">
        <f t="shared" si="2"/>
        <v>-2.0767131907775127E-3</v>
      </c>
      <c r="L22" s="8">
        <v>3363</v>
      </c>
      <c r="M22" s="13">
        <f t="shared" si="3"/>
        <v>8.2537093722925281E-3</v>
      </c>
    </row>
    <row r="23" spans="1:19" ht="17" x14ac:dyDescent="0.2">
      <c r="A23" s="7">
        <v>43375</v>
      </c>
      <c r="B23">
        <v>66.669998000000007</v>
      </c>
      <c r="C23" s="13">
        <f t="shared" si="0"/>
        <v>3.7513693638557832E-4</v>
      </c>
      <c r="D23" s="8">
        <v>2925.51</v>
      </c>
      <c r="E23" s="13">
        <f t="shared" si="1"/>
        <v>7.1149300650286129E-4</v>
      </c>
      <c r="I23" s="11">
        <v>44105</v>
      </c>
      <c r="J23">
        <v>72.305000000000007</v>
      </c>
      <c r="K23" s="13">
        <f t="shared" si="2"/>
        <v>3.1215037979606119E-3</v>
      </c>
      <c r="L23" s="8">
        <v>3380.8</v>
      </c>
      <c r="M23" s="13">
        <f t="shared" si="3"/>
        <v>5.2928932500744263E-3</v>
      </c>
    </row>
    <row r="24" spans="1:19" ht="17" x14ac:dyDescent="0.2">
      <c r="A24" s="7">
        <v>43376</v>
      </c>
      <c r="B24">
        <v>66.629997000000003</v>
      </c>
      <c r="C24" s="13">
        <f t="shared" si="0"/>
        <v>-5.9998501874869437E-4</v>
      </c>
      <c r="D24" s="8">
        <v>2901.61</v>
      </c>
      <c r="E24" s="13">
        <f t="shared" si="1"/>
        <v>-8.1695157425543119E-3</v>
      </c>
      <c r="I24" s="11">
        <v>44106</v>
      </c>
      <c r="J24">
        <v>72.654999000000004</v>
      </c>
      <c r="K24" s="13">
        <f t="shared" si="2"/>
        <v>4.840591936933869E-3</v>
      </c>
      <c r="L24" s="8">
        <v>3348.42</v>
      </c>
      <c r="M24" s="13">
        <f t="shared" si="3"/>
        <v>-9.5776147657359312E-3</v>
      </c>
    </row>
    <row r="25" spans="1:19" ht="17" x14ac:dyDescent="0.2">
      <c r="A25" s="7">
        <v>43377</v>
      </c>
      <c r="B25">
        <v>65.625</v>
      </c>
      <c r="C25" s="13">
        <f t="shared" si="0"/>
        <v>-1.5083251467053249E-2</v>
      </c>
      <c r="D25" s="8">
        <v>2885.57</v>
      </c>
      <c r="E25" s="13">
        <f t="shared" si="1"/>
        <v>-5.5279655088037449E-3</v>
      </c>
      <c r="I25" s="11">
        <v>44109</v>
      </c>
      <c r="J25">
        <v>72.095000999999996</v>
      </c>
      <c r="K25" s="13">
        <f t="shared" si="2"/>
        <v>-7.7076320653449715E-3</v>
      </c>
      <c r="L25" s="8">
        <v>3408.6</v>
      </c>
      <c r="M25" s="13">
        <f t="shared" si="3"/>
        <v>1.7972655760030154E-2</v>
      </c>
    </row>
    <row r="26" spans="1:19" ht="17" x14ac:dyDescent="0.2">
      <c r="A26" s="7">
        <v>43378</v>
      </c>
      <c r="B26">
        <v>64.885002</v>
      </c>
      <c r="C26" s="13">
        <f t="shared" si="0"/>
        <v>-1.127615999999998E-2</v>
      </c>
      <c r="D26" s="8">
        <v>2884.43</v>
      </c>
      <c r="E26" s="13">
        <f t="shared" si="1"/>
        <v>-3.9506925841348295E-4</v>
      </c>
      <c r="I26" s="11">
        <v>44110</v>
      </c>
      <c r="J26">
        <v>72.660004000000001</v>
      </c>
      <c r="K26" s="13">
        <f t="shared" si="2"/>
        <v>7.8369233950077444E-3</v>
      </c>
      <c r="L26" s="8">
        <v>3360.97</v>
      </c>
      <c r="M26" s="13">
        <f t="shared" si="3"/>
        <v>-1.3973478847620791E-2</v>
      </c>
    </row>
    <row r="27" spans="1:19" ht="17" x14ac:dyDescent="0.2">
      <c r="A27" s="7">
        <v>43381</v>
      </c>
      <c r="B27">
        <v>64.669998000000007</v>
      </c>
      <c r="C27" s="13">
        <f t="shared" si="0"/>
        <v>-3.3136162961048266E-3</v>
      </c>
      <c r="D27" s="8">
        <v>2880.34</v>
      </c>
      <c r="E27" s="13">
        <f t="shared" si="1"/>
        <v>-1.4179577940874877E-3</v>
      </c>
      <c r="I27" s="11">
        <v>44111</v>
      </c>
      <c r="J27">
        <v>72.925003000000004</v>
      </c>
      <c r="K27" s="13">
        <f t="shared" si="2"/>
        <v>3.6471096258128277E-3</v>
      </c>
      <c r="L27" s="8">
        <v>3419.44</v>
      </c>
      <c r="M27" s="13">
        <f t="shared" si="3"/>
        <v>1.7396763434365692E-2</v>
      </c>
    </row>
    <row r="28" spans="1:19" ht="17" x14ac:dyDescent="0.2">
      <c r="A28" s="7">
        <v>43382</v>
      </c>
      <c r="B28">
        <v>64.5</v>
      </c>
      <c r="C28" s="13">
        <f t="shared" si="0"/>
        <v>-2.6286996328653833E-3</v>
      </c>
      <c r="D28" s="8">
        <v>2785.68</v>
      </c>
      <c r="E28" s="13">
        <f t="shared" si="1"/>
        <v>-3.2864175757028824E-2</v>
      </c>
      <c r="I28" s="11">
        <v>44112</v>
      </c>
      <c r="J28">
        <v>73.245002999999997</v>
      </c>
      <c r="K28" s="13">
        <f t="shared" si="2"/>
        <v>4.3880697543474678E-3</v>
      </c>
      <c r="L28" s="8">
        <v>3446.83</v>
      </c>
      <c r="M28" s="13">
        <f t="shared" si="3"/>
        <v>8.0100835224481415E-3</v>
      </c>
    </row>
    <row r="29" spans="1:19" ht="17" x14ac:dyDescent="0.2">
      <c r="A29" s="7">
        <v>43383</v>
      </c>
      <c r="B29">
        <v>63.165000999999997</v>
      </c>
      <c r="C29" s="13">
        <f t="shared" si="0"/>
        <v>-2.0697658914728745E-2</v>
      </c>
      <c r="D29" s="8">
        <v>2728.37</v>
      </c>
      <c r="E29" s="13">
        <f t="shared" si="1"/>
        <v>-2.0573073719881707E-2</v>
      </c>
      <c r="I29" s="11">
        <v>44113</v>
      </c>
      <c r="J29">
        <v>73.669998000000007</v>
      </c>
      <c r="K29" s="13">
        <f t="shared" si="2"/>
        <v>5.8023753511213805E-3</v>
      </c>
      <c r="L29" s="8">
        <v>3477.14</v>
      </c>
      <c r="M29" s="13">
        <f t="shared" si="3"/>
        <v>8.7935871510924635E-3</v>
      </c>
    </row>
    <row r="30" spans="1:19" ht="17" x14ac:dyDescent="0.2">
      <c r="A30" s="7">
        <v>43384</v>
      </c>
      <c r="B30">
        <v>61.645000000000003</v>
      </c>
      <c r="C30" s="13">
        <f t="shared" si="0"/>
        <v>-2.4063974921808229E-2</v>
      </c>
      <c r="D30" s="8">
        <v>2767.13</v>
      </c>
      <c r="E30" s="13">
        <f t="shared" si="1"/>
        <v>1.4206284338267983E-2</v>
      </c>
      <c r="I30" s="11">
        <v>44116</v>
      </c>
      <c r="J30">
        <v>73.919998000000007</v>
      </c>
      <c r="K30" s="13">
        <f t="shared" si="2"/>
        <v>3.3935116979371127E-3</v>
      </c>
      <c r="L30" s="8">
        <v>3534.22</v>
      </c>
      <c r="M30" s="13">
        <f t="shared" si="3"/>
        <v>1.6415789988323715E-2</v>
      </c>
    </row>
    <row r="31" spans="1:19" ht="17" x14ac:dyDescent="0.2">
      <c r="A31" s="7">
        <v>43385</v>
      </c>
      <c r="B31">
        <v>62.07</v>
      </c>
      <c r="C31" s="13">
        <f t="shared" si="0"/>
        <v>6.8943142185091677E-3</v>
      </c>
      <c r="D31" s="8">
        <v>2750.79</v>
      </c>
      <c r="E31" s="13">
        <f t="shared" si="1"/>
        <v>-5.9050351808552781E-3</v>
      </c>
      <c r="I31" s="11">
        <v>44117</v>
      </c>
      <c r="J31">
        <v>74.459998999999996</v>
      </c>
      <c r="K31" s="13">
        <f t="shared" si="2"/>
        <v>7.3052085309850412E-3</v>
      </c>
      <c r="L31" s="8">
        <v>3511.93</v>
      </c>
      <c r="M31" s="13">
        <f t="shared" si="3"/>
        <v>-6.3069078891523356E-3</v>
      </c>
    </row>
    <row r="32" spans="1:19" ht="17" x14ac:dyDescent="0.2">
      <c r="A32" s="7">
        <v>43388</v>
      </c>
      <c r="B32">
        <v>62.23</v>
      </c>
      <c r="C32" s="13">
        <f t="shared" si="0"/>
        <v>2.5777348155306967E-3</v>
      </c>
      <c r="D32" s="8">
        <v>2809.92</v>
      </c>
      <c r="E32" s="13">
        <f t="shared" si="1"/>
        <v>2.1495643069809001E-2</v>
      </c>
      <c r="I32" s="11">
        <v>44118</v>
      </c>
      <c r="J32">
        <v>74.754997000000003</v>
      </c>
      <c r="K32" s="13">
        <f t="shared" si="2"/>
        <v>3.9618319092376009E-3</v>
      </c>
      <c r="L32" s="8">
        <v>3488.67</v>
      </c>
      <c r="M32" s="13">
        <f t="shared" si="3"/>
        <v>-6.623138843883547E-3</v>
      </c>
    </row>
    <row r="33" spans="1:13" ht="17" x14ac:dyDescent="0.2">
      <c r="A33" s="7">
        <v>43389</v>
      </c>
      <c r="B33">
        <v>62.52</v>
      </c>
      <c r="C33" s="13">
        <f t="shared" si="0"/>
        <v>4.660131769243181E-3</v>
      </c>
      <c r="D33" s="8">
        <v>2809.21</v>
      </c>
      <c r="E33" s="13">
        <f t="shared" si="1"/>
        <v>-2.5267623277536178E-4</v>
      </c>
      <c r="I33" s="11">
        <v>44119</v>
      </c>
      <c r="J33">
        <v>74.334998999999996</v>
      </c>
      <c r="K33" s="13">
        <f t="shared" si="2"/>
        <v>-5.618326758811909E-3</v>
      </c>
      <c r="L33" s="8">
        <v>3483.34</v>
      </c>
      <c r="M33" s="13">
        <f t="shared" si="3"/>
        <v>-1.5278028589691406E-3</v>
      </c>
    </row>
    <row r="34" spans="1:13" ht="17" x14ac:dyDescent="0.2">
      <c r="A34" s="7">
        <v>43390</v>
      </c>
      <c r="B34">
        <v>62.799999</v>
      </c>
      <c r="C34" s="13">
        <f t="shared" si="0"/>
        <v>4.4785508637235072E-3</v>
      </c>
      <c r="D34" s="8">
        <v>2768.78</v>
      </c>
      <c r="E34" s="13">
        <f t="shared" si="1"/>
        <v>-1.4391946490294405E-2</v>
      </c>
      <c r="I34" s="11">
        <v>44120</v>
      </c>
      <c r="J34">
        <v>73.760002</v>
      </c>
      <c r="K34" s="13">
        <f t="shared" si="2"/>
        <v>-7.7352123190315147E-3</v>
      </c>
      <c r="L34" s="8">
        <v>3483.81</v>
      </c>
      <c r="M34" s="13">
        <f t="shared" si="3"/>
        <v>1.3492797142955482E-4</v>
      </c>
    </row>
    <row r="35" spans="1:13" ht="17" x14ac:dyDescent="0.2">
      <c r="A35" s="7">
        <v>43391</v>
      </c>
      <c r="B35">
        <v>62.665000999999997</v>
      </c>
      <c r="C35" s="13">
        <f t="shared" si="0"/>
        <v>-2.1496497157588168E-3</v>
      </c>
      <c r="D35" s="8">
        <v>2767.78</v>
      </c>
      <c r="E35" s="13">
        <f t="shared" si="1"/>
        <v>-3.6116990154511086E-4</v>
      </c>
      <c r="I35" s="11">
        <v>44123</v>
      </c>
      <c r="J35">
        <v>74.529999000000004</v>
      </c>
      <c r="K35" s="13">
        <f t="shared" si="2"/>
        <v>1.0439221517374753E-2</v>
      </c>
      <c r="L35" s="8">
        <v>3426.92</v>
      </c>
      <c r="M35" s="13">
        <f t="shared" si="3"/>
        <v>-1.6329822808936134E-2</v>
      </c>
    </row>
    <row r="36" spans="1:13" ht="17" x14ac:dyDescent="0.2">
      <c r="A36" s="7">
        <v>43392</v>
      </c>
      <c r="B36">
        <v>62.810001</v>
      </c>
      <c r="C36" s="13">
        <f t="shared" si="0"/>
        <v>2.3138912899722808E-3</v>
      </c>
      <c r="D36" s="8">
        <v>2755.88</v>
      </c>
      <c r="E36" s="13">
        <f t="shared" si="1"/>
        <v>-4.2994746692295305E-3</v>
      </c>
      <c r="I36" s="11">
        <v>44124</v>
      </c>
      <c r="J36">
        <v>73.910004000000001</v>
      </c>
      <c r="K36" s="13">
        <f t="shared" si="2"/>
        <v>-8.3187308240807445E-3</v>
      </c>
      <c r="L36" s="8">
        <v>3443.12</v>
      </c>
      <c r="M36" s="13">
        <f t="shared" si="3"/>
        <v>4.7272769717412455E-3</v>
      </c>
    </row>
    <row r="37" spans="1:13" ht="17" x14ac:dyDescent="0.2">
      <c r="A37" s="7">
        <v>43395</v>
      </c>
      <c r="B37">
        <v>62.715000000000003</v>
      </c>
      <c r="C37" s="13">
        <f t="shared" si="0"/>
        <v>-1.512513906821833E-3</v>
      </c>
      <c r="D37" s="8">
        <v>2740.69</v>
      </c>
      <c r="E37" s="13">
        <f t="shared" si="1"/>
        <v>-5.5118510239923202E-3</v>
      </c>
      <c r="I37" s="11">
        <v>44125</v>
      </c>
      <c r="J37">
        <v>73.730002999999996</v>
      </c>
      <c r="K37" s="13">
        <f t="shared" si="2"/>
        <v>-2.4354077967578824E-3</v>
      </c>
      <c r="L37" s="8">
        <v>3435.56</v>
      </c>
      <c r="M37" s="13">
        <f t="shared" si="3"/>
        <v>-2.1956829851994542E-3</v>
      </c>
    </row>
    <row r="38" spans="1:13" ht="17" x14ac:dyDescent="0.2">
      <c r="A38" s="7">
        <v>43396</v>
      </c>
      <c r="B38">
        <v>61.599997999999999</v>
      </c>
      <c r="C38" s="13">
        <f t="shared" si="0"/>
        <v>-1.7778872677987834E-2</v>
      </c>
      <c r="D38" s="8">
        <v>2656.1</v>
      </c>
      <c r="E38" s="13">
        <f t="shared" si="1"/>
        <v>-3.0864490329077787E-2</v>
      </c>
      <c r="I38" s="11">
        <v>44126</v>
      </c>
      <c r="J38">
        <v>72.580001999999993</v>
      </c>
      <c r="K38" s="13">
        <f t="shared" si="2"/>
        <v>-1.5597463084329521E-2</v>
      </c>
      <c r="L38" s="8">
        <v>3453.49</v>
      </c>
      <c r="M38" s="13">
        <f t="shared" si="3"/>
        <v>5.2189453829942778E-3</v>
      </c>
    </row>
    <row r="39" spans="1:13" ht="17" x14ac:dyDescent="0.2">
      <c r="A39" s="7">
        <v>43397</v>
      </c>
      <c r="B39">
        <v>61.625</v>
      </c>
      <c r="C39" s="13">
        <f t="shared" si="0"/>
        <v>4.058766365544475E-4</v>
      </c>
      <c r="D39" s="8">
        <v>2705.57</v>
      </c>
      <c r="E39" s="13">
        <f t="shared" si="1"/>
        <v>1.8625051767629408E-2</v>
      </c>
      <c r="I39" s="11">
        <v>44127</v>
      </c>
      <c r="J39">
        <v>72.754997000000003</v>
      </c>
      <c r="K39" s="13">
        <f t="shared" si="2"/>
        <v>2.4110635874605713E-3</v>
      </c>
      <c r="L39" s="8">
        <v>3465.39</v>
      </c>
      <c r="M39" s="13">
        <f t="shared" si="3"/>
        <v>3.4457896215134287E-3</v>
      </c>
    </row>
    <row r="40" spans="1:13" ht="17" x14ac:dyDescent="0.2">
      <c r="A40" s="7">
        <v>43398</v>
      </c>
      <c r="B40">
        <v>62.049999</v>
      </c>
      <c r="C40" s="13">
        <f t="shared" si="0"/>
        <v>6.8965354969574566E-3</v>
      </c>
      <c r="D40" s="8">
        <v>2658.69</v>
      </c>
      <c r="E40" s="13">
        <f t="shared" si="1"/>
        <v>-1.7327217554896079E-2</v>
      </c>
      <c r="I40" s="11">
        <v>44130</v>
      </c>
      <c r="J40">
        <v>73.199996999999996</v>
      </c>
      <c r="K40" s="13">
        <f t="shared" si="2"/>
        <v>6.1164183677995254E-3</v>
      </c>
      <c r="L40" s="8">
        <v>3400.97</v>
      </c>
      <c r="M40" s="13">
        <f t="shared" si="3"/>
        <v>-1.8589538262648642E-2</v>
      </c>
    </row>
    <row r="41" spans="1:13" ht="17" x14ac:dyDescent="0.2">
      <c r="A41" s="7">
        <v>43399</v>
      </c>
      <c r="B41">
        <v>61.009998000000003</v>
      </c>
      <c r="C41" s="13">
        <f t="shared" si="0"/>
        <v>-1.6760693259640469E-2</v>
      </c>
      <c r="D41" s="8">
        <v>2641.25</v>
      </c>
      <c r="E41" s="13">
        <f t="shared" si="1"/>
        <v>-6.5596214677152709E-3</v>
      </c>
      <c r="I41" s="11">
        <v>44131</v>
      </c>
      <c r="J41">
        <v>72.190002000000007</v>
      </c>
      <c r="K41" s="13">
        <f t="shared" si="2"/>
        <v>-1.379774646712062E-2</v>
      </c>
      <c r="L41" s="8">
        <v>3390.68</v>
      </c>
      <c r="M41" s="13">
        <f t="shared" si="3"/>
        <v>-3.0256074002417144E-3</v>
      </c>
    </row>
    <row r="42" spans="1:13" ht="17" x14ac:dyDescent="0.2">
      <c r="A42" s="7">
        <v>43402</v>
      </c>
      <c r="B42">
        <v>61.549999</v>
      </c>
      <c r="C42" s="13">
        <f t="shared" si="0"/>
        <v>8.8510247123758656E-3</v>
      </c>
      <c r="D42" s="8">
        <v>2682.63</v>
      </c>
      <c r="E42" s="13">
        <f t="shared" si="1"/>
        <v>1.5666824420255576E-2</v>
      </c>
      <c r="I42" s="11">
        <v>44132</v>
      </c>
      <c r="J42">
        <v>72.040001000000004</v>
      </c>
      <c r="K42" s="13">
        <f t="shared" si="2"/>
        <v>-2.0778639125125231E-3</v>
      </c>
      <c r="L42" s="8">
        <v>3271.03</v>
      </c>
      <c r="M42" s="13">
        <f t="shared" si="3"/>
        <v>-3.5287906850543171E-2</v>
      </c>
    </row>
    <row r="43" spans="1:13" ht="17" x14ac:dyDescent="0.2">
      <c r="A43" s="7">
        <v>43403</v>
      </c>
      <c r="B43">
        <v>61.82</v>
      </c>
      <c r="C43" s="13">
        <f t="shared" si="0"/>
        <v>4.3866938161931657E-3</v>
      </c>
      <c r="D43" s="8">
        <v>2711.74</v>
      </c>
      <c r="E43" s="13">
        <f t="shared" si="1"/>
        <v>1.0851291456518197E-2</v>
      </c>
      <c r="I43" s="11">
        <v>44133</v>
      </c>
      <c r="J43">
        <v>70.525002000000001</v>
      </c>
      <c r="K43" s="13">
        <f t="shared" si="2"/>
        <v>-2.1029969169489626E-2</v>
      </c>
      <c r="L43" s="8">
        <v>3310.11</v>
      </c>
      <c r="M43" s="13">
        <f t="shared" si="3"/>
        <v>1.1947307117329942E-2</v>
      </c>
    </row>
    <row r="44" spans="1:13" ht="17" x14ac:dyDescent="0.2">
      <c r="A44" s="7">
        <v>43404</v>
      </c>
      <c r="B44">
        <v>62.755001</v>
      </c>
      <c r="C44" s="13">
        <f t="shared" si="0"/>
        <v>1.5124571336137205E-2</v>
      </c>
      <c r="D44" s="8">
        <v>2740.37</v>
      </c>
      <c r="E44" s="13">
        <f t="shared" si="1"/>
        <v>1.05577968389301E-2</v>
      </c>
      <c r="I44" s="11">
        <v>44134</v>
      </c>
      <c r="J44">
        <v>70.819999999999993</v>
      </c>
      <c r="K44" s="13">
        <f t="shared" si="2"/>
        <v>4.1828853829737334E-3</v>
      </c>
      <c r="L44" s="8">
        <v>3269.96</v>
      </c>
      <c r="M44" s="13">
        <f t="shared" si="3"/>
        <v>-1.2129506270184387E-2</v>
      </c>
    </row>
    <row r="45" spans="1:13" ht="17" x14ac:dyDescent="0.2">
      <c r="A45" s="7">
        <v>43405</v>
      </c>
      <c r="B45">
        <v>62.174999</v>
      </c>
      <c r="C45" s="13">
        <f t="shared" si="0"/>
        <v>-9.2423231735746514E-3</v>
      </c>
      <c r="D45" s="8">
        <v>2723.06</v>
      </c>
      <c r="E45" s="13">
        <f t="shared" si="1"/>
        <v>-6.3166652678288138E-3</v>
      </c>
      <c r="I45" s="11">
        <v>44137</v>
      </c>
      <c r="J45">
        <v>70.110000999999997</v>
      </c>
      <c r="K45" s="13">
        <f t="shared" si="2"/>
        <v>-1.0025402428692431E-2</v>
      </c>
      <c r="L45" s="8">
        <v>3310.24</v>
      </c>
      <c r="M45" s="13">
        <f t="shared" si="3"/>
        <v>1.231819349472163E-2</v>
      </c>
    </row>
    <row r="46" spans="1:13" ht="17" x14ac:dyDescent="0.2">
      <c r="A46" s="7">
        <v>43406</v>
      </c>
      <c r="B46">
        <v>62.325001</v>
      </c>
      <c r="C46" s="13">
        <f t="shared" si="0"/>
        <v>2.4125774412959711E-3</v>
      </c>
      <c r="D46" s="8">
        <v>2738.31</v>
      </c>
      <c r="E46" s="13">
        <f t="shared" si="1"/>
        <v>5.6003172901073484E-3</v>
      </c>
      <c r="I46" s="11">
        <v>44138</v>
      </c>
      <c r="J46">
        <v>71.205001999999993</v>
      </c>
      <c r="K46" s="13">
        <f t="shared" si="2"/>
        <v>1.5618328118409242E-2</v>
      </c>
      <c r="L46" s="8">
        <v>3369.16</v>
      </c>
      <c r="M46" s="13">
        <f t="shared" si="3"/>
        <v>1.7799313644932147E-2</v>
      </c>
    </row>
    <row r="47" spans="1:13" ht="17" x14ac:dyDescent="0.2">
      <c r="A47" s="7">
        <v>43409</v>
      </c>
      <c r="B47">
        <v>62.130001</v>
      </c>
      <c r="C47" s="13">
        <f t="shared" si="0"/>
        <v>-3.1287604792817891E-3</v>
      </c>
      <c r="D47" s="8">
        <v>2755.45</v>
      </c>
      <c r="E47" s="13">
        <f t="shared" si="1"/>
        <v>6.2593351373656514E-3</v>
      </c>
      <c r="I47" s="11">
        <v>44139</v>
      </c>
      <c r="J47">
        <v>71.824996999999996</v>
      </c>
      <c r="K47" s="13">
        <f t="shared" si="2"/>
        <v>8.7071832397394022E-3</v>
      </c>
      <c r="L47" s="8">
        <v>3443.44</v>
      </c>
      <c r="M47" s="13">
        <f t="shared" si="3"/>
        <v>2.2047038430944355E-2</v>
      </c>
    </row>
    <row r="48" spans="1:13" ht="17" x14ac:dyDescent="0.2">
      <c r="A48" s="7">
        <v>43410</v>
      </c>
      <c r="B48">
        <v>62.130001</v>
      </c>
      <c r="C48" s="13">
        <f t="shared" si="0"/>
        <v>0</v>
      </c>
      <c r="D48" s="8">
        <v>2813.89</v>
      </c>
      <c r="E48" s="13">
        <f t="shared" si="1"/>
        <v>2.1208876952947708E-2</v>
      </c>
      <c r="I48" s="11">
        <v>44140</v>
      </c>
      <c r="J48">
        <v>73.845000999999996</v>
      </c>
      <c r="K48" s="13">
        <f t="shared" si="2"/>
        <v>2.8123969152410888E-2</v>
      </c>
      <c r="L48" s="8">
        <v>3510.45</v>
      </c>
      <c r="M48" s="13">
        <f t="shared" si="3"/>
        <v>1.9460190971818836E-2</v>
      </c>
    </row>
    <row r="49" spans="1:13" ht="17" x14ac:dyDescent="0.2">
      <c r="A49" s="7">
        <v>43411</v>
      </c>
      <c r="B49">
        <v>62.639999000000003</v>
      </c>
      <c r="C49" s="13">
        <f t="shared" si="0"/>
        <v>8.2085625590124778E-3</v>
      </c>
      <c r="D49" s="8">
        <v>2806.83</v>
      </c>
      <c r="E49" s="13">
        <f t="shared" si="1"/>
        <v>-2.5089822274502183E-3</v>
      </c>
      <c r="I49" s="11">
        <v>44141</v>
      </c>
      <c r="J49">
        <v>74.480002999999996</v>
      </c>
      <c r="K49" s="13">
        <f t="shared" si="2"/>
        <v>8.5991196614649823E-3</v>
      </c>
      <c r="L49" s="8">
        <v>3509.44</v>
      </c>
      <c r="M49" s="13">
        <f t="shared" si="3"/>
        <v>-2.8771240154390476E-4</v>
      </c>
    </row>
    <row r="50" spans="1:13" ht="17" x14ac:dyDescent="0.2">
      <c r="A50" s="7">
        <v>43412</v>
      </c>
      <c r="B50">
        <v>63.009998000000003</v>
      </c>
      <c r="C50" s="13">
        <f t="shared" si="0"/>
        <v>5.9067529678600295E-3</v>
      </c>
      <c r="D50" s="8">
        <v>2781.01</v>
      </c>
      <c r="E50" s="13">
        <f t="shared" si="1"/>
        <v>-9.1989896074931021E-3</v>
      </c>
      <c r="I50" s="11">
        <v>44144</v>
      </c>
      <c r="J50">
        <v>74.029999000000004</v>
      </c>
      <c r="K50" s="13">
        <f t="shared" si="2"/>
        <v>-6.0419439027142863E-3</v>
      </c>
      <c r="L50" s="8">
        <v>3550.5</v>
      </c>
      <c r="M50" s="13">
        <f t="shared" si="3"/>
        <v>1.1699872344305584E-2</v>
      </c>
    </row>
    <row r="51" spans="1:13" ht="17" x14ac:dyDescent="0.2">
      <c r="A51" s="7">
        <v>43413</v>
      </c>
      <c r="B51">
        <v>62.794998</v>
      </c>
      <c r="C51" s="13">
        <f t="shared" si="0"/>
        <v>-3.4121569088131354E-3</v>
      </c>
      <c r="D51" s="8">
        <v>2726.22</v>
      </c>
      <c r="E51" s="13">
        <f t="shared" si="1"/>
        <v>-1.9701475363267495E-2</v>
      </c>
      <c r="I51" s="11">
        <v>44145</v>
      </c>
      <c r="J51">
        <v>76.334998999999996</v>
      </c>
      <c r="K51" s="13">
        <f t="shared" si="2"/>
        <v>3.1136026356018087E-2</v>
      </c>
      <c r="L51" s="8">
        <v>3545.53</v>
      </c>
      <c r="M51" s="13">
        <f t="shared" si="3"/>
        <v>-1.3998028446696731E-3</v>
      </c>
    </row>
    <row r="52" spans="1:13" ht="17" x14ac:dyDescent="0.2">
      <c r="A52" s="7">
        <v>43416</v>
      </c>
      <c r="B52">
        <v>62.490001999999997</v>
      </c>
      <c r="C52" s="13">
        <f t="shared" si="0"/>
        <v>-4.8570110632060182E-3</v>
      </c>
      <c r="D52" s="8">
        <v>2722.18</v>
      </c>
      <c r="E52" s="13">
        <f t="shared" si="1"/>
        <v>-1.4819053487979961E-3</v>
      </c>
      <c r="I52" s="11">
        <v>44146</v>
      </c>
      <c r="J52">
        <v>74.904999000000004</v>
      </c>
      <c r="K52" s="13">
        <f t="shared" si="2"/>
        <v>-1.8733215677385284E-2</v>
      </c>
      <c r="L52" s="8">
        <v>3572.66</v>
      </c>
      <c r="M52" s="13">
        <f t="shared" si="3"/>
        <v>7.6518884341691962E-3</v>
      </c>
    </row>
    <row r="53" spans="1:13" ht="17" x14ac:dyDescent="0.2">
      <c r="A53" s="7">
        <v>43417</v>
      </c>
      <c r="B53">
        <v>62.150002000000001</v>
      </c>
      <c r="C53" s="13">
        <f t="shared" si="0"/>
        <v>-5.4408703651505075E-3</v>
      </c>
      <c r="D53" s="8">
        <v>2701.58</v>
      </c>
      <c r="E53" s="13">
        <f t="shared" si="1"/>
        <v>-7.5674643116913076E-3</v>
      </c>
      <c r="I53" s="11">
        <v>44147</v>
      </c>
      <c r="J53">
        <v>75.589995999999999</v>
      </c>
      <c r="K53" s="13">
        <f t="shared" si="2"/>
        <v>9.1448769660886775E-3</v>
      </c>
      <c r="L53" s="8">
        <v>3537.01</v>
      </c>
      <c r="M53" s="13">
        <f t="shared" si="3"/>
        <v>-9.9785593927212979E-3</v>
      </c>
    </row>
    <row r="54" spans="1:13" ht="17" x14ac:dyDescent="0.2">
      <c r="A54" s="7">
        <v>43418</v>
      </c>
      <c r="B54">
        <v>61.669998</v>
      </c>
      <c r="C54" s="13">
        <f t="shared" si="0"/>
        <v>-7.7233143130067683E-3</v>
      </c>
      <c r="D54" s="8">
        <v>2730.2</v>
      </c>
      <c r="E54" s="13">
        <f t="shared" si="1"/>
        <v>1.0593800664796094E-2</v>
      </c>
      <c r="I54" s="11">
        <v>44148</v>
      </c>
      <c r="J54">
        <v>75.779999000000004</v>
      </c>
      <c r="K54" s="13">
        <f t="shared" si="2"/>
        <v>2.5135998155101369E-3</v>
      </c>
      <c r="L54" s="8">
        <v>3585.15</v>
      </c>
      <c r="M54" s="13">
        <f t="shared" si="3"/>
        <v>1.3610365817456005E-2</v>
      </c>
    </row>
    <row r="55" spans="1:13" ht="17" x14ac:dyDescent="0.2">
      <c r="A55" s="7">
        <v>43419</v>
      </c>
      <c r="B55">
        <v>62.645000000000003</v>
      </c>
      <c r="C55" s="13">
        <f t="shared" si="0"/>
        <v>1.5809989161990945E-2</v>
      </c>
      <c r="D55" s="8">
        <v>2736.27</v>
      </c>
      <c r="E55" s="13">
        <f t="shared" si="1"/>
        <v>2.2232803457622463E-3</v>
      </c>
      <c r="I55" s="11">
        <v>44151</v>
      </c>
      <c r="J55">
        <v>75.610000999999997</v>
      </c>
      <c r="K55" s="13">
        <f t="shared" si="2"/>
        <v>-2.2433096099672145E-3</v>
      </c>
      <c r="L55" s="8">
        <v>3626.91</v>
      </c>
      <c r="M55" s="13">
        <f t="shared" si="3"/>
        <v>1.1648048198820149E-2</v>
      </c>
    </row>
    <row r="56" spans="1:13" ht="17" x14ac:dyDescent="0.2">
      <c r="A56" s="7">
        <v>43420</v>
      </c>
      <c r="B56">
        <v>62.834999000000003</v>
      </c>
      <c r="C56" s="13">
        <f t="shared" si="0"/>
        <v>3.0329475616570623E-3</v>
      </c>
      <c r="D56" s="8">
        <v>2690.73</v>
      </c>
      <c r="E56" s="13">
        <f t="shared" si="1"/>
        <v>-1.6643094431470606E-2</v>
      </c>
      <c r="I56" s="11">
        <v>44152</v>
      </c>
      <c r="J56">
        <v>76.694999999999993</v>
      </c>
      <c r="K56" s="13">
        <f t="shared" si="2"/>
        <v>1.4349940294273944E-2</v>
      </c>
      <c r="L56" s="8">
        <v>3609.53</v>
      </c>
      <c r="M56" s="13">
        <f t="shared" si="3"/>
        <v>-4.7919578925310624E-3</v>
      </c>
    </row>
    <row r="57" spans="1:13" ht="17" x14ac:dyDescent="0.2">
      <c r="A57" s="7">
        <v>43423</v>
      </c>
      <c r="B57">
        <v>62.389999000000003</v>
      </c>
      <c r="C57" s="13">
        <f t="shared" si="0"/>
        <v>-7.0820403768925289E-3</v>
      </c>
      <c r="D57" s="8">
        <v>2641.89</v>
      </c>
      <c r="E57" s="13">
        <f t="shared" si="1"/>
        <v>-1.8151208036480848E-2</v>
      </c>
      <c r="I57" s="11">
        <v>44153</v>
      </c>
      <c r="J57">
        <v>76.224997999999999</v>
      </c>
      <c r="K57" s="13">
        <f t="shared" si="2"/>
        <v>-6.1281961014406638E-3</v>
      </c>
      <c r="L57" s="8">
        <v>3567.79</v>
      </c>
      <c r="M57" s="13">
        <f t="shared" si="3"/>
        <v>-1.156383241031389E-2</v>
      </c>
    </row>
    <row r="58" spans="1:13" ht="17" x14ac:dyDescent="0.2">
      <c r="A58" s="7">
        <v>43424</v>
      </c>
      <c r="B58">
        <v>61.404998999999997</v>
      </c>
      <c r="C58" s="13">
        <f t="shared" si="0"/>
        <v>-1.5787786757297528E-2</v>
      </c>
      <c r="D58" s="8">
        <v>2649.93</v>
      </c>
      <c r="E58" s="13">
        <f t="shared" si="1"/>
        <v>3.0432758366170098E-3</v>
      </c>
      <c r="I58" s="11">
        <v>44154</v>
      </c>
      <c r="J58">
        <v>76.205001999999993</v>
      </c>
      <c r="K58" s="13">
        <f t="shared" si="2"/>
        <v>-2.6232863922159844E-4</v>
      </c>
      <c r="L58" s="8">
        <v>3581.87</v>
      </c>
      <c r="M58" s="13">
        <f t="shared" si="3"/>
        <v>3.9464206133208446E-3</v>
      </c>
    </row>
    <row r="59" spans="1:13" ht="17" x14ac:dyDescent="0.2">
      <c r="A59" s="7">
        <v>43425</v>
      </c>
      <c r="B59">
        <v>62.16</v>
      </c>
      <c r="C59" s="13">
        <f t="shared" si="0"/>
        <v>1.2295432168315745E-2</v>
      </c>
      <c r="D59" s="8">
        <v>2632.56</v>
      </c>
      <c r="E59" s="13">
        <f t="shared" si="1"/>
        <v>-6.5548901291732076E-3</v>
      </c>
      <c r="I59" s="11">
        <v>44155</v>
      </c>
      <c r="J59">
        <v>75.845000999999996</v>
      </c>
      <c r="K59" s="13">
        <f t="shared" si="2"/>
        <v>-4.7241124670529544E-3</v>
      </c>
      <c r="L59" s="8">
        <v>3557.54</v>
      </c>
      <c r="M59" s="13">
        <f t="shared" si="3"/>
        <v>-6.7925413261787915E-3</v>
      </c>
    </row>
    <row r="60" spans="1:13" ht="17" x14ac:dyDescent="0.2">
      <c r="A60" s="7">
        <v>43426</v>
      </c>
      <c r="B60">
        <v>61.080002</v>
      </c>
      <c r="C60" s="13">
        <f t="shared" si="0"/>
        <v>-1.7374485199485146E-2</v>
      </c>
      <c r="D60" s="8">
        <v>2673.45</v>
      </c>
      <c r="E60" s="13">
        <f t="shared" si="1"/>
        <v>1.5532409517731827E-2</v>
      </c>
      <c r="I60" s="11">
        <v>44158</v>
      </c>
      <c r="J60">
        <v>75.730002999999996</v>
      </c>
      <c r="K60" s="13">
        <f t="shared" si="2"/>
        <v>-1.5162238576541531E-3</v>
      </c>
      <c r="L60" s="8">
        <v>3577.59</v>
      </c>
      <c r="M60" s="13">
        <f t="shared" si="3"/>
        <v>5.6359169538502396E-3</v>
      </c>
    </row>
    <row r="61" spans="1:13" ht="17" x14ac:dyDescent="0.2">
      <c r="A61" s="7">
        <v>43427</v>
      </c>
      <c r="B61">
        <v>61.564999</v>
      </c>
      <c r="C61" s="13">
        <f t="shared" si="0"/>
        <v>7.9403566489733013E-3</v>
      </c>
      <c r="D61" s="8">
        <v>2682.17</v>
      </c>
      <c r="E61" s="13">
        <f t="shared" si="1"/>
        <v>3.261703042884756E-3</v>
      </c>
      <c r="I61" s="11">
        <v>44159</v>
      </c>
      <c r="J61">
        <v>75.720000999999996</v>
      </c>
      <c r="K61" s="13">
        <f t="shared" si="2"/>
        <v>-1.3207446987684168E-4</v>
      </c>
      <c r="L61" s="8">
        <v>3635.41</v>
      </c>
      <c r="M61" s="13">
        <f t="shared" si="3"/>
        <v>1.6161717804443754E-2</v>
      </c>
    </row>
    <row r="62" spans="1:13" ht="17" x14ac:dyDescent="0.2">
      <c r="A62" s="7">
        <v>43430</v>
      </c>
      <c r="B62">
        <v>62.049999</v>
      </c>
      <c r="C62" s="13">
        <f t="shared" si="0"/>
        <v>7.8778528039933349E-3</v>
      </c>
      <c r="D62" s="8">
        <v>2743.79</v>
      </c>
      <c r="E62" s="13">
        <f t="shared" si="1"/>
        <v>2.297393528374414E-2</v>
      </c>
      <c r="I62" s="11">
        <v>44160</v>
      </c>
      <c r="J62">
        <v>76.620002999999997</v>
      </c>
      <c r="K62" s="13">
        <f t="shared" si="2"/>
        <v>1.1885921660249377E-2</v>
      </c>
      <c r="L62" s="8">
        <v>3629.65</v>
      </c>
      <c r="M62" s="13">
        <f t="shared" si="3"/>
        <v>-1.5844155129681736E-3</v>
      </c>
    </row>
    <row r="63" spans="1:13" ht="17" x14ac:dyDescent="0.2">
      <c r="A63" s="7">
        <v>43431</v>
      </c>
      <c r="B63">
        <v>62.41</v>
      </c>
      <c r="C63" s="13">
        <f t="shared" si="0"/>
        <v>5.8017889734374162E-3</v>
      </c>
      <c r="D63" s="8">
        <v>2737.8</v>
      </c>
      <c r="E63" s="13">
        <f t="shared" si="1"/>
        <v>-2.1831116812874862E-3</v>
      </c>
      <c r="I63" s="11">
        <v>44162</v>
      </c>
      <c r="J63">
        <v>76.430000000000007</v>
      </c>
      <c r="K63" s="13">
        <f t="shared" si="2"/>
        <v>-2.4798093521347653E-3</v>
      </c>
      <c r="L63" s="8">
        <v>3638.35</v>
      </c>
      <c r="M63" s="13">
        <f t="shared" si="3"/>
        <v>2.3969253233782073E-3</v>
      </c>
    </row>
    <row r="64" spans="1:13" ht="17" x14ac:dyDescent="0.2">
      <c r="A64" s="7">
        <v>43432</v>
      </c>
      <c r="B64">
        <v>62.645000000000003</v>
      </c>
      <c r="C64" s="13">
        <f t="shared" si="0"/>
        <v>3.7654222079794852E-3</v>
      </c>
      <c r="D64" s="8">
        <v>2760.17</v>
      </c>
      <c r="E64" s="13">
        <f t="shared" si="1"/>
        <v>8.1707940682298474E-3</v>
      </c>
      <c r="I64" s="11">
        <v>44165</v>
      </c>
      <c r="J64">
        <v>76.809997999999993</v>
      </c>
      <c r="K64" s="13">
        <f t="shared" si="2"/>
        <v>4.9718435169434638E-3</v>
      </c>
      <c r="L64" s="8">
        <v>3621.63</v>
      </c>
      <c r="M64" s="13">
        <f t="shared" si="3"/>
        <v>-4.5954897137437944E-3</v>
      </c>
    </row>
    <row r="65" spans="1:13" ht="17" x14ac:dyDescent="0.2">
      <c r="A65" s="7">
        <v>43433</v>
      </c>
      <c r="B65">
        <v>63.330002</v>
      </c>
      <c r="C65" s="13">
        <f t="shared" si="0"/>
        <v>1.093466358049322E-2</v>
      </c>
      <c r="D65" s="8">
        <v>2790.37</v>
      </c>
      <c r="E65" s="13">
        <f t="shared" si="1"/>
        <v>1.0941355061463431E-2</v>
      </c>
      <c r="I65" s="11">
        <v>44166</v>
      </c>
      <c r="J65">
        <v>77.309997999999993</v>
      </c>
      <c r="K65" s="13">
        <f t="shared" si="2"/>
        <v>6.5095692360257473E-3</v>
      </c>
      <c r="L65" s="8">
        <v>3662.45</v>
      </c>
      <c r="M65" s="13">
        <f t="shared" si="3"/>
        <v>1.1271167954760575E-2</v>
      </c>
    </row>
    <row r="66" spans="1:13" ht="17" x14ac:dyDescent="0.2">
      <c r="A66" s="7">
        <v>43434</v>
      </c>
      <c r="B66">
        <v>63.349997999999999</v>
      </c>
      <c r="C66" s="13">
        <f t="shared" si="0"/>
        <v>3.1574292386715719E-4</v>
      </c>
      <c r="D66" s="8">
        <v>2700.06</v>
      </c>
      <c r="E66" s="13">
        <f t="shared" si="1"/>
        <v>-3.2364883510072162E-2</v>
      </c>
      <c r="I66" s="11">
        <v>44167</v>
      </c>
      <c r="J66">
        <v>76.029999000000004</v>
      </c>
      <c r="K66" s="13">
        <f t="shared" si="2"/>
        <v>-1.6556707193291942E-2</v>
      </c>
      <c r="L66" s="8">
        <v>3669.01</v>
      </c>
      <c r="M66" s="13">
        <f t="shared" si="3"/>
        <v>1.7911507324332998E-3</v>
      </c>
    </row>
    <row r="67" spans="1:13" ht="17" x14ac:dyDescent="0.2">
      <c r="A67" s="7">
        <v>43437</v>
      </c>
      <c r="B67">
        <v>64.480002999999996</v>
      </c>
      <c r="C67" s="13">
        <f t="shared" si="0"/>
        <v>1.7837490697316216E-2</v>
      </c>
      <c r="D67" s="8">
        <v>2695.95</v>
      </c>
      <c r="E67" s="13">
        <f t="shared" si="1"/>
        <v>-1.5221883958135285E-3</v>
      </c>
      <c r="I67" s="11">
        <v>44168</v>
      </c>
      <c r="J67">
        <v>76.925003000000004</v>
      </c>
      <c r="K67" s="13">
        <f t="shared" si="2"/>
        <v>1.1771721843637062E-2</v>
      </c>
      <c r="L67" s="8">
        <v>3666.72</v>
      </c>
      <c r="M67" s="13">
        <f t="shared" si="3"/>
        <v>-6.241465681479097E-4</v>
      </c>
    </row>
    <row r="68" spans="1:13" ht="17" x14ac:dyDescent="0.2">
      <c r="A68" s="7">
        <v>43438</v>
      </c>
      <c r="B68">
        <v>64.150002000000001</v>
      </c>
      <c r="C68" s="13">
        <f t="shared" ref="C68:C131" si="4">B68/B67-1</f>
        <v>-5.1178812755326986E-3</v>
      </c>
      <c r="D68" s="8">
        <v>2633.08</v>
      </c>
      <c r="E68" s="13">
        <f t="shared" ref="E68:E131" si="5">D68/D67-1</f>
        <v>-2.3320165433335149E-2</v>
      </c>
      <c r="I68" s="11">
        <v>44169</v>
      </c>
      <c r="J68">
        <v>77.410004000000001</v>
      </c>
      <c r="K68" s="13">
        <f t="shared" ref="K68:K131" si="6">J68/J67-1</f>
        <v>6.3048551327322677E-3</v>
      </c>
      <c r="L68" s="8">
        <v>3699.12</v>
      </c>
      <c r="M68" s="13">
        <f t="shared" ref="M68:M131" si="7">L68/L67-1</f>
        <v>8.8362351093074221E-3</v>
      </c>
    </row>
    <row r="69" spans="1:13" ht="17" x14ac:dyDescent="0.2">
      <c r="A69" s="7">
        <v>43439</v>
      </c>
      <c r="B69">
        <v>63.09</v>
      </c>
      <c r="C69" s="13">
        <f t="shared" si="4"/>
        <v>-1.6523803070185417E-2</v>
      </c>
      <c r="D69" s="8">
        <v>2637.72</v>
      </c>
      <c r="E69" s="13">
        <f t="shared" si="5"/>
        <v>1.762194844060927E-3</v>
      </c>
      <c r="I69" s="11">
        <v>44172</v>
      </c>
      <c r="J69">
        <v>77.025002000000001</v>
      </c>
      <c r="K69" s="13">
        <f t="shared" si="6"/>
        <v>-4.9735432128384938E-3</v>
      </c>
      <c r="L69" s="8">
        <v>3691.96</v>
      </c>
      <c r="M69" s="13">
        <f t="shared" si="7"/>
        <v>-1.9355954929820562E-3</v>
      </c>
    </row>
    <row r="70" spans="1:13" ht="17" x14ac:dyDescent="0.2">
      <c r="A70" s="7">
        <v>43440</v>
      </c>
      <c r="B70">
        <v>61.18</v>
      </c>
      <c r="C70" s="13">
        <f t="shared" si="4"/>
        <v>-3.0274211443969024E-2</v>
      </c>
      <c r="D70" s="8">
        <v>2636.78</v>
      </c>
      <c r="E70" s="13">
        <f t="shared" si="5"/>
        <v>-3.5636837875119287E-4</v>
      </c>
      <c r="I70" s="11">
        <v>44173</v>
      </c>
      <c r="J70">
        <v>77.455001999999993</v>
      </c>
      <c r="K70" s="13">
        <f t="shared" si="6"/>
        <v>5.5826029060017657E-3</v>
      </c>
      <c r="L70" s="8">
        <v>3702.25</v>
      </c>
      <c r="M70" s="13">
        <f t="shared" si="7"/>
        <v>2.7871374554437889E-3</v>
      </c>
    </row>
    <row r="71" spans="1:13" ht="17" x14ac:dyDescent="0.2">
      <c r="A71" s="7">
        <v>43441</v>
      </c>
      <c r="B71">
        <v>61.865001999999997</v>
      </c>
      <c r="C71" s="13">
        <f t="shared" si="4"/>
        <v>1.1196502124877439E-2</v>
      </c>
      <c r="D71" s="8">
        <v>2651.07</v>
      </c>
      <c r="E71" s="13">
        <f t="shared" si="5"/>
        <v>5.4194889220944287E-3</v>
      </c>
      <c r="I71" s="11">
        <v>44174</v>
      </c>
      <c r="J71">
        <v>78.169998000000007</v>
      </c>
      <c r="K71" s="13">
        <f t="shared" si="6"/>
        <v>9.2311146025148005E-3</v>
      </c>
      <c r="L71" s="8">
        <v>3672.82</v>
      </c>
      <c r="M71" s="13">
        <f t="shared" si="7"/>
        <v>-7.9492200688769943E-3</v>
      </c>
    </row>
    <row r="72" spans="1:13" ht="17" x14ac:dyDescent="0.2">
      <c r="A72" s="7">
        <v>43444</v>
      </c>
      <c r="B72">
        <v>61.310001</v>
      </c>
      <c r="C72" s="13">
        <f t="shared" si="4"/>
        <v>-8.9711627262211158E-3</v>
      </c>
      <c r="D72" s="8">
        <v>2650.54</v>
      </c>
      <c r="E72" s="13">
        <f t="shared" si="5"/>
        <v>-1.9991927787654795E-4</v>
      </c>
      <c r="I72" s="11">
        <v>44175</v>
      </c>
      <c r="J72">
        <v>78.125</v>
      </c>
      <c r="K72" s="13">
        <f t="shared" si="6"/>
        <v>-5.7564284445810188E-4</v>
      </c>
      <c r="L72" s="8">
        <v>3668.1</v>
      </c>
      <c r="M72" s="13">
        <f t="shared" si="7"/>
        <v>-1.2851160688518437E-3</v>
      </c>
    </row>
    <row r="73" spans="1:13" ht="17" x14ac:dyDescent="0.2">
      <c r="A73" s="7">
        <v>43445</v>
      </c>
      <c r="B73">
        <v>62.505001</v>
      </c>
      <c r="C73" s="13">
        <f t="shared" si="4"/>
        <v>1.9491110430743586E-2</v>
      </c>
      <c r="D73" s="8">
        <v>2599.9499999999998</v>
      </c>
      <c r="E73" s="13">
        <f t="shared" si="5"/>
        <v>-1.9086676677205427E-2</v>
      </c>
      <c r="I73" s="11">
        <v>44176</v>
      </c>
      <c r="J73">
        <v>77.989998</v>
      </c>
      <c r="K73" s="13">
        <f t="shared" si="6"/>
        <v>-1.7280255999999605E-3</v>
      </c>
      <c r="L73" s="8">
        <v>3663.46</v>
      </c>
      <c r="M73" s="13">
        <f t="shared" si="7"/>
        <v>-1.264960061067022E-3</v>
      </c>
    </row>
    <row r="74" spans="1:13" ht="17" x14ac:dyDescent="0.2">
      <c r="A74" s="7">
        <v>43446</v>
      </c>
      <c r="B74">
        <v>62.68</v>
      </c>
      <c r="C74" s="13">
        <f t="shared" si="4"/>
        <v>2.7997599744058466E-3</v>
      </c>
      <c r="D74" s="8">
        <v>2545.94</v>
      </c>
      <c r="E74" s="13">
        <f t="shared" si="5"/>
        <v>-2.0773476413007863E-2</v>
      </c>
      <c r="I74" s="11">
        <v>44179</v>
      </c>
      <c r="J74">
        <v>78.379997000000003</v>
      </c>
      <c r="K74" s="13">
        <f t="shared" si="6"/>
        <v>5.0006284139154644E-3</v>
      </c>
      <c r="L74" s="8">
        <v>3647.49</v>
      </c>
      <c r="M74" s="13">
        <f t="shared" si="7"/>
        <v>-4.359266922526861E-3</v>
      </c>
    </row>
    <row r="75" spans="1:13" ht="17" x14ac:dyDescent="0.2">
      <c r="A75" s="7">
        <v>43447</v>
      </c>
      <c r="B75">
        <v>62.365001999999997</v>
      </c>
      <c r="C75" s="13">
        <f t="shared" si="4"/>
        <v>-5.0254945756222913E-3</v>
      </c>
      <c r="D75" s="8">
        <v>2546.16</v>
      </c>
      <c r="E75" s="13">
        <f t="shared" si="5"/>
        <v>8.6412091408138991E-5</v>
      </c>
      <c r="I75" s="11">
        <v>44180</v>
      </c>
      <c r="J75">
        <v>78.264999000000003</v>
      </c>
      <c r="K75" s="13">
        <f t="shared" si="6"/>
        <v>-1.4671855626633423E-3</v>
      </c>
      <c r="L75" s="8">
        <v>3694.62</v>
      </c>
      <c r="M75" s="13">
        <f t="shared" si="7"/>
        <v>1.2921214314501217E-2</v>
      </c>
    </row>
    <row r="76" spans="1:13" ht="17" x14ac:dyDescent="0.2">
      <c r="A76" s="7">
        <v>43448</v>
      </c>
      <c r="B76">
        <v>61.985000999999997</v>
      </c>
      <c r="C76" s="13">
        <f t="shared" si="4"/>
        <v>-6.0931770674841346E-3</v>
      </c>
      <c r="D76" s="8">
        <v>2506.96</v>
      </c>
      <c r="E76" s="13">
        <f t="shared" si="5"/>
        <v>-1.5395733182517968E-2</v>
      </c>
      <c r="I76" s="11">
        <v>44181</v>
      </c>
      <c r="J76">
        <v>78.209998999999996</v>
      </c>
      <c r="K76" s="13">
        <f t="shared" si="6"/>
        <v>-7.0274069766496083E-4</v>
      </c>
      <c r="L76" s="8">
        <v>3701.17</v>
      </c>
      <c r="M76" s="13">
        <f t="shared" si="7"/>
        <v>1.7728480872187813E-3</v>
      </c>
    </row>
    <row r="77" spans="1:13" ht="17" x14ac:dyDescent="0.2">
      <c r="A77" s="7">
        <v>43451</v>
      </c>
      <c r="B77">
        <v>61.369999</v>
      </c>
      <c r="C77" s="13">
        <f t="shared" si="4"/>
        <v>-9.9217873691733738E-3</v>
      </c>
      <c r="D77" s="8">
        <v>2467.42</v>
      </c>
      <c r="E77" s="13">
        <f t="shared" si="5"/>
        <v>-1.5772090500047797E-2</v>
      </c>
      <c r="I77" s="11">
        <v>44182</v>
      </c>
      <c r="J77">
        <v>77.550003000000004</v>
      </c>
      <c r="K77" s="13">
        <f t="shared" si="6"/>
        <v>-8.4387675289446795E-3</v>
      </c>
      <c r="L77" s="8">
        <v>3722.48</v>
      </c>
      <c r="M77" s="13">
        <f t="shared" si="7"/>
        <v>5.7576388007034573E-3</v>
      </c>
    </row>
    <row r="78" spans="1:13" ht="17" x14ac:dyDescent="0.2">
      <c r="A78" s="7">
        <v>43452</v>
      </c>
      <c r="B78">
        <v>60.555</v>
      </c>
      <c r="C78" s="13">
        <f t="shared" si="4"/>
        <v>-1.3280088207268781E-2</v>
      </c>
      <c r="D78" s="8">
        <v>2416.62</v>
      </c>
      <c r="E78" s="13">
        <f t="shared" si="5"/>
        <v>-2.0588306814405377E-2</v>
      </c>
      <c r="I78" s="11">
        <v>44183</v>
      </c>
      <c r="J78">
        <v>77.830001999999993</v>
      </c>
      <c r="K78" s="13">
        <f t="shared" si="6"/>
        <v>3.6105607887595426E-3</v>
      </c>
      <c r="L78" s="8">
        <v>3709.41</v>
      </c>
      <c r="M78" s="13">
        <f t="shared" si="7"/>
        <v>-3.5111001267972286E-3</v>
      </c>
    </row>
    <row r="79" spans="1:13" ht="17" x14ac:dyDescent="0.2">
      <c r="A79" s="7">
        <v>43453</v>
      </c>
      <c r="B79">
        <v>60.784999999999997</v>
      </c>
      <c r="C79" s="13">
        <f t="shared" si="4"/>
        <v>3.7981999834859614E-3</v>
      </c>
      <c r="D79" s="8">
        <v>2351.1</v>
      </c>
      <c r="E79" s="13">
        <f t="shared" si="5"/>
        <v>-2.711224768478282E-2</v>
      </c>
      <c r="I79" s="11">
        <v>44186</v>
      </c>
      <c r="J79">
        <v>77.474997999999999</v>
      </c>
      <c r="K79" s="13">
        <f t="shared" si="6"/>
        <v>-4.5612744555755258E-3</v>
      </c>
      <c r="L79" s="8">
        <v>3694.92</v>
      </c>
      <c r="M79" s="13">
        <f t="shared" si="7"/>
        <v>-3.9062815919512772E-3</v>
      </c>
    </row>
    <row r="80" spans="1:13" ht="17" x14ac:dyDescent="0.2">
      <c r="A80" s="7">
        <v>43454</v>
      </c>
      <c r="B80">
        <v>59.294998</v>
      </c>
      <c r="C80" s="13">
        <f t="shared" si="4"/>
        <v>-2.4512659373200574E-2</v>
      </c>
      <c r="D80" s="8">
        <v>2467.6999999999998</v>
      </c>
      <c r="E80" s="13">
        <f t="shared" si="5"/>
        <v>4.9593807154098002E-2</v>
      </c>
      <c r="I80" s="11">
        <v>44187</v>
      </c>
      <c r="J80">
        <v>77.800003000000004</v>
      </c>
      <c r="K80" s="13">
        <f t="shared" si="6"/>
        <v>4.194966226394703E-3</v>
      </c>
      <c r="L80" s="8">
        <v>3687.26</v>
      </c>
      <c r="M80" s="13">
        <f t="shared" si="7"/>
        <v>-2.0731166033364223E-3</v>
      </c>
    </row>
    <row r="81" spans="1:13" ht="17" x14ac:dyDescent="0.2">
      <c r="A81" s="7">
        <v>43455</v>
      </c>
      <c r="B81">
        <v>58.919998</v>
      </c>
      <c r="C81" s="13">
        <f t="shared" si="4"/>
        <v>-6.324310863455973E-3</v>
      </c>
      <c r="D81" s="8">
        <v>2488.83</v>
      </c>
      <c r="E81" s="13">
        <f t="shared" si="5"/>
        <v>8.5626291688616352E-3</v>
      </c>
      <c r="I81" s="11">
        <v>44188</v>
      </c>
      <c r="J81">
        <v>77.660004000000001</v>
      </c>
      <c r="K81" s="13">
        <f t="shared" si="6"/>
        <v>-1.7994729383237207E-3</v>
      </c>
      <c r="L81" s="8">
        <v>3690.01</v>
      </c>
      <c r="M81" s="13">
        <f t="shared" si="7"/>
        <v>7.4581125280026583E-4</v>
      </c>
    </row>
    <row r="82" spans="1:13" ht="17" x14ac:dyDescent="0.2">
      <c r="A82" s="7">
        <v>43458</v>
      </c>
      <c r="B82">
        <v>57.685001</v>
      </c>
      <c r="C82" s="13">
        <f t="shared" si="4"/>
        <v>-2.0960574370691543E-2</v>
      </c>
      <c r="D82" s="8">
        <v>2485.7399999999998</v>
      </c>
      <c r="E82" s="13">
        <f t="shared" si="5"/>
        <v>-1.2415472330372657E-3</v>
      </c>
      <c r="I82" s="11">
        <v>44189</v>
      </c>
      <c r="J82">
        <v>78.135002</v>
      </c>
      <c r="K82" s="13">
        <f t="shared" si="6"/>
        <v>6.1163787733000685E-3</v>
      </c>
      <c r="L82" s="8">
        <v>3703.06</v>
      </c>
      <c r="M82" s="13">
        <f t="shared" si="7"/>
        <v>3.5365757816374632E-3</v>
      </c>
    </row>
    <row r="83" spans="1:13" ht="17" x14ac:dyDescent="0.2">
      <c r="A83" s="7">
        <v>43461</v>
      </c>
      <c r="B83">
        <v>58.034999999999997</v>
      </c>
      <c r="C83" s="13">
        <f t="shared" si="4"/>
        <v>6.0674177677486618E-3</v>
      </c>
      <c r="D83" s="8">
        <v>2506.85</v>
      </c>
      <c r="E83" s="13">
        <f t="shared" si="5"/>
        <v>8.4924408827955489E-3</v>
      </c>
      <c r="I83" s="11">
        <v>44193</v>
      </c>
      <c r="J83">
        <v>77.660004000000001</v>
      </c>
      <c r="K83" s="13">
        <f t="shared" si="6"/>
        <v>-6.0791961072708123E-3</v>
      </c>
      <c r="L83" s="8">
        <v>3735.36</v>
      </c>
      <c r="M83" s="13">
        <f t="shared" si="7"/>
        <v>8.7225159732762236E-3</v>
      </c>
    </row>
    <row r="84" spans="1:13" ht="17" x14ac:dyDescent="0.2">
      <c r="A84" s="7">
        <v>43462</v>
      </c>
      <c r="B84">
        <v>59.040000999999997</v>
      </c>
      <c r="C84" s="13">
        <f t="shared" si="4"/>
        <v>1.7317153441888555E-2</v>
      </c>
      <c r="D84" s="8">
        <v>2510.0300000000002</v>
      </c>
      <c r="E84" s="13">
        <f t="shared" si="5"/>
        <v>1.2685242435728217E-3</v>
      </c>
      <c r="I84" s="11">
        <v>44194</v>
      </c>
      <c r="J84">
        <v>77.190002000000007</v>
      </c>
      <c r="K84" s="13">
        <f t="shared" si="6"/>
        <v>-6.0520470743214982E-3</v>
      </c>
      <c r="L84" s="8">
        <v>3727.04</v>
      </c>
      <c r="M84" s="13">
        <f t="shared" si="7"/>
        <v>-2.2273622890431888E-3</v>
      </c>
    </row>
    <row r="85" spans="1:13" ht="17" x14ac:dyDescent="0.2">
      <c r="A85" s="7">
        <v>43465</v>
      </c>
      <c r="B85">
        <v>59.014999000000003</v>
      </c>
      <c r="C85" s="13">
        <f t="shared" si="4"/>
        <v>-4.2347560258326755E-4</v>
      </c>
      <c r="D85" s="8">
        <v>2447.89</v>
      </c>
      <c r="E85" s="13">
        <f t="shared" si="5"/>
        <v>-2.4756676215025419E-2</v>
      </c>
      <c r="I85" s="11">
        <v>44195</v>
      </c>
      <c r="J85">
        <v>78.495002999999997</v>
      </c>
      <c r="K85" s="13">
        <f t="shared" si="6"/>
        <v>1.6906347534490163E-2</v>
      </c>
      <c r="L85" s="8">
        <v>3732.04</v>
      </c>
      <c r="M85" s="13">
        <f t="shared" si="7"/>
        <v>1.3415471795312772E-3</v>
      </c>
    </row>
    <row r="86" spans="1:13" ht="17" x14ac:dyDescent="0.2">
      <c r="A86" s="7">
        <v>43467</v>
      </c>
      <c r="B86">
        <v>59.534999999999997</v>
      </c>
      <c r="C86" s="13">
        <f t="shared" si="4"/>
        <v>8.811336250297952E-3</v>
      </c>
      <c r="D86" s="8">
        <v>2531.94</v>
      </c>
      <c r="E86" s="13">
        <f t="shared" si="5"/>
        <v>3.4335693188827898E-2</v>
      </c>
      <c r="I86" s="11">
        <v>44196</v>
      </c>
      <c r="J86">
        <v>78.165001000000004</v>
      </c>
      <c r="K86" s="13">
        <f t="shared" si="6"/>
        <v>-4.2041147511007182E-3</v>
      </c>
      <c r="L86" s="8">
        <v>3756.07</v>
      </c>
      <c r="M86" s="13">
        <f t="shared" si="7"/>
        <v>6.4388377402171404E-3</v>
      </c>
    </row>
    <row r="87" spans="1:13" ht="17" x14ac:dyDescent="0.2">
      <c r="A87" s="7">
        <v>43468</v>
      </c>
      <c r="B87">
        <v>58.790000999999997</v>
      </c>
      <c r="C87" s="13">
        <f t="shared" si="4"/>
        <v>-1.2513630637440154E-2</v>
      </c>
      <c r="D87" s="8">
        <v>2549.69</v>
      </c>
      <c r="E87" s="13">
        <f t="shared" si="5"/>
        <v>7.0104346864459099E-3</v>
      </c>
      <c r="I87" s="11">
        <v>44200</v>
      </c>
      <c r="J87">
        <v>77.724997999999999</v>
      </c>
      <c r="K87" s="13">
        <f t="shared" si="6"/>
        <v>-5.629156199972507E-3</v>
      </c>
      <c r="L87" s="8">
        <v>3700.65</v>
      </c>
      <c r="M87" s="13">
        <f t="shared" si="7"/>
        <v>-1.475478359029514E-2</v>
      </c>
    </row>
    <row r="88" spans="1:13" ht="17" x14ac:dyDescent="0.2">
      <c r="A88" s="7">
        <v>43469</v>
      </c>
      <c r="B88">
        <v>59.645000000000003</v>
      </c>
      <c r="C88" s="13">
        <f t="shared" si="4"/>
        <v>1.4543272418042763E-2</v>
      </c>
      <c r="D88" s="8">
        <v>2574.41</v>
      </c>
      <c r="E88" s="13">
        <f t="shared" si="5"/>
        <v>9.6952962909215845E-3</v>
      </c>
      <c r="I88" s="11">
        <v>44201</v>
      </c>
      <c r="J88">
        <v>77.870002999999997</v>
      </c>
      <c r="K88" s="13">
        <f t="shared" si="6"/>
        <v>1.8656160016883305E-3</v>
      </c>
      <c r="L88" s="8">
        <v>3726.86</v>
      </c>
      <c r="M88" s="13">
        <f t="shared" si="7"/>
        <v>7.0825395538620661E-3</v>
      </c>
    </row>
    <row r="89" spans="1:13" ht="17" x14ac:dyDescent="0.2">
      <c r="A89" s="7">
        <v>43472</v>
      </c>
      <c r="B89">
        <v>60.005001</v>
      </c>
      <c r="C89" s="13">
        <f t="shared" si="4"/>
        <v>6.0357280576746053E-3</v>
      </c>
      <c r="D89" s="8">
        <v>2584.96</v>
      </c>
      <c r="E89" s="13">
        <f t="shared" si="5"/>
        <v>4.0980263439003295E-3</v>
      </c>
      <c r="I89" s="11">
        <v>44202</v>
      </c>
      <c r="J89">
        <v>77.959998999999996</v>
      </c>
      <c r="K89" s="13">
        <f t="shared" si="6"/>
        <v>1.1557210290591424E-3</v>
      </c>
      <c r="L89" s="8">
        <v>3748.14</v>
      </c>
      <c r="M89" s="13">
        <f t="shared" si="7"/>
        <v>5.7099005597205377E-3</v>
      </c>
    </row>
    <row r="90" spans="1:13" ht="17" x14ac:dyDescent="0.2">
      <c r="A90" s="7">
        <v>43473</v>
      </c>
      <c r="B90">
        <v>60.400002000000001</v>
      </c>
      <c r="C90" s="13">
        <f t="shared" si="4"/>
        <v>6.582801323509635E-3</v>
      </c>
      <c r="D90" s="8">
        <v>2596.64</v>
      </c>
      <c r="E90" s="13">
        <f t="shared" si="5"/>
        <v>4.5184451596929076E-3</v>
      </c>
      <c r="I90" s="11">
        <v>44203</v>
      </c>
      <c r="J90">
        <v>79.275002000000001</v>
      </c>
      <c r="K90" s="13">
        <f t="shared" si="6"/>
        <v>1.6867663120416543E-2</v>
      </c>
      <c r="L90" s="8">
        <v>3803.79</v>
      </c>
      <c r="M90" s="13">
        <f t="shared" si="7"/>
        <v>1.484736429268918E-2</v>
      </c>
    </row>
    <row r="91" spans="1:13" ht="17" x14ac:dyDescent="0.2">
      <c r="A91" s="7">
        <v>43474</v>
      </c>
      <c r="B91">
        <v>61.055</v>
      </c>
      <c r="C91" s="13">
        <f t="shared" si="4"/>
        <v>1.0844337389260383E-2</v>
      </c>
      <c r="D91" s="8">
        <v>2596.2600000000002</v>
      </c>
      <c r="E91" s="13">
        <f t="shared" si="5"/>
        <v>-1.4634296629478794E-4</v>
      </c>
      <c r="I91" s="11">
        <v>44204</v>
      </c>
      <c r="J91">
        <v>79.809997999999993</v>
      </c>
      <c r="K91" s="13">
        <f t="shared" si="6"/>
        <v>6.7486091012649574E-3</v>
      </c>
      <c r="L91" s="8">
        <v>3824.68</v>
      </c>
      <c r="M91" s="13">
        <f t="shared" si="7"/>
        <v>5.4918909824148709E-3</v>
      </c>
    </row>
    <row r="92" spans="1:13" ht="17" x14ac:dyDescent="0.2">
      <c r="A92" s="7">
        <v>43475</v>
      </c>
      <c r="B92">
        <v>61.009998000000003</v>
      </c>
      <c r="C92" s="13">
        <f t="shared" si="4"/>
        <v>-7.3707313078363867E-4</v>
      </c>
      <c r="D92" s="8">
        <v>2582.61</v>
      </c>
      <c r="E92" s="13">
        <f t="shared" si="5"/>
        <v>-5.2575628018766141E-3</v>
      </c>
      <c r="I92" s="11">
        <v>44207</v>
      </c>
      <c r="J92">
        <v>80.25</v>
      </c>
      <c r="K92" s="13">
        <f t="shared" si="6"/>
        <v>5.5131187949661875E-3</v>
      </c>
      <c r="L92" s="8">
        <v>3799.61</v>
      </c>
      <c r="M92" s="13">
        <f t="shared" si="7"/>
        <v>-6.5547967411652142E-3</v>
      </c>
    </row>
    <row r="93" spans="1:13" ht="17" x14ac:dyDescent="0.2">
      <c r="A93" s="7">
        <v>43476</v>
      </c>
      <c r="B93">
        <v>60.755001</v>
      </c>
      <c r="C93" s="13">
        <f t="shared" si="4"/>
        <v>-4.1795936462741823E-3</v>
      </c>
      <c r="D93" s="8">
        <v>2610.3000000000002</v>
      </c>
      <c r="E93" s="13">
        <f t="shared" si="5"/>
        <v>1.0721711756711327E-2</v>
      </c>
      <c r="I93" s="11">
        <v>44208</v>
      </c>
      <c r="J93">
        <v>80.464995999999999</v>
      </c>
      <c r="K93" s="13">
        <f t="shared" si="6"/>
        <v>2.6790778816199179E-3</v>
      </c>
      <c r="L93" s="8">
        <v>3801.19</v>
      </c>
      <c r="M93" s="13">
        <f t="shared" si="7"/>
        <v>4.1583215119445072E-4</v>
      </c>
    </row>
    <row r="94" spans="1:13" ht="17" x14ac:dyDescent="0.2">
      <c r="A94" s="7">
        <v>43479</v>
      </c>
      <c r="B94">
        <v>60.200001</v>
      </c>
      <c r="C94" s="13">
        <f t="shared" si="4"/>
        <v>-9.1350504627594198E-3</v>
      </c>
      <c r="D94" s="8">
        <v>2616.1</v>
      </c>
      <c r="E94" s="13">
        <f t="shared" si="5"/>
        <v>2.2219668237366541E-3</v>
      </c>
      <c r="I94" s="11">
        <v>44209</v>
      </c>
      <c r="J94">
        <v>79.690002000000007</v>
      </c>
      <c r="K94" s="13">
        <f t="shared" si="6"/>
        <v>-9.6314427207576658E-3</v>
      </c>
      <c r="L94" s="8">
        <v>3809.84</v>
      </c>
      <c r="M94" s="13">
        <f t="shared" si="7"/>
        <v>2.2756031663768717E-3</v>
      </c>
    </row>
    <row r="95" spans="1:13" ht="17" x14ac:dyDescent="0.2">
      <c r="A95" s="7">
        <v>43480</v>
      </c>
      <c r="B95">
        <v>61.18</v>
      </c>
      <c r="C95" s="13">
        <f t="shared" si="4"/>
        <v>1.627905288572995E-2</v>
      </c>
      <c r="D95" s="8">
        <v>2635.96</v>
      </c>
      <c r="E95" s="13">
        <f t="shared" si="5"/>
        <v>7.5914529261114083E-3</v>
      </c>
      <c r="I95" s="11">
        <v>44210</v>
      </c>
      <c r="J95">
        <v>79.809997999999993</v>
      </c>
      <c r="K95" s="13">
        <f t="shared" si="6"/>
        <v>1.5057848787602968E-3</v>
      </c>
      <c r="L95" s="8">
        <v>3795.54</v>
      </c>
      <c r="M95" s="13">
        <f t="shared" si="7"/>
        <v>-3.753438464607517E-3</v>
      </c>
    </row>
    <row r="96" spans="1:13" ht="17" x14ac:dyDescent="0.2">
      <c r="A96" s="7">
        <v>43481</v>
      </c>
      <c r="B96">
        <v>61.115001999999997</v>
      </c>
      <c r="C96" s="13">
        <f t="shared" si="4"/>
        <v>-1.062406015037598E-3</v>
      </c>
      <c r="D96" s="8">
        <v>2670.71</v>
      </c>
      <c r="E96" s="13">
        <f t="shared" si="5"/>
        <v>1.3183052853609212E-2</v>
      </c>
      <c r="I96" s="11">
        <v>44211</v>
      </c>
      <c r="J96">
        <v>79.879997000000003</v>
      </c>
      <c r="K96" s="13">
        <f t="shared" si="6"/>
        <v>8.7707056451757914E-4</v>
      </c>
      <c r="L96" s="8">
        <v>3768.25</v>
      </c>
      <c r="M96" s="13">
        <f t="shared" si="7"/>
        <v>-7.1900177576840196E-3</v>
      </c>
    </row>
    <row r="97" spans="1:13" ht="17" x14ac:dyDescent="0.2">
      <c r="A97" s="7">
        <v>43482</v>
      </c>
      <c r="B97">
        <v>60.775002000000001</v>
      </c>
      <c r="C97" s="13">
        <f t="shared" si="4"/>
        <v>-5.5632821545190669E-3</v>
      </c>
      <c r="D97" s="8">
        <v>2632.9</v>
      </c>
      <c r="E97" s="13">
        <f t="shared" si="5"/>
        <v>-1.4157284018107563E-2</v>
      </c>
      <c r="I97" s="11">
        <v>44215</v>
      </c>
      <c r="J97">
        <v>79.455001999999993</v>
      </c>
      <c r="K97" s="13">
        <f t="shared" si="6"/>
        <v>-5.3204183270063599E-3</v>
      </c>
      <c r="L97" s="8">
        <v>3798.91</v>
      </c>
      <c r="M97" s="13">
        <f t="shared" si="7"/>
        <v>8.136402839514334E-3</v>
      </c>
    </row>
    <row r="98" spans="1:13" ht="17" x14ac:dyDescent="0.2">
      <c r="A98" s="7">
        <v>43483</v>
      </c>
      <c r="B98">
        <v>61.924999</v>
      </c>
      <c r="C98" s="13">
        <f t="shared" si="4"/>
        <v>1.8922204231272666E-2</v>
      </c>
      <c r="D98" s="8">
        <v>2638.7</v>
      </c>
      <c r="E98" s="13">
        <f t="shared" si="5"/>
        <v>2.2028941471379238E-3</v>
      </c>
      <c r="I98" s="11">
        <v>44216</v>
      </c>
      <c r="J98">
        <v>79.584998999999996</v>
      </c>
      <c r="K98" s="13">
        <f t="shared" si="6"/>
        <v>1.6361084478986321E-3</v>
      </c>
      <c r="L98" s="8">
        <v>3851.85</v>
      </c>
      <c r="M98" s="13">
        <f t="shared" si="7"/>
        <v>1.3935576257400273E-2</v>
      </c>
    </row>
    <row r="99" spans="1:13" ht="17" x14ac:dyDescent="0.2">
      <c r="A99" s="7">
        <v>43486</v>
      </c>
      <c r="B99">
        <v>61.82</v>
      </c>
      <c r="C99" s="13">
        <f t="shared" si="4"/>
        <v>-1.6955833943573806E-3</v>
      </c>
      <c r="D99" s="8">
        <v>2642.33</v>
      </c>
      <c r="E99" s="13">
        <f t="shared" si="5"/>
        <v>1.3756774169098041E-3</v>
      </c>
      <c r="I99" s="11">
        <v>44217</v>
      </c>
      <c r="J99">
        <v>79.639999000000003</v>
      </c>
      <c r="K99" s="13">
        <f t="shared" si="6"/>
        <v>6.9108501213910323E-4</v>
      </c>
      <c r="L99" s="8">
        <v>3853.07</v>
      </c>
      <c r="M99" s="13">
        <f t="shared" si="7"/>
        <v>3.167309215053038E-4</v>
      </c>
    </row>
    <row r="100" spans="1:13" ht="17" x14ac:dyDescent="0.2">
      <c r="A100" s="7">
        <v>43487</v>
      </c>
      <c r="B100">
        <v>61.07</v>
      </c>
      <c r="C100" s="13">
        <f t="shared" si="4"/>
        <v>-1.2131996117761279E-2</v>
      </c>
      <c r="D100" s="8">
        <v>2664.76</v>
      </c>
      <c r="E100" s="13">
        <f t="shared" si="5"/>
        <v>8.4887201825663006E-3</v>
      </c>
      <c r="I100" s="11">
        <v>44218</v>
      </c>
      <c r="J100">
        <v>80.430000000000007</v>
      </c>
      <c r="K100" s="13">
        <f t="shared" si="6"/>
        <v>9.9196510537375993E-3</v>
      </c>
      <c r="L100" s="8">
        <v>3841.47</v>
      </c>
      <c r="M100" s="13">
        <f t="shared" si="7"/>
        <v>-3.0105863636010755E-3</v>
      </c>
    </row>
    <row r="101" spans="1:13" ht="17" x14ac:dyDescent="0.2">
      <c r="A101" s="7">
        <v>43488</v>
      </c>
      <c r="B101">
        <v>60.334999000000003</v>
      </c>
      <c r="C101" s="13">
        <f t="shared" si="4"/>
        <v>-1.2035385623055506E-2</v>
      </c>
      <c r="D101" s="8">
        <v>2643.85</v>
      </c>
      <c r="E101" s="13">
        <f t="shared" si="5"/>
        <v>-7.8468605052613993E-3</v>
      </c>
      <c r="I101" s="11">
        <v>44221</v>
      </c>
      <c r="J101">
        <v>80.269997000000004</v>
      </c>
      <c r="K101" s="13">
        <f t="shared" si="6"/>
        <v>-1.9893447718513091E-3</v>
      </c>
      <c r="L101" s="8">
        <v>3855.36</v>
      </c>
      <c r="M101" s="13">
        <f t="shared" si="7"/>
        <v>3.6158033252895461E-3</v>
      </c>
    </row>
    <row r="102" spans="1:13" ht="17" x14ac:dyDescent="0.2">
      <c r="A102" s="7">
        <v>43489</v>
      </c>
      <c r="B102">
        <v>60.700001</v>
      </c>
      <c r="C102" s="13">
        <f t="shared" si="4"/>
        <v>6.0495898906038903E-3</v>
      </c>
      <c r="D102" s="8">
        <v>2640</v>
      </c>
      <c r="E102" s="13">
        <f t="shared" si="5"/>
        <v>-1.4562096941959091E-3</v>
      </c>
      <c r="I102" s="11">
        <v>44222</v>
      </c>
      <c r="J102">
        <v>80.160004000000001</v>
      </c>
      <c r="K102" s="13">
        <f t="shared" si="6"/>
        <v>-1.3702878299597376E-3</v>
      </c>
      <c r="L102" s="8">
        <v>3849.62</v>
      </c>
      <c r="M102" s="13">
        <f t="shared" si="7"/>
        <v>-1.4888363213811928E-3</v>
      </c>
    </row>
    <row r="103" spans="1:13" ht="17" x14ac:dyDescent="0.2">
      <c r="A103" s="7">
        <v>43490</v>
      </c>
      <c r="B103">
        <v>60.805</v>
      </c>
      <c r="C103" s="13">
        <f t="shared" si="4"/>
        <v>1.7298022779275168E-3</v>
      </c>
      <c r="D103" s="8">
        <v>2681.05</v>
      </c>
      <c r="E103" s="13">
        <f t="shared" si="5"/>
        <v>1.5549242424242493E-2</v>
      </c>
      <c r="I103" s="11">
        <v>44223</v>
      </c>
      <c r="J103">
        <v>79.870002999999997</v>
      </c>
      <c r="K103" s="13">
        <f t="shared" si="6"/>
        <v>-3.6177767655800608E-3</v>
      </c>
      <c r="L103" s="8">
        <v>3750.77</v>
      </c>
      <c r="M103" s="13">
        <f t="shared" si="7"/>
        <v>-2.5677859113367063E-2</v>
      </c>
    </row>
    <row r="104" spans="1:13" ht="17" x14ac:dyDescent="0.2">
      <c r="A104" s="7">
        <v>43493</v>
      </c>
      <c r="B104">
        <v>60.255001</v>
      </c>
      <c r="C104" s="13">
        <f t="shared" si="4"/>
        <v>-9.0452923279336073E-3</v>
      </c>
      <c r="D104" s="8">
        <v>2704.1</v>
      </c>
      <c r="E104" s="13">
        <f t="shared" si="5"/>
        <v>8.5973778929895328E-3</v>
      </c>
      <c r="I104" s="11">
        <v>44224</v>
      </c>
      <c r="J104">
        <v>79.934997999999993</v>
      </c>
      <c r="K104" s="13">
        <f t="shared" si="6"/>
        <v>8.1375982920639522E-4</v>
      </c>
      <c r="L104" s="8">
        <v>3787.38</v>
      </c>
      <c r="M104" s="13">
        <f t="shared" si="7"/>
        <v>9.7606624773047823E-3</v>
      </c>
    </row>
    <row r="105" spans="1:13" ht="17" x14ac:dyDescent="0.2">
      <c r="A105" s="7">
        <v>43494</v>
      </c>
      <c r="B105">
        <v>60.419998</v>
      </c>
      <c r="C105" s="13">
        <f t="shared" si="4"/>
        <v>2.7383121278181655E-3</v>
      </c>
      <c r="D105" s="8">
        <v>2706.53</v>
      </c>
      <c r="E105" s="13">
        <f t="shared" si="5"/>
        <v>8.98635405495396E-4</v>
      </c>
      <c r="I105" s="11">
        <v>44225</v>
      </c>
      <c r="J105">
        <v>78.769997000000004</v>
      </c>
      <c r="K105" s="13">
        <f t="shared" si="6"/>
        <v>-1.4574354527412292E-2</v>
      </c>
      <c r="L105" s="8">
        <v>3714.24</v>
      </c>
      <c r="M105" s="13">
        <f t="shared" si="7"/>
        <v>-1.9311502938707092E-2</v>
      </c>
    </row>
    <row r="106" spans="1:13" ht="17" x14ac:dyDescent="0.2">
      <c r="A106" s="7">
        <v>43495</v>
      </c>
      <c r="B106">
        <v>61.174999</v>
      </c>
      <c r="C106" s="13">
        <f t="shared" si="4"/>
        <v>1.2495879261697374E-2</v>
      </c>
      <c r="D106" s="8">
        <v>2724.87</v>
      </c>
      <c r="E106" s="13">
        <f t="shared" si="5"/>
        <v>6.7762042172079262E-3</v>
      </c>
      <c r="I106" s="11">
        <v>44228</v>
      </c>
      <c r="J106">
        <v>78.779999000000004</v>
      </c>
      <c r="K106" s="13">
        <f t="shared" si="6"/>
        <v>1.2697728044863688E-4</v>
      </c>
      <c r="L106" s="8">
        <v>3773.86</v>
      </c>
      <c r="M106" s="13">
        <f t="shared" si="7"/>
        <v>1.6051736021366558E-2</v>
      </c>
    </row>
    <row r="107" spans="1:13" ht="17" x14ac:dyDescent="0.2">
      <c r="A107" s="7">
        <v>43496</v>
      </c>
      <c r="B107">
        <v>61.669998</v>
      </c>
      <c r="C107" s="13">
        <f t="shared" si="4"/>
        <v>8.0915244477568482E-3</v>
      </c>
      <c r="D107" s="8">
        <v>2737.7</v>
      </c>
      <c r="E107" s="13">
        <f t="shared" si="5"/>
        <v>4.7084815055395968E-3</v>
      </c>
      <c r="I107" s="11">
        <v>44229</v>
      </c>
      <c r="J107">
        <v>77.470000999999996</v>
      </c>
      <c r="K107" s="13">
        <f t="shared" si="6"/>
        <v>-1.6628560759438527E-2</v>
      </c>
      <c r="L107" s="8">
        <v>3826.31</v>
      </c>
      <c r="M107" s="13">
        <f t="shared" si="7"/>
        <v>1.3898236818535858E-2</v>
      </c>
    </row>
    <row r="108" spans="1:13" ht="17" x14ac:dyDescent="0.2">
      <c r="A108" s="7">
        <v>43497</v>
      </c>
      <c r="B108">
        <v>61.990001999999997</v>
      </c>
      <c r="C108" s="13">
        <f t="shared" si="4"/>
        <v>5.1889737372781131E-3</v>
      </c>
      <c r="D108" s="8">
        <v>2731.61</v>
      </c>
      <c r="E108" s="13">
        <f t="shared" si="5"/>
        <v>-2.224495014062744E-3</v>
      </c>
      <c r="I108" s="11">
        <v>44230</v>
      </c>
      <c r="J108">
        <v>78.330001999999993</v>
      </c>
      <c r="K108" s="13">
        <f t="shared" si="6"/>
        <v>1.1101084147397966E-2</v>
      </c>
      <c r="L108" s="8">
        <v>3830.17</v>
      </c>
      <c r="M108" s="13">
        <f t="shared" si="7"/>
        <v>1.0088048276277739E-3</v>
      </c>
    </row>
    <row r="109" spans="1:13" ht="17" x14ac:dyDescent="0.2">
      <c r="A109" s="7">
        <v>43500</v>
      </c>
      <c r="B109">
        <v>62.259998000000003</v>
      </c>
      <c r="C109" s="13">
        <f t="shared" si="4"/>
        <v>4.3554765492668235E-3</v>
      </c>
      <c r="D109" s="8">
        <v>2706.05</v>
      </c>
      <c r="E109" s="13">
        <f t="shared" si="5"/>
        <v>-9.3571190616522637E-3</v>
      </c>
      <c r="I109" s="11">
        <v>44231</v>
      </c>
      <c r="J109">
        <v>79.815002000000007</v>
      </c>
      <c r="K109" s="13">
        <f t="shared" si="6"/>
        <v>1.895825305864296E-2</v>
      </c>
      <c r="L109" s="8">
        <v>3871.74</v>
      </c>
      <c r="M109" s="13">
        <f t="shared" si="7"/>
        <v>1.0853304161434041E-2</v>
      </c>
    </row>
    <row r="110" spans="1:13" ht="17" x14ac:dyDescent="0.2">
      <c r="A110" s="7">
        <v>43501</v>
      </c>
      <c r="B110">
        <v>63.345001000000003</v>
      </c>
      <c r="C110" s="13">
        <f t="shared" si="4"/>
        <v>1.7426968115225483E-2</v>
      </c>
      <c r="D110" s="8">
        <v>2707.88</v>
      </c>
      <c r="E110" s="13">
        <f t="shared" si="5"/>
        <v>6.7626244895691023E-4</v>
      </c>
      <c r="I110" s="11">
        <v>44232</v>
      </c>
      <c r="J110">
        <v>79.864998</v>
      </c>
      <c r="K110" s="13">
        <f t="shared" si="6"/>
        <v>6.263985309427067E-4</v>
      </c>
      <c r="L110" s="8">
        <v>3886.83</v>
      </c>
      <c r="M110" s="13">
        <f t="shared" si="7"/>
        <v>3.897472454245321E-3</v>
      </c>
    </row>
    <row r="111" spans="1:13" ht="17" x14ac:dyDescent="0.2">
      <c r="A111" s="7">
        <v>43502</v>
      </c>
      <c r="B111">
        <v>63.205002</v>
      </c>
      <c r="C111" s="13">
        <f t="shared" si="4"/>
        <v>-2.2101033671150239E-3</v>
      </c>
      <c r="D111" s="8">
        <v>2709.8</v>
      </c>
      <c r="E111" s="13">
        <f t="shared" si="5"/>
        <v>7.0904175960539995E-4</v>
      </c>
      <c r="I111" s="11">
        <v>44235</v>
      </c>
      <c r="J111">
        <v>80.150002000000001</v>
      </c>
      <c r="K111" s="13">
        <f t="shared" si="6"/>
        <v>3.568572054556407E-3</v>
      </c>
      <c r="L111" s="8">
        <v>3915.59</v>
      </c>
      <c r="M111" s="13">
        <f t="shared" si="7"/>
        <v>7.3993459966090747E-3</v>
      </c>
    </row>
    <row r="112" spans="1:13" ht="17" x14ac:dyDescent="0.2">
      <c r="A112" s="7">
        <v>43503</v>
      </c>
      <c r="B112">
        <v>62.240001999999997</v>
      </c>
      <c r="C112" s="13">
        <f t="shared" si="4"/>
        <v>-1.5267778964709211E-2</v>
      </c>
      <c r="D112" s="8">
        <v>2744.73</v>
      </c>
      <c r="E112" s="13">
        <f t="shared" si="5"/>
        <v>1.2890250202966858E-2</v>
      </c>
      <c r="I112" s="11">
        <v>44236</v>
      </c>
      <c r="J112">
        <v>80.364998</v>
      </c>
      <c r="K112" s="13">
        <f t="shared" si="6"/>
        <v>2.6824203946993475E-3</v>
      </c>
      <c r="L112" s="8">
        <v>3911.23</v>
      </c>
      <c r="M112" s="13">
        <f t="shared" si="7"/>
        <v>-1.1134975827398197E-3</v>
      </c>
    </row>
    <row r="113" spans="1:13" ht="17" x14ac:dyDescent="0.2">
      <c r="A113" s="7">
        <v>43504</v>
      </c>
      <c r="B113">
        <v>62.009998000000003</v>
      </c>
      <c r="C113" s="13">
        <f t="shared" si="4"/>
        <v>-3.6954368992467845E-3</v>
      </c>
      <c r="D113" s="8">
        <v>2753.03</v>
      </c>
      <c r="E113" s="13">
        <f t="shared" si="5"/>
        <v>3.0239768574686909E-3</v>
      </c>
      <c r="I113" s="11">
        <v>44237</v>
      </c>
      <c r="J113">
        <v>80.800003000000004</v>
      </c>
      <c r="K113" s="13">
        <f t="shared" si="6"/>
        <v>5.4128664322246056E-3</v>
      </c>
      <c r="L113" s="8">
        <v>3909.88</v>
      </c>
      <c r="M113" s="13">
        <f t="shared" si="7"/>
        <v>-3.4515996246697878E-4</v>
      </c>
    </row>
    <row r="114" spans="1:13" ht="17" x14ac:dyDescent="0.2">
      <c r="A114" s="7">
        <v>43507</v>
      </c>
      <c r="B114">
        <v>62.794998</v>
      </c>
      <c r="C114" s="13">
        <f t="shared" si="4"/>
        <v>1.2659248916601973E-2</v>
      </c>
      <c r="D114" s="8">
        <v>2745.73</v>
      </c>
      <c r="E114" s="13">
        <f t="shared" si="5"/>
        <v>-2.6516238471793185E-3</v>
      </c>
      <c r="I114" s="11">
        <v>44238</v>
      </c>
      <c r="J114">
        <v>80.699996999999996</v>
      </c>
      <c r="K114" s="13">
        <f t="shared" si="6"/>
        <v>-1.2376979738479843E-3</v>
      </c>
      <c r="L114" s="8">
        <v>3916.38</v>
      </c>
      <c r="M114" s="13">
        <f t="shared" si="7"/>
        <v>1.6624551137118804E-3</v>
      </c>
    </row>
    <row r="115" spans="1:13" ht="17" x14ac:dyDescent="0.2">
      <c r="A115" s="7">
        <v>43508</v>
      </c>
      <c r="B115">
        <v>63.34</v>
      </c>
      <c r="C115" s="13">
        <f t="shared" si="4"/>
        <v>8.6790670811074389E-3</v>
      </c>
      <c r="D115" s="8">
        <v>2775.6</v>
      </c>
      <c r="E115" s="13">
        <f t="shared" si="5"/>
        <v>1.0878709851296353E-2</v>
      </c>
      <c r="I115" s="11">
        <v>44239</v>
      </c>
      <c r="J115">
        <v>80.425003000000004</v>
      </c>
      <c r="K115" s="13">
        <f t="shared" si="6"/>
        <v>-3.4076085529469724E-3</v>
      </c>
      <c r="L115" s="8">
        <v>3934.83</v>
      </c>
      <c r="M115" s="13">
        <f t="shared" si="7"/>
        <v>4.7109831017417836E-3</v>
      </c>
    </row>
    <row r="116" spans="1:13" ht="17" x14ac:dyDescent="0.2">
      <c r="A116" s="7">
        <v>43509</v>
      </c>
      <c r="B116">
        <v>63.544998</v>
      </c>
      <c r="C116" s="13">
        <f t="shared" si="4"/>
        <v>3.2364698452793661E-3</v>
      </c>
      <c r="D116" s="8">
        <v>2779.76</v>
      </c>
      <c r="E116" s="13">
        <f t="shared" si="5"/>
        <v>1.4987750396311394E-3</v>
      </c>
      <c r="I116" s="11">
        <v>44243</v>
      </c>
      <c r="J116">
        <v>81.110000999999997</v>
      </c>
      <c r="K116" s="13">
        <f t="shared" si="6"/>
        <v>8.5172269126305711E-3</v>
      </c>
      <c r="L116" s="8">
        <v>3932.59</v>
      </c>
      <c r="M116" s="13">
        <f t="shared" si="7"/>
        <v>-5.6927491149549869E-4</v>
      </c>
    </row>
    <row r="117" spans="1:13" ht="17" x14ac:dyDescent="0.2">
      <c r="A117" s="7">
        <v>43510</v>
      </c>
      <c r="B117">
        <v>63.740001999999997</v>
      </c>
      <c r="C117" s="13">
        <f t="shared" si="4"/>
        <v>3.0687545225824842E-3</v>
      </c>
      <c r="D117" s="8">
        <v>2784.7</v>
      </c>
      <c r="E117" s="13">
        <f t="shared" si="5"/>
        <v>1.7771318387196366E-3</v>
      </c>
      <c r="I117" s="11">
        <v>44244</v>
      </c>
      <c r="J117">
        <v>81.069999999999993</v>
      </c>
      <c r="K117" s="13">
        <f t="shared" si="6"/>
        <v>-4.9316976336866158E-4</v>
      </c>
      <c r="L117" s="8">
        <v>3931.33</v>
      </c>
      <c r="M117" s="13">
        <f t="shared" si="7"/>
        <v>-3.2039953313212077E-4</v>
      </c>
    </row>
    <row r="118" spans="1:13" ht="17" x14ac:dyDescent="0.2">
      <c r="A118" s="7">
        <v>43511</v>
      </c>
      <c r="B118">
        <v>64.044998000000007</v>
      </c>
      <c r="C118" s="13">
        <f t="shared" si="4"/>
        <v>4.7850014187325041E-3</v>
      </c>
      <c r="D118" s="8">
        <v>2774.88</v>
      </c>
      <c r="E118" s="13">
        <f t="shared" si="5"/>
        <v>-3.526412180845262E-3</v>
      </c>
      <c r="I118" s="11">
        <v>44245</v>
      </c>
      <c r="J118">
        <v>81.504997000000003</v>
      </c>
      <c r="K118" s="13">
        <f t="shared" si="6"/>
        <v>5.365696311829371E-3</v>
      </c>
      <c r="L118" s="8">
        <v>3913.97</v>
      </c>
      <c r="M118" s="13">
        <f t="shared" si="7"/>
        <v>-4.4158083905446732E-3</v>
      </c>
    </row>
    <row r="119" spans="1:13" ht="17" x14ac:dyDescent="0.2">
      <c r="A119" s="7">
        <v>43514</v>
      </c>
      <c r="B119">
        <v>63.93</v>
      </c>
      <c r="C119" s="13">
        <f t="shared" si="4"/>
        <v>-1.7955812880189326E-3</v>
      </c>
      <c r="D119" s="8">
        <v>2792.67</v>
      </c>
      <c r="E119" s="13">
        <f t="shared" si="5"/>
        <v>6.4110880470507059E-3</v>
      </c>
      <c r="I119" s="11">
        <v>44246</v>
      </c>
      <c r="J119">
        <v>81.139999000000003</v>
      </c>
      <c r="K119" s="13">
        <f t="shared" si="6"/>
        <v>-4.478228494382952E-3</v>
      </c>
      <c r="L119" s="8">
        <v>3906.71</v>
      </c>
      <c r="M119" s="13">
        <f t="shared" si="7"/>
        <v>-1.8548941356217874E-3</v>
      </c>
    </row>
    <row r="120" spans="1:13" ht="17" x14ac:dyDescent="0.2">
      <c r="A120" s="7">
        <v>43515</v>
      </c>
      <c r="B120">
        <v>63.310001</v>
      </c>
      <c r="C120" s="13">
        <f t="shared" si="4"/>
        <v>-9.6980916627561475E-3</v>
      </c>
      <c r="D120" s="8">
        <v>2796.11</v>
      </c>
      <c r="E120" s="13">
        <f t="shared" si="5"/>
        <v>1.2317960947767492E-3</v>
      </c>
      <c r="I120" s="11">
        <v>44249</v>
      </c>
      <c r="J120">
        <v>80.809997999999993</v>
      </c>
      <c r="K120" s="13">
        <f t="shared" si="6"/>
        <v>-4.0670569887486518E-3</v>
      </c>
      <c r="L120" s="8">
        <v>3876.5</v>
      </c>
      <c r="M120" s="13">
        <f t="shared" si="7"/>
        <v>-7.7328493796570141E-3</v>
      </c>
    </row>
    <row r="121" spans="1:13" ht="17" x14ac:dyDescent="0.2">
      <c r="A121" s="7">
        <v>43516</v>
      </c>
      <c r="B121">
        <v>63.555</v>
      </c>
      <c r="C121" s="13">
        <f t="shared" si="4"/>
        <v>3.8698309292397592E-3</v>
      </c>
      <c r="D121" s="8">
        <v>2793.9</v>
      </c>
      <c r="E121" s="13">
        <f t="shared" si="5"/>
        <v>-7.9038378318452285E-4</v>
      </c>
      <c r="I121" s="11">
        <v>44250</v>
      </c>
      <c r="J121">
        <v>79.834998999999996</v>
      </c>
      <c r="K121" s="13">
        <f t="shared" si="6"/>
        <v>-1.2065326372115437E-2</v>
      </c>
      <c r="L121" s="8">
        <v>3881.37</v>
      </c>
      <c r="M121" s="13">
        <f t="shared" si="7"/>
        <v>1.2562878885591378E-3</v>
      </c>
    </row>
    <row r="122" spans="1:13" ht="17" x14ac:dyDescent="0.2">
      <c r="A122" s="7">
        <v>43517</v>
      </c>
      <c r="B122">
        <v>63.360000999999997</v>
      </c>
      <c r="C122" s="13">
        <f t="shared" si="4"/>
        <v>-3.0681929037841282E-3</v>
      </c>
      <c r="D122" s="8">
        <v>2792.38</v>
      </c>
      <c r="E122" s="13">
        <f t="shared" si="5"/>
        <v>-5.4404237803784561E-4</v>
      </c>
      <c r="I122" s="11">
        <v>44251</v>
      </c>
      <c r="J122">
        <v>80.220000999999996</v>
      </c>
      <c r="K122" s="13">
        <f t="shared" si="6"/>
        <v>4.8224714075590924E-3</v>
      </c>
      <c r="L122" s="8">
        <v>3925.43</v>
      </c>
      <c r="M122" s="13">
        <f t="shared" si="7"/>
        <v>1.135166191319037E-2</v>
      </c>
    </row>
    <row r="123" spans="1:13" ht="17" x14ac:dyDescent="0.2">
      <c r="A123" s="7">
        <v>43518</v>
      </c>
      <c r="B123">
        <v>63.790000999999997</v>
      </c>
      <c r="C123" s="13">
        <f t="shared" si="4"/>
        <v>6.7866160545042575E-3</v>
      </c>
      <c r="D123" s="8">
        <v>2784.49</v>
      </c>
      <c r="E123" s="13">
        <f t="shared" si="5"/>
        <v>-2.8255466662847617E-3</v>
      </c>
      <c r="I123" s="11">
        <v>44252</v>
      </c>
      <c r="J123">
        <v>79.120002999999997</v>
      </c>
      <c r="K123" s="13">
        <f t="shared" si="6"/>
        <v>-1.3712266096830406E-2</v>
      </c>
      <c r="L123" s="8">
        <v>3829.34</v>
      </c>
      <c r="M123" s="13">
        <f t="shared" si="7"/>
        <v>-2.4478846903396523E-2</v>
      </c>
    </row>
    <row r="124" spans="1:13" ht="17" x14ac:dyDescent="0.2">
      <c r="A124" s="7">
        <v>43521</v>
      </c>
      <c r="B124">
        <v>64.105002999999996</v>
      </c>
      <c r="C124" s="13">
        <f t="shared" si="4"/>
        <v>4.9381093441274171E-3</v>
      </c>
      <c r="D124" s="8">
        <v>2803.69</v>
      </c>
      <c r="E124" s="13">
        <f t="shared" si="5"/>
        <v>6.8953381050032014E-3</v>
      </c>
      <c r="I124" s="11">
        <v>44253</v>
      </c>
      <c r="J124">
        <v>78.300003000000004</v>
      </c>
      <c r="K124" s="13">
        <f t="shared" si="6"/>
        <v>-1.0364003651516462E-2</v>
      </c>
      <c r="L124" s="8">
        <v>3811.15</v>
      </c>
      <c r="M124" s="13">
        <f t="shared" si="7"/>
        <v>-4.7501658249202716E-3</v>
      </c>
    </row>
    <row r="125" spans="1:13" ht="17" x14ac:dyDescent="0.2">
      <c r="A125" s="7">
        <v>43522</v>
      </c>
      <c r="B125">
        <v>63.110000999999997</v>
      </c>
      <c r="C125" s="13">
        <f t="shared" si="4"/>
        <v>-1.5521440658851526E-2</v>
      </c>
      <c r="D125" s="8">
        <v>2792.81</v>
      </c>
      <c r="E125" s="13">
        <f t="shared" si="5"/>
        <v>-3.8806002090102654E-3</v>
      </c>
      <c r="I125" s="11">
        <v>44256</v>
      </c>
      <c r="J125">
        <v>78.834998999999996</v>
      </c>
      <c r="K125" s="13">
        <f t="shared" si="6"/>
        <v>6.8326434163736849E-3</v>
      </c>
      <c r="L125" s="8">
        <v>3901.82</v>
      </c>
      <c r="M125" s="13">
        <f t="shared" si="7"/>
        <v>2.3790719336683086E-2</v>
      </c>
    </row>
    <row r="126" spans="1:13" ht="17" x14ac:dyDescent="0.2">
      <c r="A126" s="7">
        <v>43523</v>
      </c>
      <c r="B126">
        <v>62.59</v>
      </c>
      <c r="C126" s="13">
        <f t="shared" si="4"/>
        <v>-8.2395973975660786E-3</v>
      </c>
      <c r="D126" s="8">
        <v>2789.65</v>
      </c>
      <c r="E126" s="13">
        <f t="shared" si="5"/>
        <v>-1.1314768996100177E-3</v>
      </c>
      <c r="I126" s="11">
        <v>44257</v>
      </c>
      <c r="J126">
        <v>78.514999000000003</v>
      </c>
      <c r="K126" s="13">
        <f t="shared" si="6"/>
        <v>-4.0591108525287467E-3</v>
      </c>
      <c r="L126" s="8">
        <v>3870.29</v>
      </c>
      <c r="M126" s="13">
        <f t="shared" si="7"/>
        <v>-8.0808443239309691E-3</v>
      </c>
    </row>
    <row r="127" spans="1:13" ht="17" x14ac:dyDescent="0.2">
      <c r="A127" s="7">
        <v>43524</v>
      </c>
      <c r="B127">
        <v>62.615001999999997</v>
      </c>
      <c r="C127" s="13">
        <f t="shared" si="4"/>
        <v>3.9945678223340941E-4</v>
      </c>
      <c r="D127" s="8">
        <v>2771.45</v>
      </c>
      <c r="E127" s="13">
        <f t="shared" si="5"/>
        <v>-6.5241159285216455E-3</v>
      </c>
      <c r="I127" s="11">
        <v>44258</v>
      </c>
      <c r="J127">
        <v>77.864998</v>
      </c>
      <c r="K127" s="13">
        <f t="shared" si="6"/>
        <v>-8.278685706918254E-3</v>
      </c>
      <c r="L127" s="8">
        <v>3819.72</v>
      </c>
      <c r="M127" s="13">
        <f t="shared" si="7"/>
        <v>-1.306620434127681E-2</v>
      </c>
    </row>
    <row r="128" spans="1:13" ht="17" x14ac:dyDescent="0.2">
      <c r="A128" s="7">
        <v>43525</v>
      </c>
      <c r="B128">
        <v>63.034999999999997</v>
      </c>
      <c r="C128" s="13">
        <f t="shared" si="4"/>
        <v>6.7076257539686601E-3</v>
      </c>
      <c r="D128" s="8">
        <v>2748.93</v>
      </c>
      <c r="E128" s="13">
        <f t="shared" si="5"/>
        <v>-8.1257103682187415E-3</v>
      </c>
      <c r="I128" s="11">
        <v>44259</v>
      </c>
      <c r="J128">
        <v>79.214995999999999</v>
      </c>
      <c r="K128" s="13">
        <f t="shared" si="6"/>
        <v>1.7337674624996469E-2</v>
      </c>
      <c r="L128" s="8">
        <v>3768.47</v>
      </c>
      <c r="M128" s="13">
        <f t="shared" si="7"/>
        <v>-1.3417213827191521E-2</v>
      </c>
    </row>
    <row r="129" spans="1:13" ht="17" x14ac:dyDescent="0.2">
      <c r="A129" s="7">
        <v>43528</v>
      </c>
      <c r="B129">
        <v>63.215000000000003</v>
      </c>
      <c r="C129" s="13">
        <f t="shared" si="4"/>
        <v>2.855556436900164E-3</v>
      </c>
      <c r="D129" s="8">
        <v>2743.07</v>
      </c>
      <c r="E129" s="13">
        <f t="shared" si="5"/>
        <v>-2.1317385309919112E-3</v>
      </c>
      <c r="I129" s="11">
        <v>44260</v>
      </c>
      <c r="J129">
        <v>78.900002000000001</v>
      </c>
      <c r="K129" s="13">
        <f t="shared" si="6"/>
        <v>-3.976444056122852E-3</v>
      </c>
      <c r="L129" s="8">
        <v>3841.94</v>
      </c>
      <c r="M129" s="13">
        <f t="shared" si="7"/>
        <v>1.9495975820425837E-2</v>
      </c>
    </row>
    <row r="130" spans="1:13" ht="17" x14ac:dyDescent="0.2">
      <c r="A130" s="7">
        <v>43529</v>
      </c>
      <c r="B130">
        <v>63.5</v>
      </c>
      <c r="C130" s="13">
        <f t="shared" si="4"/>
        <v>4.5084236336312422E-3</v>
      </c>
      <c r="D130" s="8">
        <v>2783.3</v>
      </c>
      <c r="E130" s="13">
        <f t="shared" si="5"/>
        <v>1.4666049353461608E-2</v>
      </c>
      <c r="I130" s="11">
        <v>44263</v>
      </c>
      <c r="J130">
        <v>78.665001000000004</v>
      </c>
      <c r="K130" s="13">
        <f t="shared" si="6"/>
        <v>-2.9784663376813958E-3</v>
      </c>
      <c r="L130" s="8">
        <v>3821.35</v>
      </c>
      <c r="M130" s="13">
        <f t="shared" si="7"/>
        <v>-5.3592716179846622E-3</v>
      </c>
    </row>
    <row r="131" spans="1:13" ht="17" x14ac:dyDescent="0.2">
      <c r="A131" s="7">
        <v>43530</v>
      </c>
      <c r="B131">
        <v>63.325001</v>
      </c>
      <c r="C131" s="13">
        <f t="shared" si="4"/>
        <v>-2.7558897637794955E-3</v>
      </c>
      <c r="D131" s="8">
        <v>2791.52</v>
      </c>
      <c r="E131" s="13">
        <f t="shared" si="5"/>
        <v>2.9533287823806376E-3</v>
      </c>
      <c r="I131" s="11">
        <v>44264</v>
      </c>
      <c r="J131">
        <v>77.930000000000007</v>
      </c>
      <c r="K131" s="13">
        <f t="shared" si="6"/>
        <v>-9.3434308861192195E-3</v>
      </c>
      <c r="L131" s="8">
        <v>3875.44</v>
      </c>
      <c r="M131" s="13">
        <f t="shared" si="7"/>
        <v>1.4154683554241432E-2</v>
      </c>
    </row>
    <row r="132" spans="1:13" ht="17" x14ac:dyDescent="0.2">
      <c r="A132" s="7">
        <v>43531</v>
      </c>
      <c r="B132">
        <v>62.860000999999997</v>
      </c>
      <c r="C132" s="13">
        <f t="shared" ref="C132:C195" si="8">B132/B131-1</f>
        <v>-7.3430713408122461E-3</v>
      </c>
      <c r="D132" s="8">
        <v>2810.92</v>
      </c>
      <c r="E132" s="13">
        <f t="shared" ref="E132:E195" si="9">D132/D131-1</f>
        <v>6.9496188456468211E-3</v>
      </c>
      <c r="I132" s="11">
        <v>44265</v>
      </c>
      <c r="J132">
        <v>77.239998</v>
      </c>
      <c r="K132" s="13">
        <f t="shared" ref="K132:K195" si="10">J132/J131-1</f>
        <v>-8.8541254972411831E-3</v>
      </c>
      <c r="L132" s="8">
        <v>3898.81</v>
      </c>
      <c r="M132" s="13">
        <f t="shared" ref="M132:M195" si="11">L132/L131-1</f>
        <v>6.0302830130256613E-3</v>
      </c>
    </row>
    <row r="133" spans="1:13" ht="17" x14ac:dyDescent="0.2">
      <c r="A133" s="7">
        <v>43532</v>
      </c>
      <c r="B133">
        <v>62.705002</v>
      </c>
      <c r="C133" s="13">
        <f t="shared" si="8"/>
        <v>-2.4657810616324216E-3</v>
      </c>
      <c r="D133" s="8">
        <v>2808.48</v>
      </c>
      <c r="E133" s="13">
        <f t="shared" si="9"/>
        <v>-8.6804320293709658E-4</v>
      </c>
      <c r="I133" s="11">
        <v>44266</v>
      </c>
      <c r="J133">
        <v>79.010002</v>
      </c>
      <c r="K133" s="13">
        <f t="shared" si="10"/>
        <v>2.2915640158354122E-2</v>
      </c>
      <c r="L133" s="8">
        <v>3939.34</v>
      </c>
      <c r="M133" s="13">
        <f t="shared" si="11"/>
        <v>1.0395479646353678E-2</v>
      </c>
    </row>
    <row r="134" spans="1:13" ht="17" x14ac:dyDescent="0.2">
      <c r="A134" s="7">
        <v>43535</v>
      </c>
      <c r="B134">
        <v>63.165000999999997</v>
      </c>
      <c r="C134" s="13">
        <f t="shared" si="8"/>
        <v>7.3359219412829635E-3</v>
      </c>
      <c r="D134" s="8">
        <v>2822.48</v>
      </c>
      <c r="E134" s="13">
        <f t="shared" si="9"/>
        <v>4.9849028656070438E-3</v>
      </c>
      <c r="I134" s="11">
        <v>44267</v>
      </c>
      <c r="J134">
        <v>79.184997999999993</v>
      </c>
      <c r="K134" s="13">
        <f t="shared" si="10"/>
        <v>2.2148588225576749E-3</v>
      </c>
      <c r="L134" s="8">
        <v>3943.34</v>
      </c>
      <c r="M134" s="13">
        <f t="shared" si="11"/>
        <v>1.0153985185334946E-3</v>
      </c>
    </row>
    <row r="135" spans="1:13" ht="17" x14ac:dyDescent="0.2">
      <c r="A135" s="7">
        <v>43536</v>
      </c>
      <c r="B135">
        <v>63.650002000000001</v>
      </c>
      <c r="C135" s="13">
        <f t="shared" si="8"/>
        <v>7.6783185675879384E-3</v>
      </c>
      <c r="D135" s="8">
        <v>2832.94</v>
      </c>
      <c r="E135" s="13">
        <f t="shared" si="9"/>
        <v>3.7059607153993035E-3</v>
      </c>
      <c r="I135" s="11">
        <v>44270</v>
      </c>
      <c r="J135">
        <v>79.319999999999993</v>
      </c>
      <c r="K135" s="13">
        <f t="shared" si="10"/>
        <v>1.7048936466474984E-3</v>
      </c>
      <c r="L135" s="8">
        <v>3968.94</v>
      </c>
      <c r="M135" s="13">
        <f t="shared" si="11"/>
        <v>6.4919585934766211E-3</v>
      </c>
    </row>
    <row r="136" spans="1:13" ht="17" x14ac:dyDescent="0.2">
      <c r="A136" s="7">
        <v>43537</v>
      </c>
      <c r="B136">
        <v>63.330002</v>
      </c>
      <c r="C136" s="13">
        <f t="shared" si="8"/>
        <v>-5.0274939504322269E-3</v>
      </c>
      <c r="D136" s="8">
        <v>2832.57</v>
      </c>
      <c r="E136" s="13">
        <f t="shared" si="9"/>
        <v>-1.3060636653083879E-4</v>
      </c>
      <c r="I136" s="11">
        <v>44271</v>
      </c>
      <c r="J136">
        <v>80.010002</v>
      </c>
      <c r="K136" s="13">
        <f t="shared" si="10"/>
        <v>8.6989662128089673E-3</v>
      </c>
      <c r="L136" s="8">
        <v>3962.71</v>
      </c>
      <c r="M136" s="13">
        <f t="shared" si="11"/>
        <v>-1.5696886322292825E-3</v>
      </c>
    </row>
    <row r="137" spans="1:13" ht="17" x14ac:dyDescent="0.2">
      <c r="A137" s="7">
        <v>43538</v>
      </c>
      <c r="B137">
        <v>63.044998</v>
      </c>
      <c r="C137" s="13">
        <f t="shared" si="8"/>
        <v>-4.5002998736680677E-3</v>
      </c>
      <c r="D137" s="8">
        <v>2824.23</v>
      </c>
      <c r="E137" s="13">
        <f t="shared" si="9"/>
        <v>-2.9443226469249018E-3</v>
      </c>
      <c r="I137" s="11">
        <v>44272</v>
      </c>
      <c r="J137">
        <v>79.785004000000001</v>
      </c>
      <c r="K137" s="13">
        <f t="shared" si="10"/>
        <v>-2.8121234142701734E-3</v>
      </c>
      <c r="L137" s="8">
        <v>3974.12</v>
      </c>
      <c r="M137" s="13">
        <f t="shared" si="11"/>
        <v>2.8793426720601367E-3</v>
      </c>
    </row>
    <row r="138" spans="1:13" ht="17" x14ac:dyDescent="0.2">
      <c r="A138" s="7">
        <v>43539</v>
      </c>
      <c r="B138">
        <v>63.445</v>
      </c>
      <c r="C138" s="13">
        <f t="shared" si="8"/>
        <v>6.3447063635404533E-3</v>
      </c>
      <c r="D138" s="8">
        <v>2854.88</v>
      </c>
      <c r="E138" s="13">
        <f t="shared" si="9"/>
        <v>1.0852515552911779E-2</v>
      </c>
      <c r="I138" s="11">
        <v>44273</v>
      </c>
      <c r="J138">
        <v>80.129997000000003</v>
      </c>
      <c r="K138" s="13">
        <f t="shared" si="10"/>
        <v>4.32403312281604E-3</v>
      </c>
      <c r="L138" s="8">
        <v>3915.46</v>
      </c>
      <c r="M138" s="13">
        <f t="shared" si="11"/>
        <v>-1.4760500437832724E-2</v>
      </c>
    </row>
    <row r="139" spans="1:13" ht="17" x14ac:dyDescent="0.2">
      <c r="A139" s="7">
        <v>43542</v>
      </c>
      <c r="B139">
        <v>63.854999999999997</v>
      </c>
      <c r="C139" s="13">
        <f t="shared" si="8"/>
        <v>6.4622901725903681E-3</v>
      </c>
      <c r="D139" s="8">
        <v>2800.71</v>
      </c>
      <c r="E139" s="13">
        <f t="shared" si="9"/>
        <v>-1.8974527826038257E-2</v>
      </c>
      <c r="I139" s="11">
        <v>44274</v>
      </c>
      <c r="J139">
        <v>80.650002000000001</v>
      </c>
      <c r="K139" s="13">
        <f t="shared" si="10"/>
        <v>6.4895172777805765E-3</v>
      </c>
      <c r="L139" s="8">
        <v>3913.1</v>
      </c>
      <c r="M139" s="13">
        <f t="shared" si="11"/>
        <v>-6.0273888636330764E-4</v>
      </c>
    </row>
    <row r="140" spans="1:13" ht="17" x14ac:dyDescent="0.2">
      <c r="A140" s="7">
        <v>43543</v>
      </c>
      <c r="B140">
        <v>64.139999000000003</v>
      </c>
      <c r="C140" s="13">
        <f t="shared" si="8"/>
        <v>4.4632213608959415E-3</v>
      </c>
      <c r="D140" s="8">
        <v>2798.36</v>
      </c>
      <c r="E140" s="13">
        <f t="shared" si="9"/>
        <v>-8.3907294935925414E-4</v>
      </c>
      <c r="I140" s="11">
        <v>44277</v>
      </c>
      <c r="J140">
        <v>80.294998000000007</v>
      </c>
      <c r="K140" s="13">
        <f t="shared" si="10"/>
        <v>-4.4017853837126086E-3</v>
      </c>
      <c r="L140" s="8">
        <v>3940.59</v>
      </c>
      <c r="M140" s="13">
        <f t="shared" si="11"/>
        <v>7.0251207482558975E-3</v>
      </c>
    </row>
    <row r="141" spans="1:13" ht="17" x14ac:dyDescent="0.2">
      <c r="A141" s="7">
        <v>43544</v>
      </c>
      <c r="B141">
        <v>63.830002</v>
      </c>
      <c r="C141" s="13">
        <f t="shared" si="8"/>
        <v>-4.8331307270522705E-3</v>
      </c>
      <c r="D141" s="8">
        <v>2818.46</v>
      </c>
      <c r="E141" s="13">
        <f t="shared" si="9"/>
        <v>7.1827784845408527E-3</v>
      </c>
      <c r="I141" s="11">
        <v>44278</v>
      </c>
      <c r="J141">
        <v>80.139999000000003</v>
      </c>
      <c r="K141" s="13">
        <f t="shared" si="10"/>
        <v>-1.9303693114234299E-3</v>
      </c>
      <c r="L141" s="8">
        <v>3910.52</v>
      </c>
      <c r="M141" s="13">
        <f t="shared" si="11"/>
        <v>-7.6308370066411335E-3</v>
      </c>
    </row>
    <row r="142" spans="1:13" ht="17" x14ac:dyDescent="0.2">
      <c r="A142" s="7">
        <v>43545</v>
      </c>
      <c r="B142">
        <v>65.110000999999997</v>
      </c>
      <c r="C142" s="13">
        <f t="shared" si="8"/>
        <v>2.0053250194164152E-2</v>
      </c>
      <c r="D142" s="8">
        <v>2805.37</v>
      </c>
      <c r="E142" s="13">
        <f t="shared" si="9"/>
        <v>-4.6443802643997278E-3</v>
      </c>
      <c r="I142" s="11">
        <v>44279</v>
      </c>
      <c r="J142">
        <v>79.809997999999993</v>
      </c>
      <c r="K142" s="13">
        <f t="shared" si="10"/>
        <v>-4.1178063902896911E-3</v>
      </c>
      <c r="L142" s="8">
        <v>3889.14</v>
      </c>
      <c r="M142" s="13">
        <f t="shared" si="11"/>
        <v>-5.4673035811094728E-3</v>
      </c>
    </row>
    <row r="143" spans="1:13" ht="17" x14ac:dyDescent="0.2">
      <c r="A143" s="7">
        <v>43546</v>
      </c>
      <c r="B143">
        <v>63.450001</v>
      </c>
      <c r="C143" s="13">
        <f t="shared" si="8"/>
        <v>-2.5495315228147519E-2</v>
      </c>
      <c r="D143" s="8">
        <v>2815.44</v>
      </c>
      <c r="E143" s="13">
        <f t="shared" si="9"/>
        <v>3.5895443381801506E-3</v>
      </c>
      <c r="I143" s="11">
        <v>44280</v>
      </c>
      <c r="J143">
        <v>80.209998999999996</v>
      </c>
      <c r="K143" s="13">
        <f t="shared" si="10"/>
        <v>5.0119159256212242E-3</v>
      </c>
      <c r="L143" s="8">
        <v>3909.52</v>
      </c>
      <c r="M143" s="13">
        <f t="shared" si="11"/>
        <v>5.2402330592367097E-3</v>
      </c>
    </row>
    <row r="144" spans="1:13" ht="17" x14ac:dyDescent="0.2">
      <c r="A144" s="7">
        <v>43549</v>
      </c>
      <c r="B144">
        <v>63.360000999999997</v>
      </c>
      <c r="C144" s="13">
        <f t="shared" si="8"/>
        <v>-1.41843969395683E-3</v>
      </c>
      <c r="D144" s="8">
        <v>2834.4</v>
      </c>
      <c r="E144" s="13">
        <f t="shared" si="9"/>
        <v>6.7342937515983969E-3</v>
      </c>
      <c r="I144" s="11">
        <v>44281</v>
      </c>
      <c r="J144">
        <v>80.319999999999993</v>
      </c>
      <c r="K144" s="13">
        <f t="shared" si="10"/>
        <v>1.3714125591748338E-3</v>
      </c>
      <c r="L144" s="8">
        <v>3974.54</v>
      </c>
      <c r="M144" s="13">
        <f t="shared" si="11"/>
        <v>1.6631197691788335E-2</v>
      </c>
    </row>
    <row r="145" spans="1:13" ht="17" x14ac:dyDescent="0.2">
      <c r="A145" s="7">
        <v>43550</v>
      </c>
      <c r="B145">
        <v>63.509998000000003</v>
      </c>
      <c r="C145" s="13">
        <f t="shared" si="8"/>
        <v>2.3673768565755093E-3</v>
      </c>
      <c r="D145" s="8">
        <v>2867.19</v>
      </c>
      <c r="E145" s="13">
        <f t="shared" si="9"/>
        <v>1.1568585944115251E-2</v>
      </c>
      <c r="I145" s="11">
        <v>44284</v>
      </c>
      <c r="J145">
        <v>80.239998</v>
      </c>
      <c r="K145" s="13">
        <f t="shared" si="10"/>
        <v>-9.9604083665327803E-4</v>
      </c>
      <c r="L145" s="8">
        <v>3971.09</v>
      </c>
      <c r="M145" s="13">
        <f t="shared" si="11"/>
        <v>-8.6802497899118869E-4</v>
      </c>
    </row>
    <row r="146" spans="1:13" ht="17" x14ac:dyDescent="0.2">
      <c r="A146" s="7">
        <v>43551</v>
      </c>
      <c r="B146">
        <v>63.09</v>
      </c>
      <c r="C146" s="13">
        <f t="shared" si="8"/>
        <v>-6.6131005074193672E-3</v>
      </c>
      <c r="D146" s="8">
        <v>2867.24</v>
      </c>
      <c r="E146" s="13">
        <f t="shared" si="9"/>
        <v>1.7438676892522764E-5</v>
      </c>
      <c r="I146" s="11">
        <v>44285</v>
      </c>
      <c r="J146">
        <v>79.540001000000004</v>
      </c>
      <c r="K146" s="13">
        <f t="shared" si="10"/>
        <v>-8.723791344062537E-3</v>
      </c>
      <c r="L146" s="8">
        <v>3958.55</v>
      </c>
      <c r="M146" s="13">
        <f t="shared" si="11"/>
        <v>-3.1578231669390222E-3</v>
      </c>
    </row>
    <row r="147" spans="1:13" ht="17" x14ac:dyDescent="0.2">
      <c r="A147" s="7">
        <v>43552</v>
      </c>
      <c r="B147">
        <v>63.544998</v>
      </c>
      <c r="C147" s="13">
        <f t="shared" si="8"/>
        <v>7.2118877793627689E-3</v>
      </c>
      <c r="D147" s="8">
        <v>2873.4</v>
      </c>
      <c r="E147" s="13">
        <f t="shared" si="9"/>
        <v>2.1484075277968806E-3</v>
      </c>
      <c r="I147" s="11">
        <v>44286</v>
      </c>
      <c r="J147">
        <v>80.080001999999993</v>
      </c>
      <c r="K147" s="13">
        <f t="shared" si="10"/>
        <v>6.7890494494711184E-3</v>
      </c>
      <c r="L147" s="8">
        <v>3972.89</v>
      </c>
      <c r="M147" s="13">
        <f t="shared" si="11"/>
        <v>3.6225385557842049E-3</v>
      </c>
    </row>
    <row r="148" spans="1:13" ht="17" x14ac:dyDescent="0.2">
      <c r="A148" s="7">
        <v>43553</v>
      </c>
      <c r="B148">
        <v>64.324996999999996</v>
      </c>
      <c r="C148" s="13">
        <f t="shared" si="8"/>
        <v>1.2274750563372461E-2</v>
      </c>
      <c r="D148" s="8">
        <v>2879.39</v>
      </c>
      <c r="E148" s="13">
        <f t="shared" si="9"/>
        <v>2.0846384074615365E-3</v>
      </c>
      <c r="I148" s="11">
        <v>44287</v>
      </c>
      <c r="J148">
        <v>80.209998999999996</v>
      </c>
      <c r="K148" s="13">
        <f t="shared" si="10"/>
        <v>1.6233391202962189E-3</v>
      </c>
      <c r="L148" s="8">
        <v>4019.87</v>
      </c>
      <c r="M148" s="13">
        <f t="shared" si="11"/>
        <v>1.1825144919693331E-2</v>
      </c>
    </row>
    <row r="149" spans="1:13" ht="17" x14ac:dyDescent="0.2">
      <c r="A149" s="7">
        <v>43556</v>
      </c>
      <c r="B149">
        <v>64.595000999999996</v>
      </c>
      <c r="C149" s="13">
        <f t="shared" si="8"/>
        <v>4.1974972808782596E-3</v>
      </c>
      <c r="D149" s="8">
        <v>2892.74</v>
      </c>
      <c r="E149" s="13">
        <f t="shared" si="9"/>
        <v>4.6363986816650993E-3</v>
      </c>
      <c r="I149" s="11">
        <v>44291</v>
      </c>
      <c r="J149">
        <v>80.75</v>
      </c>
      <c r="K149" s="13">
        <f t="shared" si="10"/>
        <v>6.7323401911525416E-3</v>
      </c>
      <c r="L149" s="8">
        <v>4077.91</v>
      </c>
      <c r="M149" s="13">
        <f t="shared" si="11"/>
        <v>1.4438277854756487E-2</v>
      </c>
    </row>
    <row r="150" spans="1:13" ht="17" x14ac:dyDescent="0.2">
      <c r="A150" s="7">
        <v>43557</v>
      </c>
      <c r="B150">
        <v>65.035004000000001</v>
      </c>
      <c r="C150" s="13">
        <f t="shared" si="8"/>
        <v>6.8117190678580464E-3</v>
      </c>
      <c r="D150" s="8">
        <v>2895.77</v>
      </c>
      <c r="E150" s="13">
        <f t="shared" si="9"/>
        <v>1.0474498226595852E-3</v>
      </c>
      <c r="I150" s="11">
        <v>44292</v>
      </c>
      <c r="J150">
        <v>80.669998000000007</v>
      </c>
      <c r="K150" s="13">
        <f t="shared" si="10"/>
        <v>-9.9073684210515545E-4</v>
      </c>
      <c r="L150" s="8">
        <v>4073.94</v>
      </c>
      <c r="M150" s="13">
        <f t="shared" si="11"/>
        <v>-9.7353791525556233E-4</v>
      </c>
    </row>
    <row r="151" spans="1:13" ht="17" x14ac:dyDescent="0.2">
      <c r="A151" s="7">
        <v>43558</v>
      </c>
      <c r="B151">
        <v>65.059997999999993</v>
      </c>
      <c r="C151" s="13">
        <f t="shared" si="8"/>
        <v>3.8431611382683251E-4</v>
      </c>
      <c r="D151" s="8">
        <v>2878.2</v>
      </c>
      <c r="E151" s="13">
        <f t="shared" si="9"/>
        <v>-6.0674708281390766E-3</v>
      </c>
      <c r="I151" s="11">
        <v>44293</v>
      </c>
      <c r="J151">
        <v>81.059997999999993</v>
      </c>
      <c r="K151" s="13">
        <f t="shared" si="10"/>
        <v>4.8345110904799427E-3</v>
      </c>
      <c r="L151" s="8">
        <v>4079.95</v>
      </c>
      <c r="M151" s="13">
        <f t="shared" si="11"/>
        <v>1.4752303666720756E-3</v>
      </c>
    </row>
    <row r="152" spans="1:13" ht="17" x14ac:dyDescent="0.2">
      <c r="A152" s="7">
        <v>43559</v>
      </c>
      <c r="B152">
        <v>65.235000999999997</v>
      </c>
      <c r="C152" s="13">
        <f t="shared" si="8"/>
        <v>2.6898709710996282E-3</v>
      </c>
      <c r="D152" s="8">
        <v>2888.21</v>
      </c>
      <c r="E152" s="13">
        <f t="shared" si="9"/>
        <v>3.4778681120144483E-3</v>
      </c>
      <c r="I152" s="11">
        <v>44294</v>
      </c>
      <c r="J152">
        <v>82.110000999999997</v>
      </c>
      <c r="K152" s="13">
        <f t="shared" si="10"/>
        <v>1.2953405204870538E-2</v>
      </c>
      <c r="L152" s="8">
        <v>4097.17</v>
      </c>
      <c r="M152" s="13">
        <f t="shared" si="11"/>
        <v>4.220639958823158E-3</v>
      </c>
    </row>
    <row r="153" spans="1:13" ht="17" x14ac:dyDescent="0.2">
      <c r="A153" s="7">
        <v>43560</v>
      </c>
      <c r="B153">
        <v>65.824996999999996</v>
      </c>
      <c r="C153" s="13">
        <f t="shared" si="8"/>
        <v>9.0441632705731134E-3</v>
      </c>
      <c r="D153" s="8">
        <v>2888.32</v>
      </c>
      <c r="E153" s="13">
        <f t="shared" si="9"/>
        <v>3.808587325715429E-5</v>
      </c>
      <c r="I153" s="11">
        <v>44295</v>
      </c>
      <c r="J153">
        <v>82.339995999999999</v>
      </c>
      <c r="K153" s="13">
        <f t="shared" si="10"/>
        <v>2.8010595201430899E-3</v>
      </c>
      <c r="L153" s="8">
        <v>4128.8</v>
      </c>
      <c r="M153" s="13">
        <f t="shared" si="11"/>
        <v>7.7199628035937717E-3</v>
      </c>
    </row>
    <row r="154" spans="1:13" ht="17" x14ac:dyDescent="0.2">
      <c r="A154" s="7">
        <v>43563</v>
      </c>
      <c r="B154">
        <v>65.629997000000003</v>
      </c>
      <c r="C154" s="13">
        <f t="shared" si="8"/>
        <v>-2.9624004388484337E-3</v>
      </c>
      <c r="D154" s="8">
        <v>2907.41</v>
      </c>
      <c r="E154" s="13">
        <f t="shared" si="9"/>
        <v>6.6093784622200946E-3</v>
      </c>
      <c r="I154" s="11">
        <v>44298</v>
      </c>
      <c r="J154">
        <v>83.044998000000007</v>
      </c>
      <c r="K154" s="13">
        <f t="shared" si="10"/>
        <v>8.5620844577161126E-3</v>
      </c>
      <c r="L154" s="8">
        <v>4127.99</v>
      </c>
      <c r="M154" s="13">
        <f t="shared" si="11"/>
        <v>-1.9618291028877799E-4</v>
      </c>
    </row>
    <row r="155" spans="1:13" ht="17" x14ac:dyDescent="0.2">
      <c r="A155" s="7">
        <v>43564</v>
      </c>
      <c r="B155">
        <v>65.589995999999999</v>
      </c>
      <c r="C155" s="13">
        <f t="shared" si="8"/>
        <v>-6.0949263794729536E-4</v>
      </c>
      <c r="D155" s="8">
        <v>2905.58</v>
      </c>
      <c r="E155" s="13">
        <f t="shared" si="9"/>
        <v>-6.2942619032058111E-4</v>
      </c>
      <c r="I155" s="11">
        <v>44299</v>
      </c>
      <c r="J155">
        <v>83.099997999999999</v>
      </c>
      <c r="K155" s="13">
        <f t="shared" si="10"/>
        <v>6.6229154463925966E-4</v>
      </c>
      <c r="L155" s="8">
        <v>4141.59</v>
      </c>
      <c r="M155" s="13">
        <f t="shared" si="11"/>
        <v>3.2945816244711601E-3</v>
      </c>
    </row>
    <row r="156" spans="1:13" ht="17" x14ac:dyDescent="0.2">
      <c r="A156" s="7">
        <v>43565</v>
      </c>
      <c r="B156">
        <v>65.410004000000001</v>
      </c>
      <c r="C156" s="13">
        <f t="shared" si="8"/>
        <v>-2.7441989781490372E-3</v>
      </c>
      <c r="D156" s="8">
        <v>2907.06</v>
      </c>
      <c r="E156" s="13">
        <f t="shared" si="9"/>
        <v>5.0936473956997297E-4</v>
      </c>
      <c r="I156" s="11">
        <v>44300</v>
      </c>
      <c r="J156">
        <v>83.114998</v>
      </c>
      <c r="K156" s="13">
        <f t="shared" si="10"/>
        <v>1.8050541950676013E-4</v>
      </c>
      <c r="L156" s="8">
        <v>4124.66</v>
      </c>
      <c r="M156" s="13">
        <f t="shared" si="11"/>
        <v>-4.0878020277237415E-3</v>
      </c>
    </row>
    <row r="157" spans="1:13" ht="17" x14ac:dyDescent="0.2">
      <c r="A157" s="7">
        <v>43566</v>
      </c>
      <c r="B157">
        <v>65.489998</v>
      </c>
      <c r="C157" s="13">
        <f t="shared" si="8"/>
        <v>1.2229627749296146E-3</v>
      </c>
      <c r="D157" s="8">
        <v>2900.45</v>
      </c>
      <c r="E157" s="13">
        <f t="shared" si="9"/>
        <v>-2.2737748790875312E-3</v>
      </c>
      <c r="I157" s="11">
        <v>44301</v>
      </c>
      <c r="J157">
        <v>83.410004000000001</v>
      </c>
      <c r="K157" s="13">
        <f t="shared" si="10"/>
        <v>3.5493714383534325E-3</v>
      </c>
      <c r="L157" s="8">
        <v>4170.42</v>
      </c>
      <c r="M157" s="13">
        <f t="shared" si="11"/>
        <v>1.1094247768300924E-2</v>
      </c>
    </row>
    <row r="158" spans="1:13" ht="17" x14ac:dyDescent="0.2">
      <c r="A158" s="7">
        <v>43567</v>
      </c>
      <c r="B158">
        <v>65.599997999999999</v>
      </c>
      <c r="C158" s="13">
        <f t="shared" si="8"/>
        <v>1.6796457987371394E-3</v>
      </c>
      <c r="D158" s="8">
        <v>2905.03</v>
      </c>
      <c r="E158" s="13">
        <f t="shared" si="9"/>
        <v>1.5790653174507785E-3</v>
      </c>
      <c r="I158" s="11">
        <v>44302</v>
      </c>
      <c r="J158">
        <v>83.470000999999996</v>
      </c>
      <c r="K158" s="13">
        <f t="shared" si="10"/>
        <v>7.1930220744254036E-4</v>
      </c>
      <c r="L158" s="8">
        <v>4185.47</v>
      </c>
      <c r="M158" s="13">
        <f t="shared" si="11"/>
        <v>3.6087492386858155E-3</v>
      </c>
    </row>
    <row r="159" spans="1:13" ht="17" x14ac:dyDescent="0.2">
      <c r="A159" s="7">
        <v>43570</v>
      </c>
      <c r="B159">
        <v>65.559997999999993</v>
      </c>
      <c r="C159" s="13">
        <f t="shared" si="8"/>
        <v>-6.0975611615121661E-4</v>
      </c>
      <c r="D159" s="8">
        <v>2907.97</v>
      </c>
      <c r="E159" s="13">
        <f t="shared" si="9"/>
        <v>1.0120377414346571E-3</v>
      </c>
      <c r="I159" s="11">
        <v>44305</v>
      </c>
      <c r="J159">
        <v>83.834998999999996</v>
      </c>
      <c r="K159" s="13">
        <f t="shared" si="10"/>
        <v>4.3728045480675437E-3</v>
      </c>
      <c r="L159" s="8">
        <v>4163.26</v>
      </c>
      <c r="M159" s="13">
        <f t="shared" si="11"/>
        <v>-5.3064530387267883E-3</v>
      </c>
    </row>
    <row r="160" spans="1:13" ht="17" x14ac:dyDescent="0.2">
      <c r="A160" s="7">
        <v>43571</v>
      </c>
      <c r="B160">
        <v>66.129997000000003</v>
      </c>
      <c r="C160" s="13">
        <f t="shared" si="8"/>
        <v>8.6943108204489139E-3</v>
      </c>
      <c r="D160" s="8">
        <v>2933.68</v>
      </c>
      <c r="E160" s="13">
        <f t="shared" si="9"/>
        <v>8.8412191322468914E-3</v>
      </c>
      <c r="I160" s="11">
        <v>44306</v>
      </c>
      <c r="J160">
        <v>83.980002999999996</v>
      </c>
      <c r="K160" s="13">
        <f t="shared" si="10"/>
        <v>1.7296356143572389E-3</v>
      </c>
      <c r="L160" s="8">
        <v>4134.9399999999996</v>
      </c>
      <c r="M160" s="13">
        <f t="shared" si="11"/>
        <v>-6.8023616108532359E-3</v>
      </c>
    </row>
    <row r="161" spans="1:13" ht="17" x14ac:dyDescent="0.2">
      <c r="A161" s="7">
        <v>43572</v>
      </c>
      <c r="B161">
        <v>66.129997000000003</v>
      </c>
      <c r="C161" s="13">
        <f t="shared" si="8"/>
        <v>0</v>
      </c>
      <c r="D161" s="8">
        <v>2927.25</v>
      </c>
      <c r="E161" s="13">
        <f t="shared" si="9"/>
        <v>-2.1917864252406494E-3</v>
      </c>
      <c r="I161" s="11">
        <v>44307</v>
      </c>
      <c r="J161">
        <v>82.849997999999999</v>
      </c>
      <c r="K161" s="13">
        <f t="shared" si="10"/>
        <v>-1.3455643720327037E-2</v>
      </c>
      <c r="L161" s="8">
        <v>4173.42</v>
      </c>
      <c r="M161" s="13">
        <f t="shared" si="11"/>
        <v>9.3060600637495661E-3</v>
      </c>
    </row>
    <row r="162" spans="1:13" ht="17" x14ac:dyDescent="0.2">
      <c r="A162" s="7">
        <v>43573</v>
      </c>
      <c r="B162">
        <v>66.144997000000004</v>
      </c>
      <c r="C162" s="13">
        <f t="shared" si="8"/>
        <v>2.2682595917866699E-4</v>
      </c>
      <c r="D162" s="8">
        <v>2926.17</v>
      </c>
      <c r="E162" s="13">
        <f t="shared" si="9"/>
        <v>-3.6894696387390624E-4</v>
      </c>
      <c r="I162" s="11">
        <v>44308</v>
      </c>
      <c r="J162">
        <v>82.059997999999993</v>
      </c>
      <c r="K162" s="13">
        <f t="shared" si="10"/>
        <v>-9.535304997834837E-3</v>
      </c>
      <c r="L162" s="8">
        <v>4134.9799999999996</v>
      </c>
      <c r="M162" s="13">
        <f t="shared" si="11"/>
        <v>-9.2106713438859789E-3</v>
      </c>
    </row>
    <row r="163" spans="1:13" ht="17" x14ac:dyDescent="0.2">
      <c r="A163" s="7">
        <v>43578</v>
      </c>
      <c r="B163">
        <v>66.900002000000001</v>
      </c>
      <c r="C163" s="13">
        <f t="shared" si="8"/>
        <v>1.1414393139967949E-2</v>
      </c>
      <c r="D163" s="8">
        <v>2939.88</v>
      </c>
      <c r="E163" s="13">
        <f t="shared" si="9"/>
        <v>4.6853053650335319E-3</v>
      </c>
      <c r="I163" s="11">
        <v>44309</v>
      </c>
      <c r="J163">
        <v>82.660004000000001</v>
      </c>
      <c r="K163" s="13">
        <f t="shared" si="10"/>
        <v>7.3117964248550216E-3</v>
      </c>
      <c r="L163" s="8">
        <v>4180.17</v>
      </c>
      <c r="M163" s="13">
        <f t="shared" si="11"/>
        <v>1.0928710658818286E-2</v>
      </c>
    </row>
    <row r="164" spans="1:13" ht="17" x14ac:dyDescent="0.2">
      <c r="A164" s="7">
        <v>43579</v>
      </c>
      <c r="B164">
        <v>66.724997999999999</v>
      </c>
      <c r="C164" s="13">
        <f t="shared" si="8"/>
        <v>-2.6159042566247237E-3</v>
      </c>
      <c r="D164" s="8">
        <v>2943.03</v>
      </c>
      <c r="E164" s="13">
        <f t="shared" si="9"/>
        <v>1.0714723049920494E-3</v>
      </c>
      <c r="I164" s="11">
        <v>44312</v>
      </c>
      <c r="J164">
        <v>83.610000999999997</v>
      </c>
      <c r="K164" s="13">
        <f t="shared" si="10"/>
        <v>1.1492825478208291E-2</v>
      </c>
      <c r="L164" s="8">
        <v>4187.62</v>
      </c>
      <c r="M164" s="13">
        <f t="shared" si="11"/>
        <v>1.782224167916624E-3</v>
      </c>
    </row>
    <row r="165" spans="1:13" ht="17" x14ac:dyDescent="0.2">
      <c r="A165" s="7">
        <v>43580</v>
      </c>
      <c r="B165">
        <v>66.714995999999999</v>
      </c>
      <c r="C165" s="13">
        <f t="shared" si="8"/>
        <v>-1.4989884300931067E-4</v>
      </c>
      <c r="D165" s="8">
        <v>2945.83</v>
      </c>
      <c r="E165" s="13">
        <f t="shared" si="9"/>
        <v>9.5140042745045506E-4</v>
      </c>
      <c r="I165" s="11">
        <v>44313</v>
      </c>
      <c r="J165">
        <v>83.739998</v>
      </c>
      <c r="K165" s="13">
        <f t="shared" si="10"/>
        <v>1.5548020385742767E-3</v>
      </c>
      <c r="L165" s="8">
        <v>4186.72</v>
      </c>
      <c r="M165" s="13">
        <f t="shared" si="11"/>
        <v>-2.1491921425531579E-4</v>
      </c>
    </row>
    <row r="166" spans="1:13" ht="17" x14ac:dyDescent="0.2">
      <c r="A166" s="7">
        <v>43581</v>
      </c>
      <c r="B166">
        <v>66.815002000000007</v>
      </c>
      <c r="C166" s="13">
        <f t="shared" si="8"/>
        <v>1.4990033125388269E-3</v>
      </c>
      <c r="D166" s="8">
        <v>2923.73</v>
      </c>
      <c r="E166" s="13">
        <f t="shared" si="9"/>
        <v>-7.502130129708795E-3</v>
      </c>
      <c r="I166" s="11">
        <v>44314</v>
      </c>
      <c r="J166">
        <v>83.834998999999996</v>
      </c>
      <c r="K166" s="13">
        <f t="shared" si="10"/>
        <v>1.1344757853946064E-3</v>
      </c>
      <c r="L166" s="8">
        <v>4183.18</v>
      </c>
      <c r="M166" s="13">
        <f t="shared" si="11"/>
        <v>-8.4553063018300012E-4</v>
      </c>
    </row>
    <row r="167" spans="1:13" ht="17" x14ac:dyDescent="0.2">
      <c r="A167" s="7">
        <v>43584</v>
      </c>
      <c r="B167">
        <v>67.035004000000001</v>
      </c>
      <c r="C167" s="13">
        <f t="shared" si="8"/>
        <v>3.2927036356296124E-3</v>
      </c>
      <c r="D167" s="8">
        <v>2917.52</v>
      </c>
      <c r="E167" s="13">
        <f t="shared" si="9"/>
        <v>-2.1239991380873624E-3</v>
      </c>
      <c r="I167" s="11">
        <v>44315</v>
      </c>
      <c r="J167">
        <v>83.510002</v>
      </c>
      <c r="K167" s="13">
        <f t="shared" si="10"/>
        <v>-3.8766267534636745E-3</v>
      </c>
      <c r="L167" s="8">
        <v>4211.47</v>
      </c>
      <c r="M167" s="13">
        <f t="shared" si="11"/>
        <v>6.7627976802335787E-3</v>
      </c>
    </row>
    <row r="168" spans="1:13" ht="17" x14ac:dyDescent="0.2">
      <c r="A168" s="7">
        <v>43585</v>
      </c>
      <c r="B168">
        <v>66.305000000000007</v>
      </c>
      <c r="C168" s="13">
        <f t="shared" si="8"/>
        <v>-1.0889892689496916E-2</v>
      </c>
      <c r="D168" s="8">
        <v>2945.64</v>
      </c>
      <c r="E168" s="13">
        <f t="shared" si="9"/>
        <v>9.6383229592256203E-3</v>
      </c>
      <c r="I168" s="11">
        <v>44316</v>
      </c>
      <c r="J168">
        <v>83.709998999999996</v>
      </c>
      <c r="K168" s="13">
        <f t="shared" si="10"/>
        <v>2.394886782543626E-3</v>
      </c>
      <c r="L168" s="8">
        <v>4181.17</v>
      </c>
      <c r="M168" s="13">
        <f t="shared" si="11"/>
        <v>-7.1946375018698827E-3</v>
      </c>
    </row>
    <row r="169" spans="1:13" ht="17" x14ac:dyDescent="0.2">
      <c r="A169" s="7">
        <v>43586</v>
      </c>
      <c r="B169">
        <v>66.400002000000001</v>
      </c>
      <c r="C169" s="13">
        <f t="shared" si="8"/>
        <v>1.4328029560364275E-3</v>
      </c>
      <c r="D169" s="8">
        <v>2932.47</v>
      </c>
      <c r="E169" s="13">
        <f t="shared" si="9"/>
        <v>-4.471014787957861E-3</v>
      </c>
      <c r="I169" s="11">
        <v>44319</v>
      </c>
      <c r="J169">
        <v>83.455001999999993</v>
      </c>
      <c r="K169" s="13">
        <f t="shared" si="10"/>
        <v>-3.0461952340962162E-3</v>
      </c>
      <c r="L169" s="8">
        <v>4192.66</v>
      </c>
      <c r="M169" s="13">
        <f t="shared" si="11"/>
        <v>2.7480346410215795E-3</v>
      </c>
    </row>
    <row r="170" spans="1:13" ht="17" x14ac:dyDescent="0.2">
      <c r="A170" s="7">
        <v>43587</v>
      </c>
      <c r="B170">
        <v>65.925003000000004</v>
      </c>
      <c r="C170" s="13">
        <f t="shared" si="8"/>
        <v>-7.1535991821204403E-3</v>
      </c>
      <c r="D170" s="8">
        <v>2884.05</v>
      </c>
      <c r="E170" s="13">
        <f t="shared" si="9"/>
        <v>-1.6511677868827124E-2</v>
      </c>
      <c r="I170" s="11">
        <v>44320</v>
      </c>
      <c r="J170">
        <v>83.75</v>
      </c>
      <c r="K170" s="13">
        <f t="shared" si="10"/>
        <v>3.5348150851401972E-3</v>
      </c>
      <c r="L170" s="8">
        <v>4164.66</v>
      </c>
      <c r="M170" s="13">
        <f t="shared" si="11"/>
        <v>-6.6783378571121377E-3</v>
      </c>
    </row>
    <row r="171" spans="1:13" ht="17" x14ac:dyDescent="0.2">
      <c r="A171" s="7">
        <v>43588</v>
      </c>
      <c r="B171">
        <v>65.955001999999993</v>
      </c>
      <c r="C171" s="13">
        <f t="shared" si="8"/>
        <v>4.5504738164359182E-4</v>
      </c>
      <c r="D171" s="8">
        <v>2879.42</v>
      </c>
      <c r="E171" s="13">
        <f t="shared" si="9"/>
        <v>-1.6053813214057522E-3</v>
      </c>
      <c r="I171" s="11">
        <v>44321</v>
      </c>
      <c r="J171">
        <v>82.474997999999999</v>
      </c>
      <c r="K171" s="13">
        <f t="shared" si="10"/>
        <v>-1.5223904477611905E-2</v>
      </c>
      <c r="L171" s="8">
        <v>4167.59</v>
      </c>
      <c r="M171" s="13">
        <f t="shared" si="11"/>
        <v>7.0353882429774472E-4</v>
      </c>
    </row>
    <row r="172" spans="1:13" ht="17" x14ac:dyDescent="0.2">
      <c r="A172" s="7">
        <v>43592</v>
      </c>
      <c r="B172">
        <v>65.125</v>
      </c>
      <c r="C172" s="13">
        <f t="shared" si="8"/>
        <v>-1.2584367748180725E-2</v>
      </c>
      <c r="D172" s="8">
        <v>2870.72</v>
      </c>
      <c r="E172" s="13">
        <f t="shared" si="9"/>
        <v>-3.0214418181440106E-3</v>
      </c>
      <c r="I172" s="11">
        <v>44322</v>
      </c>
      <c r="J172">
        <v>83.199996999999996</v>
      </c>
      <c r="K172" s="13">
        <f t="shared" si="10"/>
        <v>8.7905306769451297E-3</v>
      </c>
      <c r="L172" s="8">
        <v>4201.62</v>
      </c>
      <c r="M172" s="13">
        <f t="shared" si="11"/>
        <v>8.1653905494540879E-3</v>
      </c>
    </row>
    <row r="173" spans="1:13" ht="17" x14ac:dyDescent="0.2">
      <c r="A173" s="7">
        <v>43593</v>
      </c>
      <c r="B173">
        <v>65.209998999999996</v>
      </c>
      <c r="C173" s="13">
        <f t="shared" si="8"/>
        <v>1.3051669865642435E-3</v>
      </c>
      <c r="D173" s="8">
        <v>2881.4</v>
      </c>
      <c r="E173" s="13">
        <f t="shared" si="9"/>
        <v>3.7203210344445292E-3</v>
      </c>
      <c r="I173" s="11">
        <v>44323</v>
      </c>
      <c r="J173">
        <v>83.330001999999993</v>
      </c>
      <c r="K173" s="13">
        <f t="shared" si="10"/>
        <v>1.5625601524962285E-3</v>
      </c>
      <c r="L173" s="8">
        <v>4232.6000000000004</v>
      </c>
      <c r="M173" s="13">
        <f t="shared" si="11"/>
        <v>7.3733464711231989E-3</v>
      </c>
    </row>
    <row r="174" spans="1:13" ht="17" x14ac:dyDescent="0.2">
      <c r="A174" s="7">
        <v>43594</v>
      </c>
      <c r="B174">
        <v>64.110000999999997</v>
      </c>
      <c r="C174" s="13">
        <f t="shared" si="8"/>
        <v>-1.6868548027427543E-2</v>
      </c>
      <c r="D174" s="8">
        <v>2811.87</v>
      </c>
      <c r="E174" s="13">
        <f t="shared" si="9"/>
        <v>-2.4130630943291487E-2</v>
      </c>
      <c r="I174" s="11">
        <v>44326</v>
      </c>
      <c r="J174">
        <v>84.004997000000003</v>
      </c>
      <c r="K174" s="13">
        <f t="shared" si="10"/>
        <v>8.1002638161464802E-3</v>
      </c>
      <c r="L174" s="8">
        <v>4188.43</v>
      </c>
      <c r="M174" s="13">
        <f t="shared" si="11"/>
        <v>-1.0435666020885526E-2</v>
      </c>
    </row>
    <row r="175" spans="1:13" ht="17" x14ac:dyDescent="0.2">
      <c r="A175" s="7">
        <v>43595</v>
      </c>
      <c r="B175">
        <v>64.169998000000007</v>
      </c>
      <c r="C175" s="13">
        <f t="shared" si="8"/>
        <v>9.3584462742413166E-4</v>
      </c>
      <c r="D175" s="8">
        <v>2834.41</v>
      </c>
      <c r="E175" s="13">
        <f t="shared" si="9"/>
        <v>8.016017810211773E-3</v>
      </c>
      <c r="I175" s="11">
        <v>44327</v>
      </c>
      <c r="J175">
        <v>83.010002</v>
      </c>
      <c r="K175" s="13">
        <f t="shared" si="10"/>
        <v>-1.1844473966233227E-2</v>
      </c>
      <c r="L175" s="8">
        <v>4152.1000000000004</v>
      </c>
      <c r="M175" s="13">
        <f t="shared" si="11"/>
        <v>-8.6738945141735524E-3</v>
      </c>
    </row>
    <row r="176" spans="1:13" ht="17" x14ac:dyDescent="0.2">
      <c r="A176" s="7">
        <v>43598</v>
      </c>
      <c r="B176">
        <v>63.884998000000003</v>
      </c>
      <c r="C176" s="13">
        <f t="shared" si="8"/>
        <v>-4.4413278616590723E-3</v>
      </c>
      <c r="D176" s="8">
        <v>2850.96</v>
      </c>
      <c r="E176" s="13">
        <f t="shared" si="9"/>
        <v>5.8389576666748599E-3</v>
      </c>
      <c r="I176" s="11">
        <v>44328</v>
      </c>
      <c r="J176">
        <v>81.459998999999996</v>
      </c>
      <c r="K176" s="13">
        <f t="shared" si="10"/>
        <v>-1.8672484792856658E-2</v>
      </c>
      <c r="L176" s="8">
        <v>4063.04</v>
      </c>
      <c r="M176" s="13">
        <f t="shared" si="11"/>
        <v>-2.1449387057151936E-2</v>
      </c>
    </row>
    <row r="177" spans="1:13" ht="17" x14ac:dyDescent="0.2">
      <c r="A177" s="7">
        <v>43599</v>
      </c>
      <c r="B177">
        <v>64.739998</v>
      </c>
      <c r="C177" s="13">
        <f t="shared" si="8"/>
        <v>1.3383423757796775E-2</v>
      </c>
      <c r="D177" s="8">
        <v>2876.32</v>
      </c>
      <c r="E177" s="13">
        <f t="shared" si="9"/>
        <v>8.895249319527565E-3</v>
      </c>
      <c r="I177" s="11">
        <v>44329</v>
      </c>
      <c r="J177">
        <v>80.699996999999996</v>
      </c>
      <c r="K177" s="13">
        <f t="shared" si="10"/>
        <v>-9.3297570504512484E-3</v>
      </c>
      <c r="L177" s="8">
        <v>4112.5</v>
      </c>
      <c r="M177" s="13">
        <f t="shared" si="11"/>
        <v>1.2173151138064053E-2</v>
      </c>
    </row>
    <row r="178" spans="1:13" ht="17" x14ac:dyDescent="0.2">
      <c r="A178" s="7">
        <v>43600</v>
      </c>
      <c r="B178">
        <v>65.180000000000007</v>
      </c>
      <c r="C178" s="13">
        <f t="shared" si="8"/>
        <v>6.7964475377340072E-3</v>
      </c>
      <c r="D178" s="8">
        <v>2859.53</v>
      </c>
      <c r="E178" s="13">
        <f t="shared" si="9"/>
        <v>-5.8373199087723426E-3</v>
      </c>
      <c r="I178" s="11">
        <v>44330</v>
      </c>
      <c r="J178">
        <v>81.129997000000003</v>
      </c>
      <c r="K178" s="13">
        <f t="shared" si="10"/>
        <v>5.3283769019223381E-3</v>
      </c>
      <c r="L178" s="8">
        <v>4173.8500000000004</v>
      </c>
      <c r="M178" s="13">
        <f t="shared" si="11"/>
        <v>1.4917933130699224E-2</v>
      </c>
    </row>
    <row r="179" spans="1:13" ht="17" x14ac:dyDescent="0.2">
      <c r="A179" s="7">
        <v>43601</v>
      </c>
      <c r="B179">
        <v>66.245002999999997</v>
      </c>
      <c r="C179" s="13">
        <f t="shared" si="8"/>
        <v>1.6339413930653413E-2</v>
      </c>
      <c r="D179" s="8">
        <v>2840.23</v>
      </c>
      <c r="E179" s="13">
        <f t="shared" si="9"/>
        <v>-6.749360908960611E-3</v>
      </c>
      <c r="I179" s="11">
        <v>44333</v>
      </c>
      <c r="J179">
        <v>81.919998000000007</v>
      </c>
      <c r="K179" s="13">
        <f t="shared" si="10"/>
        <v>9.7374710860644864E-3</v>
      </c>
      <c r="L179" s="8">
        <v>4163.29</v>
      </c>
      <c r="M179" s="13">
        <f t="shared" si="11"/>
        <v>-2.5300382141189015E-3</v>
      </c>
    </row>
    <row r="180" spans="1:13" ht="17" x14ac:dyDescent="0.2">
      <c r="A180" s="7">
        <v>43602</v>
      </c>
      <c r="B180">
        <v>66.235000999999997</v>
      </c>
      <c r="C180" s="13">
        <f t="shared" si="8"/>
        <v>-1.5098497316090587E-4</v>
      </c>
      <c r="D180" s="8">
        <v>2864.36</v>
      </c>
      <c r="E180" s="13">
        <f t="shared" si="9"/>
        <v>8.4957908338409993E-3</v>
      </c>
      <c r="I180" s="11">
        <v>44334</v>
      </c>
      <c r="J180">
        <v>81.544998000000007</v>
      </c>
      <c r="K180" s="13">
        <f t="shared" si="10"/>
        <v>-4.5776368305087134E-3</v>
      </c>
      <c r="L180" s="8">
        <v>4127.83</v>
      </c>
      <c r="M180" s="13">
        <f t="shared" si="11"/>
        <v>-8.5173024218827553E-3</v>
      </c>
    </row>
    <row r="181" spans="1:13" ht="17" x14ac:dyDescent="0.2">
      <c r="A181" s="7">
        <v>43605</v>
      </c>
      <c r="B181">
        <v>65.559997999999993</v>
      </c>
      <c r="C181" s="13">
        <f t="shared" si="8"/>
        <v>-1.0191031777896487E-2</v>
      </c>
      <c r="D181" s="8">
        <v>2856.27</v>
      </c>
      <c r="E181" s="13">
        <f t="shared" si="9"/>
        <v>-2.8243656523622152E-3</v>
      </c>
      <c r="I181" s="11">
        <v>44335</v>
      </c>
      <c r="J181">
        <v>81.724997999999999</v>
      </c>
      <c r="K181" s="13">
        <f t="shared" si="10"/>
        <v>2.2073702178520005E-3</v>
      </c>
      <c r="L181" s="8">
        <v>4115.68</v>
      </c>
      <c r="M181" s="13">
        <f t="shared" si="11"/>
        <v>-2.9434351705374118E-3</v>
      </c>
    </row>
    <row r="182" spans="1:13" ht="17" x14ac:dyDescent="0.2">
      <c r="A182" s="7">
        <v>43606</v>
      </c>
      <c r="B182">
        <v>65.75</v>
      </c>
      <c r="C182" s="13">
        <f t="shared" si="8"/>
        <v>2.8981391976248272E-3</v>
      </c>
      <c r="D182" s="8">
        <v>2822.24</v>
      </c>
      <c r="E182" s="13">
        <f t="shared" si="9"/>
        <v>-1.1914139769699683E-2</v>
      </c>
      <c r="I182" s="11">
        <v>44336</v>
      </c>
      <c r="J182">
        <v>80.669998000000007</v>
      </c>
      <c r="K182" s="13">
        <f t="shared" si="10"/>
        <v>-1.2909146843906871E-2</v>
      </c>
      <c r="L182" s="8">
        <v>4159.12</v>
      </c>
      <c r="M182" s="13">
        <f t="shared" si="11"/>
        <v>1.0554756443649449E-2</v>
      </c>
    </row>
    <row r="183" spans="1:13" ht="17" x14ac:dyDescent="0.2">
      <c r="A183" s="7">
        <v>43607</v>
      </c>
      <c r="B183">
        <v>66.319999999999993</v>
      </c>
      <c r="C183" s="13">
        <f t="shared" si="8"/>
        <v>8.6692015209124396E-3</v>
      </c>
      <c r="D183" s="8">
        <v>2826.06</v>
      </c>
      <c r="E183" s="13">
        <f t="shared" si="9"/>
        <v>1.353534780883292E-3</v>
      </c>
      <c r="I183" s="11">
        <v>44337</v>
      </c>
      <c r="J183">
        <v>81.900002000000001</v>
      </c>
      <c r="K183" s="13">
        <f t="shared" si="10"/>
        <v>1.5247353793166107E-2</v>
      </c>
      <c r="L183" s="8">
        <v>4155.8599999999997</v>
      </c>
      <c r="M183" s="13">
        <f t="shared" si="11"/>
        <v>-7.8381965415763588E-4</v>
      </c>
    </row>
    <row r="184" spans="1:13" ht="17" x14ac:dyDescent="0.2">
      <c r="A184" s="7">
        <v>43608</v>
      </c>
      <c r="B184">
        <v>65.440002000000007</v>
      </c>
      <c r="C184" s="13">
        <f t="shared" si="8"/>
        <v>-1.3268968636911738E-2</v>
      </c>
      <c r="D184" s="8">
        <v>2802.39</v>
      </c>
      <c r="E184" s="13">
        <f t="shared" si="9"/>
        <v>-8.3756183520520278E-3</v>
      </c>
      <c r="I184" s="11">
        <v>44340</v>
      </c>
      <c r="J184">
        <v>81.940002000000007</v>
      </c>
      <c r="K184" s="13">
        <f t="shared" si="10"/>
        <v>4.884004764738048E-4</v>
      </c>
      <c r="L184" s="8">
        <v>4197.05</v>
      </c>
      <c r="M184" s="13">
        <f t="shared" si="11"/>
        <v>9.9113059631461553E-3</v>
      </c>
    </row>
    <row r="185" spans="1:13" ht="17" x14ac:dyDescent="0.2">
      <c r="A185" s="7">
        <v>43609</v>
      </c>
      <c r="B185">
        <v>65.540001000000004</v>
      </c>
      <c r="C185" s="13">
        <f t="shared" si="8"/>
        <v>1.5281020315371929E-3</v>
      </c>
      <c r="D185" s="8">
        <v>2783.02</v>
      </c>
      <c r="E185" s="13">
        <f t="shared" si="9"/>
        <v>-6.9119572935958384E-3</v>
      </c>
      <c r="I185" s="11">
        <v>44341</v>
      </c>
      <c r="J185">
        <v>82.535004000000001</v>
      </c>
      <c r="K185" s="13">
        <f t="shared" si="10"/>
        <v>7.2614350192472532E-3</v>
      </c>
      <c r="L185" s="8">
        <v>4188.13</v>
      </c>
      <c r="M185" s="13">
        <f t="shared" si="11"/>
        <v>-2.1253022956601031E-3</v>
      </c>
    </row>
    <row r="186" spans="1:13" ht="17" x14ac:dyDescent="0.2">
      <c r="A186" s="7">
        <v>43613</v>
      </c>
      <c r="B186">
        <v>65.639999000000003</v>
      </c>
      <c r="C186" s="13">
        <f t="shared" si="8"/>
        <v>1.5257552406811037E-3</v>
      </c>
      <c r="D186" s="8">
        <v>2788.86</v>
      </c>
      <c r="E186" s="13">
        <f t="shared" si="9"/>
        <v>2.0984398243635294E-3</v>
      </c>
      <c r="I186" s="11">
        <v>44342</v>
      </c>
      <c r="J186">
        <v>82.745002999999997</v>
      </c>
      <c r="K186" s="13">
        <f t="shared" si="10"/>
        <v>2.5443628742054525E-3</v>
      </c>
      <c r="L186" s="8">
        <v>4195.99</v>
      </c>
      <c r="M186" s="13">
        <f t="shared" si="11"/>
        <v>1.876732575158746E-3</v>
      </c>
    </row>
    <row r="187" spans="1:13" ht="17" x14ac:dyDescent="0.2">
      <c r="A187" s="7">
        <v>43614</v>
      </c>
      <c r="B187">
        <v>65.010002</v>
      </c>
      <c r="C187" s="13">
        <f t="shared" si="8"/>
        <v>-9.5977606581012509E-3</v>
      </c>
      <c r="D187" s="8">
        <v>2752.06</v>
      </c>
      <c r="E187" s="13">
        <f t="shared" si="9"/>
        <v>-1.3195355808466647E-2</v>
      </c>
      <c r="I187" s="11">
        <v>44343</v>
      </c>
      <c r="J187">
        <v>82.839995999999999</v>
      </c>
      <c r="K187" s="13">
        <f t="shared" si="10"/>
        <v>1.1480209868384161E-3</v>
      </c>
      <c r="L187" s="8">
        <v>4200.88</v>
      </c>
      <c r="M187" s="13">
        <f t="shared" si="11"/>
        <v>1.1653983922745859E-3</v>
      </c>
    </row>
    <row r="188" spans="1:13" ht="17" x14ac:dyDescent="0.2">
      <c r="A188" s="7">
        <v>43615</v>
      </c>
      <c r="B188">
        <v>65.300003000000004</v>
      </c>
      <c r="C188" s="13">
        <f t="shared" si="8"/>
        <v>4.4608674216009003E-3</v>
      </c>
      <c r="D188" s="8">
        <v>2744.45</v>
      </c>
      <c r="E188" s="13">
        <f t="shared" si="9"/>
        <v>-2.7652013400870645E-3</v>
      </c>
      <c r="I188" s="11">
        <v>44344</v>
      </c>
      <c r="J188">
        <v>82.709998999999996</v>
      </c>
      <c r="K188" s="13">
        <f t="shared" si="10"/>
        <v>-1.5692540593555959E-3</v>
      </c>
      <c r="L188" s="8">
        <v>4204.1099999999997</v>
      </c>
      <c r="M188" s="13">
        <f t="shared" si="11"/>
        <v>7.688865190149663E-4</v>
      </c>
    </row>
    <row r="189" spans="1:13" ht="17" x14ac:dyDescent="0.2">
      <c r="A189" s="7">
        <v>43616</v>
      </c>
      <c r="B189">
        <v>64.860000999999997</v>
      </c>
      <c r="C189" s="13">
        <f t="shared" si="8"/>
        <v>-6.738162018155025E-3</v>
      </c>
      <c r="D189" s="8">
        <v>2803.27</v>
      </c>
      <c r="E189" s="13">
        <f t="shared" si="9"/>
        <v>2.1432345278653342E-2</v>
      </c>
      <c r="I189" s="11">
        <v>44348</v>
      </c>
      <c r="J189">
        <v>83.029999000000004</v>
      </c>
      <c r="K189" s="13">
        <f t="shared" si="10"/>
        <v>3.8689397154993976E-3</v>
      </c>
      <c r="L189" s="8">
        <v>4202.04</v>
      </c>
      <c r="M189" s="13">
        <f t="shared" si="11"/>
        <v>-4.923753184382651E-4</v>
      </c>
    </row>
    <row r="190" spans="1:13" ht="17" x14ac:dyDescent="0.2">
      <c r="A190" s="7">
        <v>43619</v>
      </c>
      <c r="B190">
        <v>64.900002000000001</v>
      </c>
      <c r="C190" s="13">
        <f t="shared" si="8"/>
        <v>6.1672832845016679E-4</v>
      </c>
      <c r="D190" s="8">
        <v>2826.15</v>
      </c>
      <c r="E190" s="13">
        <f t="shared" si="9"/>
        <v>8.1618966421357353E-3</v>
      </c>
      <c r="I190" s="11">
        <v>44349</v>
      </c>
      <c r="J190">
        <v>83.300003000000004</v>
      </c>
      <c r="K190" s="13">
        <f t="shared" si="10"/>
        <v>3.251884900058899E-3</v>
      </c>
      <c r="L190" s="8">
        <v>4208.12</v>
      </c>
      <c r="M190" s="13">
        <f t="shared" si="11"/>
        <v>1.4469162597214869E-3</v>
      </c>
    </row>
    <row r="191" spans="1:13" ht="17" x14ac:dyDescent="0.2">
      <c r="A191" s="7">
        <v>43620</v>
      </c>
      <c r="B191">
        <v>65.180000000000007</v>
      </c>
      <c r="C191" s="13">
        <f t="shared" si="8"/>
        <v>4.3142987884654538E-3</v>
      </c>
      <c r="D191" s="8">
        <v>2843.49</v>
      </c>
      <c r="E191" s="13">
        <f t="shared" si="9"/>
        <v>6.1355554376094634E-3</v>
      </c>
      <c r="I191" s="11">
        <v>44350</v>
      </c>
      <c r="J191">
        <v>83.419998000000007</v>
      </c>
      <c r="K191" s="13">
        <f t="shared" si="10"/>
        <v>1.4405161546033884E-3</v>
      </c>
      <c r="L191" s="8">
        <v>4192.8500000000004</v>
      </c>
      <c r="M191" s="13">
        <f t="shared" si="11"/>
        <v>-3.6286988013648491E-3</v>
      </c>
    </row>
    <row r="192" spans="1:13" ht="17" x14ac:dyDescent="0.2">
      <c r="A192" s="7">
        <v>43621</v>
      </c>
      <c r="B192">
        <v>65.440002000000007</v>
      </c>
      <c r="C192" s="13">
        <f t="shared" si="8"/>
        <v>3.9889843510279022E-3</v>
      </c>
      <c r="D192" s="8">
        <v>2873.34</v>
      </c>
      <c r="E192" s="13">
        <f t="shared" si="9"/>
        <v>1.0497663083042452E-2</v>
      </c>
      <c r="I192" s="11">
        <v>44351</v>
      </c>
      <c r="J192">
        <v>83.419998000000007</v>
      </c>
      <c r="K192" s="13">
        <f t="shared" si="10"/>
        <v>0</v>
      </c>
      <c r="L192" s="8">
        <v>4229.8900000000003</v>
      </c>
      <c r="M192" s="13">
        <f t="shared" si="11"/>
        <v>8.8340865998068896E-3</v>
      </c>
    </row>
    <row r="193" spans="1:13" ht="17" x14ac:dyDescent="0.2">
      <c r="A193" s="7">
        <v>43622</v>
      </c>
      <c r="B193">
        <v>65.75</v>
      </c>
      <c r="C193" s="13">
        <f t="shared" si="8"/>
        <v>4.7371331070558131E-3</v>
      </c>
      <c r="D193" s="8">
        <v>2886.73</v>
      </c>
      <c r="E193" s="13">
        <f t="shared" si="9"/>
        <v>4.6600819951694294E-3</v>
      </c>
      <c r="I193" s="11">
        <v>44354</v>
      </c>
      <c r="J193">
        <v>83.525002000000001</v>
      </c>
      <c r="K193" s="13">
        <f t="shared" si="10"/>
        <v>1.2587389417102468E-3</v>
      </c>
      <c r="L193" s="8">
        <v>4226.5200000000004</v>
      </c>
      <c r="M193" s="13">
        <f t="shared" si="11"/>
        <v>-7.9671102558220852E-4</v>
      </c>
    </row>
    <row r="194" spans="1:13" ht="17" x14ac:dyDescent="0.2">
      <c r="A194" s="7">
        <v>43623</v>
      </c>
      <c r="B194">
        <v>66.464995999999999</v>
      </c>
      <c r="C194" s="13">
        <f t="shared" si="8"/>
        <v>1.0874463878326912E-2</v>
      </c>
      <c r="D194" s="8">
        <v>2885.72</v>
      </c>
      <c r="E194" s="13">
        <f t="shared" si="9"/>
        <v>-3.4987685027698667E-4</v>
      </c>
      <c r="I194" s="11">
        <v>44355</v>
      </c>
      <c r="J194">
        <v>83.5</v>
      </c>
      <c r="K194" s="13">
        <f t="shared" si="10"/>
        <v>-2.9933552111738315E-4</v>
      </c>
      <c r="L194" s="8">
        <v>4227.26</v>
      </c>
      <c r="M194" s="13">
        <f t="shared" si="11"/>
        <v>1.7508493985585183E-4</v>
      </c>
    </row>
    <row r="195" spans="1:13" ht="17" x14ac:dyDescent="0.2">
      <c r="A195" s="7">
        <v>43626</v>
      </c>
      <c r="B195">
        <v>67.25</v>
      </c>
      <c r="C195" s="13">
        <f t="shared" si="8"/>
        <v>1.1810788343386003E-2</v>
      </c>
      <c r="D195" s="8">
        <v>2879.84</v>
      </c>
      <c r="E195" s="13">
        <f t="shared" si="9"/>
        <v>-2.0376197274856178E-3</v>
      </c>
      <c r="I195" s="11">
        <v>44356</v>
      </c>
      <c r="J195">
        <v>83.650002000000001</v>
      </c>
      <c r="K195" s="13">
        <f t="shared" si="10"/>
        <v>1.7964311377245412E-3</v>
      </c>
      <c r="L195" s="8">
        <v>4219.55</v>
      </c>
      <c r="M195" s="13">
        <f t="shared" si="11"/>
        <v>-1.8238764589828538E-3</v>
      </c>
    </row>
    <row r="196" spans="1:13" ht="17" x14ac:dyDescent="0.2">
      <c r="A196" s="7">
        <v>43627</v>
      </c>
      <c r="B196">
        <v>67.120002999999997</v>
      </c>
      <c r="C196" s="13">
        <f t="shared" ref="C196:C259" si="12">B196/B195-1</f>
        <v>-1.9330408921933717E-3</v>
      </c>
      <c r="D196" s="8">
        <v>2891.64</v>
      </c>
      <c r="E196" s="13">
        <f t="shared" ref="E196:E259" si="13">D196/D195-1</f>
        <v>4.097449858325275E-3</v>
      </c>
      <c r="I196" s="11">
        <v>44357</v>
      </c>
      <c r="J196">
        <v>83.964995999999999</v>
      </c>
      <c r="K196" s="13">
        <f t="shared" ref="K196:K259" si="14">J196/J195-1</f>
        <v>3.7656185591006253E-3</v>
      </c>
      <c r="L196" s="8">
        <v>4239.18</v>
      </c>
      <c r="M196" s="13">
        <f t="shared" ref="M196:M259" si="15">L196/L195-1</f>
        <v>4.652154850635748E-3</v>
      </c>
    </row>
    <row r="197" spans="1:13" ht="17" x14ac:dyDescent="0.2">
      <c r="A197" s="7">
        <v>43628</v>
      </c>
      <c r="B197">
        <v>66.720000999999996</v>
      </c>
      <c r="C197" s="13">
        <f t="shared" si="12"/>
        <v>-5.9595050971615882E-3</v>
      </c>
      <c r="D197" s="8">
        <v>2886.98</v>
      </c>
      <c r="E197" s="13">
        <f t="shared" si="13"/>
        <v>-1.6115422390061696E-3</v>
      </c>
      <c r="I197" s="11">
        <v>44358</v>
      </c>
      <c r="J197">
        <v>83.900002000000001</v>
      </c>
      <c r="K197" s="13">
        <f t="shared" si="14"/>
        <v>-7.7406065737206653E-4</v>
      </c>
      <c r="L197" s="8">
        <v>4247.4399999999996</v>
      </c>
      <c r="M197" s="13">
        <f t="shared" si="15"/>
        <v>1.9484900381676606E-3</v>
      </c>
    </row>
    <row r="198" spans="1:13" ht="17" x14ac:dyDescent="0.2">
      <c r="A198" s="7">
        <v>43629</v>
      </c>
      <c r="B198">
        <v>67.029999000000004</v>
      </c>
      <c r="C198" s="13">
        <f t="shared" si="12"/>
        <v>4.6462529279638343E-3</v>
      </c>
      <c r="D198" s="8">
        <v>2889.67</v>
      </c>
      <c r="E198" s="13">
        <f t="shared" si="13"/>
        <v>9.3176953078999425E-4</v>
      </c>
      <c r="I198" s="11">
        <v>44361</v>
      </c>
      <c r="J198">
        <v>84.129997000000003</v>
      </c>
      <c r="K198" s="13">
        <f t="shared" si="14"/>
        <v>2.7412991003266107E-3</v>
      </c>
      <c r="L198" s="8">
        <v>4255.1499999999996</v>
      </c>
      <c r="M198" s="13">
        <f t="shared" si="15"/>
        <v>1.8152110447704484E-3</v>
      </c>
    </row>
    <row r="199" spans="1:13" ht="17" x14ac:dyDescent="0.2">
      <c r="A199" s="7">
        <v>43630</v>
      </c>
      <c r="B199">
        <v>67.154999000000004</v>
      </c>
      <c r="C199" s="13">
        <f t="shared" si="12"/>
        <v>1.8648366681313089E-3</v>
      </c>
      <c r="D199" s="8">
        <v>2917.75</v>
      </c>
      <c r="E199" s="13">
        <f t="shared" si="13"/>
        <v>9.7173725719545967E-3</v>
      </c>
      <c r="I199" s="11">
        <v>44362</v>
      </c>
      <c r="J199">
        <v>84.309997999999993</v>
      </c>
      <c r="K199" s="13">
        <f t="shared" si="14"/>
        <v>2.139557903466871E-3</v>
      </c>
      <c r="L199" s="8">
        <v>4246.59</v>
      </c>
      <c r="M199" s="13">
        <f t="shared" si="15"/>
        <v>-2.0116799642784233E-3</v>
      </c>
    </row>
    <row r="200" spans="1:13" ht="17" x14ac:dyDescent="0.2">
      <c r="A200" s="7">
        <v>43633</v>
      </c>
      <c r="B200">
        <v>67.555000000000007</v>
      </c>
      <c r="C200" s="13">
        <f t="shared" si="12"/>
        <v>5.9563845723533682E-3</v>
      </c>
      <c r="D200" s="8">
        <v>2926.46</v>
      </c>
      <c r="E200" s="13">
        <f t="shared" si="13"/>
        <v>2.9851769342814638E-3</v>
      </c>
      <c r="I200" s="11">
        <v>44363</v>
      </c>
      <c r="J200">
        <v>84.444999999999993</v>
      </c>
      <c r="K200" s="13">
        <f t="shared" si="14"/>
        <v>1.6012573028407751E-3</v>
      </c>
      <c r="L200" s="8">
        <v>4223.7</v>
      </c>
      <c r="M200" s="13">
        <f t="shared" si="15"/>
        <v>-5.3902072015429292E-3</v>
      </c>
    </row>
    <row r="201" spans="1:13" ht="17" x14ac:dyDescent="0.2">
      <c r="A201" s="7">
        <v>43634</v>
      </c>
      <c r="B201">
        <v>68.444999999999993</v>
      </c>
      <c r="C201" s="13">
        <f t="shared" si="12"/>
        <v>1.3174450447783093E-2</v>
      </c>
      <c r="D201" s="8">
        <v>2954.18</v>
      </c>
      <c r="E201" s="13">
        <f t="shared" si="13"/>
        <v>9.4721950752785222E-3</v>
      </c>
      <c r="I201" s="11">
        <v>44364</v>
      </c>
      <c r="J201">
        <v>84.459998999999996</v>
      </c>
      <c r="K201" s="13">
        <f t="shared" si="14"/>
        <v>1.7761856829889844E-4</v>
      </c>
      <c r="L201" s="8">
        <v>4221.8599999999997</v>
      </c>
      <c r="M201" s="13">
        <f t="shared" si="15"/>
        <v>-4.3563700073401268E-4</v>
      </c>
    </row>
    <row r="202" spans="1:13" ht="17" x14ac:dyDescent="0.2">
      <c r="A202" s="7">
        <v>43635</v>
      </c>
      <c r="B202">
        <v>68.014999000000003</v>
      </c>
      <c r="C202" s="13">
        <f t="shared" si="12"/>
        <v>-6.2824311490976559E-3</v>
      </c>
      <c r="D202" s="8">
        <v>2950.46</v>
      </c>
      <c r="E202" s="13">
        <f t="shared" si="13"/>
        <v>-1.2592326804730103E-3</v>
      </c>
      <c r="I202" s="11">
        <v>44365</v>
      </c>
      <c r="J202">
        <v>84.404999000000004</v>
      </c>
      <c r="K202" s="13">
        <f t="shared" si="14"/>
        <v>-6.5119584005668418E-4</v>
      </c>
      <c r="L202" s="8">
        <v>4166.45</v>
      </c>
      <c r="M202" s="13">
        <f t="shared" si="15"/>
        <v>-1.3124547000611053E-2</v>
      </c>
    </row>
    <row r="203" spans="1:13" ht="17" x14ac:dyDescent="0.2">
      <c r="A203" s="7">
        <v>43636</v>
      </c>
      <c r="B203">
        <v>68.394997000000004</v>
      </c>
      <c r="C203" s="13">
        <f t="shared" si="12"/>
        <v>5.5869735438796031E-3</v>
      </c>
      <c r="D203" s="8">
        <v>2945.35</v>
      </c>
      <c r="E203" s="13">
        <f t="shared" si="13"/>
        <v>-1.731933325650914E-3</v>
      </c>
      <c r="I203" s="11">
        <v>44368</v>
      </c>
      <c r="J203">
        <v>84.014999000000003</v>
      </c>
      <c r="K203" s="13">
        <f t="shared" si="14"/>
        <v>-4.6205794043076009E-3</v>
      </c>
      <c r="L203" s="8">
        <v>4224.79</v>
      </c>
      <c r="M203" s="13">
        <f t="shared" si="15"/>
        <v>1.4002328121062391E-2</v>
      </c>
    </row>
    <row r="204" spans="1:13" ht="17" x14ac:dyDescent="0.2">
      <c r="A204" s="7">
        <v>43637</v>
      </c>
      <c r="B204">
        <v>68.485000999999997</v>
      </c>
      <c r="C204" s="13">
        <f t="shared" si="12"/>
        <v>1.3159442056849269E-3</v>
      </c>
      <c r="D204" s="8">
        <v>2917.38</v>
      </c>
      <c r="E204" s="13">
        <f t="shared" si="13"/>
        <v>-9.4963247152289876E-3</v>
      </c>
      <c r="I204" s="11">
        <v>44369</v>
      </c>
      <c r="J204">
        <v>84.050003000000004</v>
      </c>
      <c r="K204" s="13">
        <f t="shared" si="14"/>
        <v>4.1663989069373741E-4</v>
      </c>
      <c r="L204" s="8">
        <v>4246.4399999999996</v>
      </c>
      <c r="M204" s="13">
        <f t="shared" si="15"/>
        <v>5.124515064653945E-3</v>
      </c>
    </row>
    <row r="205" spans="1:13" ht="17" x14ac:dyDescent="0.2">
      <c r="A205" s="7">
        <v>43640</v>
      </c>
      <c r="B205">
        <v>68.319999999999993</v>
      </c>
      <c r="C205" s="13">
        <f t="shared" si="12"/>
        <v>-2.4093012716756013E-3</v>
      </c>
      <c r="D205" s="8">
        <v>2913.78</v>
      </c>
      <c r="E205" s="13">
        <f t="shared" si="13"/>
        <v>-1.2339839170762978E-3</v>
      </c>
      <c r="I205" s="11">
        <v>44370</v>
      </c>
      <c r="J205">
        <v>84.360000999999997</v>
      </c>
      <c r="K205" s="13">
        <f t="shared" si="14"/>
        <v>3.6882568582417008E-3</v>
      </c>
      <c r="L205" s="8">
        <v>4241.84</v>
      </c>
      <c r="M205" s="13">
        <f t="shared" si="15"/>
        <v>-1.0832603310065858E-3</v>
      </c>
    </row>
    <row r="206" spans="1:13" ht="17" x14ac:dyDescent="0.2">
      <c r="A206" s="7">
        <v>43641</v>
      </c>
      <c r="B206">
        <v>68.059997999999993</v>
      </c>
      <c r="C206" s="13">
        <f t="shared" si="12"/>
        <v>-3.8056498829039942E-3</v>
      </c>
      <c r="D206" s="8">
        <v>2924.92</v>
      </c>
      <c r="E206" s="13">
        <f t="shared" si="13"/>
        <v>3.8232124594168582E-3</v>
      </c>
      <c r="I206" s="11">
        <v>44371</v>
      </c>
      <c r="J206">
        <v>84.290001000000004</v>
      </c>
      <c r="K206" s="13">
        <f t="shared" si="14"/>
        <v>-8.297771357304029E-4</v>
      </c>
      <c r="L206" s="8">
        <v>4266.49</v>
      </c>
      <c r="M206" s="13">
        <f t="shared" si="15"/>
        <v>5.8111574222505791E-3</v>
      </c>
    </row>
    <row r="207" spans="1:13" ht="17" x14ac:dyDescent="0.2">
      <c r="A207" s="7">
        <v>43642</v>
      </c>
      <c r="B207">
        <v>68.050003000000004</v>
      </c>
      <c r="C207" s="13">
        <f t="shared" si="12"/>
        <v>-1.4685571986039481E-4</v>
      </c>
      <c r="D207" s="8">
        <v>2941.76</v>
      </c>
      <c r="E207" s="13">
        <f t="shared" si="13"/>
        <v>5.7574224252288086E-3</v>
      </c>
      <c r="I207" s="11">
        <v>44372</v>
      </c>
      <c r="J207">
        <v>85.050003000000004</v>
      </c>
      <c r="K207" s="13">
        <f t="shared" si="14"/>
        <v>9.0165143075511267E-3</v>
      </c>
      <c r="L207" s="8">
        <v>4280.7</v>
      </c>
      <c r="M207" s="13">
        <f t="shared" si="15"/>
        <v>3.3306066579319449E-3</v>
      </c>
    </row>
    <row r="208" spans="1:13" ht="17" x14ac:dyDescent="0.2">
      <c r="A208" s="7">
        <v>43643</v>
      </c>
      <c r="B208">
        <v>67.610000999999997</v>
      </c>
      <c r="C208" s="13">
        <f t="shared" si="12"/>
        <v>-6.4658630507334891E-3</v>
      </c>
      <c r="D208" s="8">
        <v>2964.33</v>
      </c>
      <c r="E208" s="13">
        <f t="shared" si="13"/>
        <v>7.6722778200803976E-3</v>
      </c>
      <c r="I208" s="11">
        <v>44375</v>
      </c>
      <c r="J208">
        <v>85.349997999999999</v>
      </c>
      <c r="K208" s="13">
        <f t="shared" si="14"/>
        <v>3.5272779473034532E-3</v>
      </c>
      <c r="L208" s="8">
        <v>4290.6099999999997</v>
      </c>
      <c r="M208" s="13">
        <f t="shared" si="15"/>
        <v>2.3150419323942906E-3</v>
      </c>
    </row>
    <row r="209" spans="1:13" ht="17" x14ac:dyDescent="0.2">
      <c r="A209" s="7">
        <v>43644</v>
      </c>
      <c r="B209">
        <v>67.754997000000003</v>
      </c>
      <c r="C209" s="13">
        <f t="shared" si="12"/>
        <v>2.1445939632511735E-3</v>
      </c>
      <c r="D209" s="8">
        <v>2973.01</v>
      </c>
      <c r="E209" s="13">
        <f t="shared" si="13"/>
        <v>2.9281490252435205E-3</v>
      </c>
      <c r="I209" s="11">
        <v>44376</v>
      </c>
      <c r="J209">
        <v>85.330001999999993</v>
      </c>
      <c r="K209" s="13">
        <f t="shared" si="14"/>
        <v>-2.3428237221523318E-4</v>
      </c>
      <c r="L209" s="8">
        <v>4291.8</v>
      </c>
      <c r="M209" s="13">
        <f t="shared" si="15"/>
        <v>2.7734984069871516E-4</v>
      </c>
    </row>
    <row r="210" spans="1:13" ht="17" x14ac:dyDescent="0.2">
      <c r="A210" s="7">
        <v>43647</v>
      </c>
      <c r="B210">
        <v>68.614998</v>
      </c>
      <c r="C210" s="13">
        <f t="shared" si="12"/>
        <v>1.2692805521045125E-2</v>
      </c>
      <c r="D210" s="8">
        <v>2995.82</v>
      </c>
      <c r="E210" s="13">
        <f t="shared" si="13"/>
        <v>7.672358989710748E-3</v>
      </c>
      <c r="I210" s="11">
        <v>44377</v>
      </c>
      <c r="J210">
        <v>85.824996999999996</v>
      </c>
      <c r="K210" s="13">
        <f t="shared" si="14"/>
        <v>5.8009491198653951E-3</v>
      </c>
      <c r="L210" s="8">
        <v>4297.5</v>
      </c>
      <c r="M210" s="13">
        <f t="shared" si="15"/>
        <v>1.3281140780092571E-3</v>
      </c>
    </row>
    <row r="211" spans="1:13" ht="17" x14ac:dyDescent="0.2">
      <c r="A211" s="7">
        <v>43648</v>
      </c>
      <c r="B211">
        <v>69.004997000000003</v>
      </c>
      <c r="C211" s="13">
        <f t="shared" si="12"/>
        <v>5.6838739542046657E-3</v>
      </c>
      <c r="D211" s="8">
        <v>2990.41</v>
      </c>
      <c r="E211" s="13">
        <f t="shared" si="13"/>
        <v>-1.8058494836139527E-3</v>
      </c>
      <c r="I211" s="11">
        <v>44378</v>
      </c>
      <c r="J211">
        <v>85.68</v>
      </c>
      <c r="K211" s="13">
        <f t="shared" si="14"/>
        <v>-1.6894495201670301E-3</v>
      </c>
      <c r="L211" s="8">
        <v>4319.9399999999996</v>
      </c>
      <c r="M211" s="13">
        <f t="shared" si="15"/>
        <v>5.2216404886560319E-3</v>
      </c>
    </row>
    <row r="212" spans="1:13" ht="17" x14ac:dyDescent="0.2">
      <c r="A212" s="7">
        <v>43649</v>
      </c>
      <c r="B212">
        <v>69.525002000000001</v>
      </c>
      <c r="C212" s="13">
        <f t="shared" si="12"/>
        <v>7.5357586060034176E-3</v>
      </c>
      <c r="D212" s="8">
        <v>2975.95</v>
      </c>
      <c r="E212" s="13">
        <f t="shared" si="13"/>
        <v>-4.8354573453138761E-3</v>
      </c>
      <c r="I212" s="11">
        <v>44379</v>
      </c>
      <c r="J212">
        <v>85.980002999999996</v>
      </c>
      <c r="K212" s="13">
        <f t="shared" si="14"/>
        <v>3.50143557422955E-3</v>
      </c>
      <c r="L212" s="8">
        <v>4352.34</v>
      </c>
      <c r="M212" s="13">
        <f t="shared" si="15"/>
        <v>7.5001041681135305E-3</v>
      </c>
    </row>
    <row r="213" spans="1:13" ht="17" x14ac:dyDescent="0.2">
      <c r="A213" s="7">
        <v>43650</v>
      </c>
      <c r="B213">
        <v>69.760002</v>
      </c>
      <c r="C213" s="13">
        <f t="shared" si="12"/>
        <v>3.3800790110010137E-3</v>
      </c>
      <c r="D213" s="8">
        <v>2979.63</v>
      </c>
      <c r="E213" s="13">
        <f t="shared" si="13"/>
        <v>1.2365799156572876E-3</v>
      </c>
      <c r="I213" s="11">
        <v>44383</v>
      </c>
      <c r="J213">
        <v>86.230002999999996</v>
      </c>
      <c r="K213" s="13">
        <f t="shared" si="14"/>
        <v>2.9076528410914015E-3</v>
      </c>
      <c r="L213" s="8">
        <v>4343.54</v>
      </c>
      <c r="M213" s="13">
        <f t="shared" si="15"/>
        <v>-2.0219008625245172E-3</v>
      </c>
    </row>
    <row r="214" spans="1:13" ht="17" x14ac:dyDescent="0.2">
      <c r="A214" s="7">
        <v>43651</v>
      </c>
      <c r="B214">
        <v>69.540001000000004</v>
      </c>
      <c r="C214" s="13">
        <f t="shared" si="12"/>
        <v>-3.1536839692176688E-3</v>
      </c>
      <c r="D214" s="8">
        <v>2993.07</v>
      </c>
      <c r="E214" s="13">
        <f t="shared" si="13"/>
        <v>4.5106271584056667E-3</v>
      </c>
      <c r="I214" s="11">
        <v>44384</v>
      </c>
      <c r="J214">
        <v>86.150002000000001</v>
      </c>
      <c r="K214" s="13">
        <f t="shared" si="14"/>
        <v>-9.27762927249276E-4</v>
      </c>
      <c r="L214" s="8">
        <v>4358.13</v>
      </c>
      <c r="M214" s="13">
        <f t="shared" si="15"/>
        <v>3.359011313352811E-3</v>
      </c>
    </row>
    <row r="215" spans="1:13" ht="17" x14ac:dyDescent="0.2">
      <c r="A215" s="7">
        <v>43654</v>
      </c>
      <c r="B215">
        <v>69.419998000000007</v>
      </c>
      <c r="C215" s="13">
        <f t="shared" si="12"/>
        <v>-1.7256686550809475E-3</v>
      </c>
      <c r="D215" s="8">
        <v>2999.91</v>
      </c>
      <c r="E215" s="13">
        <f t="shared" si="13"/>
        <v>2.285278994477169E-3</v>
      </c>
      <c r="I215" s="11">
        <v>44385</v>
      </c>
      <c r="J215">
        <v>85.959998999999996</v>
      </c>
      <c r="K215" s="13">
        <f t="shared" si="14"/>
        <v>-2.2054903724785246E-3</v>
      </c>
      <c r="L215" s="8">
        <v>4320.82</v>
      </c>
      <c r="M215" s="13">
        <f t="shared" si="15"/>
        <v>-8.56101125941644E-3</v>
      </c>
    </row>
    <row r="216" spans="1:13" ht="17" x14ac:dyDescent="0.2">
      <c r="A216" s="7">
        <v>43655</v>
      </c>
      <c r="B216">
        <v>69.535004000000001</v>
      </c>
      <c r="C216" s="13">
        <f t="shared" si="12"/>
        <v>1.6566695954096655E-3</v>
      </c>
      <c r="D216" s="8">
        <v>3013.77</v>
      </c>
      <c r="E216" s="13">
        <f t="shared" si="13"/>
        <v>4.6201386041582193E-3</v>
      </c>
      <c r="I216" s="11">
        <v>44386</v>
      </c>
      <c r="J216">
        <v>86.389999000000003</v>
      </c>
      <c r="K216" s="13">
        <f t="shared" si="14"/>
        <v>5.0023267217582656E-3</v>
      </c>
      <c r="L216" s="8">
        <v>4369.55</v>
      </c>
      <c r="M216" s="13">
        <f t="shared" si="15"/>
        <v>1.1277951870247049E-2</v>
      </c>
    </row>
    <row r="217" spans="1:13" ht="17" x14ac:dyDescent="0.2">
      <c r="A217" s="7">
        <v>43656</v>
      </c>
      <c r="B217">
        <v>69.599997999999999</v>
      </c>
      <c r="C217" s="13">
        <f t="shared" si="12"/>
        <v>9.3469470426721379E-4</v>
      </c>
      <c r="D217" s="8">
        <v>3014.3</v>
      </c>
      <c r="E217" s="13">
        <f t="shared" si="13"/>
        <v>1.7585947169163063E-4</v>
      </c>
      <c r="I217" s="11">
        <v>44389</v>
      </c>
      <c r="J217">
        <v>85.470000999999996</v>
      </c>
      <c r="K217" s="13">
        <f t="shared" si="14"/>
        <v>-1.0649357687803729E-2</v>
      </c>
      <c r="L217" s="8">
        <v>4384.63</v>
      </c>
      <c r="M217" s="13">
        <f t="shared" si="15"/>
        <v>3.4511562975592103E-3</v>
      </c>
    </row>
    <row r="218" spans="1:13" ht="17" x14ac:dyDescent="0.2">
      <c r="A218" s="7">
        <v>43657</v>
      </c>
      <c r="B218">
        <v>69.510002</v>
      </c>
      <c r="C218" s="13">
        <f t="shared" si="12"/>
        <v>-1.29304601416802E-3</v>
      </c>
      <c r="D218" s="8">
        <v>3004.04</v>
      </c>
      <c r="E218" s="13">
        <f t="shared" si="13"/>
        <v>-3.4037753375577573E-3</v>
      </c>
      <c r="I218" s="11">
        <v>44390</v>
      </c>
      <c r="J218">
        <v>86.105002999999996</v>
      </c>
      <c r="K218" s="13">
        <f t="shared" si="14"/>
        <v>7.4295307426053281E-3</v>
      </c>
      <c r="L218" s="8">
        <v>4369.21</v>
      </c>
      <c r="M218" s="13">
        <f t="shared" si="15"/>
        <v>-3.516830382495284E-3</v>
      </c>
    </row>
    <row r="219" spans="1:13" ht="17" x14ac:dyDescent="0.2">
      <c r="A219" s="7">
        <v>43658</v>
      </c>
      <c r="B219">
        <v>69.535004000000001</v>
      </c>
      <c r="C219" s="13">
        <f t="shared" si="12"/>
        <v>3.5968924299556448E-4</v>
      </c>
      <c r="D219" s="8">
        <v>2984.42</v>
      </c>
      <c r="E219" s="13">
        <f t="shared" si="13"/>
        <v>-6.5312046444121474E-3</v>
      </c>
      <c r="I219" s="11">
        <v>44391</v>
      </c>
      <c r="J219">
        <v>86.120002999999997</v>
      </c>
      <c r="K219" s="13">
        <f t="shared" si="14"/>
        <v>1.7420590531780356E-4</v>
      </c>
      <c r="L219" s="8">
        <v>4374.3</v>
      </c>
      <c r="M219" s="13">
        <f t="shared" si="15"/>
        <v>1.1649703264435818E-3</v>
      </c>
    </row>
    <row r="220" spans="1:13" ht="17" x14ac:dyDescent="0.2">
      <c r="A220" s="7">
        <v>43661</v>
      </c>
      <c r="B220">
        <v>69.959998999999996</v>
      </c>
      <c r="C220" s="13">
        <f t="shared" si="12"/>
        <v>6.1119576551689203E-3</v>
      </c>
      <c r="D220" s="8">
        <v>2995.11</v>
      </c>
      <c r="E220" s="13">
        <f t="shared" si="13"/>
        <v>3.5819355184592006E-3</v>
      </c>
      <c r="I220" s="11">
        <v>44392</v>
      </c>
      <c r="J220">
        <v>86.550003000000004</v>
      </c>
      <c r="K220" s="13">
        <f t="shared" si="14"/>
        <v>4.9930328033083171E-3</v>
      </c>
      <c r="L220" s="8">
        <v>4360.03</v>
      </c>
      <c r="M220" s="13">
        <f t="shared" si="15"/>
        <v>-3.2622362435132946E-3</v>
      </c>
    </row>
    <row r="221" spans="1:13" ht="17" x14ac:dyDescent="0.2">
      <c r="A221" s="7">
        <v>43662</v>
      </c>
      <c r="B221">
        <v>70.489998</v>
      </c>
      <c r="C221" s="13">
        <f t="shared" si="12"/>
        <v>7.575743390162204E-3</v>
      </c>
      <c r="D221" s="8">
        <v>2976.61</v>
      </c>
      <c r="E221" s="13">
        <f t="shared" si="13"/>
        <v>-6.1767347442999165E-3</v>
      </c>
      <c r="I221" s="11">
        <v>44393</v>
      </c>
      <c r="J221">
        <v>86.25</v>
      </c>
      <c r="K221" s="13">
        <f t="shared" si="14"/>
        <v>-3.4662390479640592E-3</v>
      </c>
      <c r="L221" s="8">
        <v>4327.16</v>
      </c>
      <c r="M221" s="13">
        <f t="shared" si="15"/>
        <v>-7.5389389522548811E-3</v>
      </c>
    </row>
    <row r="222" spans="1:13" ht="17" x14ac:dyDescent="0.2">
      <c r="A222" s="7">
        <v>43663</v>
      </c>
      <c r="B222">
        <v>70.080001999999993</v>
      </c>
      <c r="C222" s="13">
        <f t="shared" si="12"/>
        <v>-5.8163712814973678E-3</v>
      </c>
      <c r="D222" s="8">
        <v>2985.03</v>
      </c>
      <c r="E222" s="13">
        <f t="shared" si="13"/>
        <v>2.8287212634507952E-3</v>
      </c>
      <c r="I222" s="11">
        <v>44396</v>
      </c>
      <c r="J222">
        <v>85.894997000000004</v>
      </c>
      <c r="K222" s="13">
        <f t="shared" si="14"/>
        <v>-4.1159768115941464E-3</v>
      </c>
      <c r="L222" s="8">
        <v>4258.49</v>
      </c>
      <c r="M222" s="13">
        <f t="shared" si="15"/>
        <v>-1.5869531055010655E-2</v>
      </c>
    </row>
    <row r="223" spans="1:13" ht="17" x14ac:dyDescent="0.2">
      <c r="A223" s="7">
        <v>43664</v>
      </c>
      <c r="B223">
        <v>69.440002000000007</v>
      </c>
      <c r="C223" s="13">
        <f t="shared" si="12"/>
        <v>-9.1324198306955706E-3</v>
      </c>
      <c r="D223" s="8">
        <v>3005.47</v>
      </c>
      <c r="E223" s="13">
        <f t="shared" si="13"/>
        <v>6.8475023701604076E-3</v>
      </c>
      <c r="I223" s="11">
        <v>44397</v>
      </c>
      <c r="J223">
        <v>86.059997999999993</v>
      </c>
      <c r="K223" s="13">
        <f t="shared" si="14"/>
        <v>1.9209617063027373E-3</v>
      </c>
      <c r="L223" s="8">
        <v>4323.0600000000004</v>
      </c>
      <c r="M223" s="13">
        <f t="shared" si="15"/>
        <v>1.516265155019747E-2</v>
      </c>
    </row>
    <row r="224" spans="1:13" ht="17" x14ac:dyDescent="0.2">
      <c r="A224" s="7">
        <v>43665</v>
      </c>
      <c r="B224">
        <v>69.769997000000004</v>
      </c>
      <c r="C224" s="13">
        <f t="shared" si="12"/>
        <v>4.7522320059840695E-3</v>
      </c>
      <c r="D224" s="8">
        <v>3019.56</v>
      </c>
      <c r="E224" s="13">
        <f t="shared" si="13"/>
        <v>4.68811866363672E-3</v>
      </c>
      <c r="I224" s="11">
        <v>44398</v>
      </c>
      <c r="J224">
        <v>84.870002999999997</v>
      </c>
      <c r="K224" s="13">
        <f t="shared" si="14"/>
        <v>-1.3827504388275735E-2</v>
      </c>
      <c r="L224" s="8">
        <v>4358.6899999999996</v>
      </c>
      <c r="M224" s="13">
        <f t="shared" si="15"/>
        <v>8.2418472100778128E-3</v>
      </c>
    </row>
    <row r="225" spans="1:13" ht="17" x14ac:dyDescent="0.2">
      <c r="A225" s="7">
        <v>43668</v>
      </c>
      <c r="B225">
        <v>69.559997999999993</v>
      </c>
      <c r="C225" s="13">
        <f t="shared" si="12"/>
        <v>-3.0098754339922262E-3</v>
      </c>
      <c r="D225" s="8">
        <v>3003.67</v>
      </c>
      <c r="E225" s="13">
        <f t="shared" si="13"/>
        <v>-5.2623561048629197E-3</v>
      </c>
      <c r="I225" s="11">
        <v>44399</v>
      </c>
      <c r="J225">
        <v>86.194999999999993</v>
      </c>
      <c r="K225" s="13">
        <f t="shared" si="14"/>
        <v>1.5612076742827385E-2</v>
      </c>
      <c r="L225" s="8">
        <v>4367.4799999999996</v>
      </c>
      <c r="M225" s="13">
        <f t="shared" si="15"/>
        <v>2.0166609692362503E-3</v>
      </c>
    </row>
    <row r="226" spans="1:13" ht="17" x14ac:dyDescent="0.2">
      <c r="A226" s="7">
        <v>43669</v>
      </c>
      <c r="B226">
        <v>70</v>
      </c>
      <c r="C226" s="13">
        <f t="shared" si="12"/>
        <v>6.3255033446092401E-3</v>
      </c>
      <c r="D226" s="8">
        <v>3025.86</v>
      </c>
      <c r="E226" s="13">
        <f t="shared" si="13"/>
        <v>7.3876291336931743E-3</v>
      </c>
      <c r="I226" s="11">
        <v>44400</v>
      </c>
      <c r="J226">
        <v>86.440002000000007</v>
      </c>
      <c r="K226" s="13">
        <f t="shared" si="14"/>
        <v>2.8424154533326362E-3</v>
      </c>
      <c r="L226" s="8">
        <v>4411.79</v>
      </c>
      <c r="M226" s="13">
        <f t="shared" si="15"/>
        <v>1.0145438559535647E-2</v>
      </c>
    </row>
    <row r="227" spans="1:13" ht="17" x14ac:dyDescent="0.2">
      <c r="A227" s="7">
        <v>43670</v>
      </c>
      <c r="B227">
        <v>69.930000000000007</v>
      </c>
      <c r="C227" s="13">
        <f t="shared" si="12"/>
        <v>-9.9999999999988987E-4</v>
      </c>
      <c r="D227" s="8">
        <v>3020.97</v>
      </c>
      <c r="E227" s="13">
        <f t="shared" si="13"/>
        <v>-1.6160694810732901E-3</v>
      </c>
      <c r="I227" s="11">
        <v>44403</v>
      </c>
      <c r="J227">
        <v>86.360000999999997</v>
      </c>
      <c r="K227" s="13">
        <f t="shared" si="14"/>
        <v>-9.2550900218635324E-4</v>
      </c>
      <c r="L227" s="8">
        <v>4422.3</v>
      </c>
      <c r="M227" s="13">
        <f t="shared" si="15"/>
        <v>2.382253008416102E-3</v>
      </c>
    </row>
    <row r="228" spans="1:13" ht="17" x14ac:dyDescent="0.2">
      <c r="A228" s="7">
        <v>43671</v>
      </c>
      <c r="B228">
        <v>69.930000000000007</v>
      </c>
      <c r="C228" s="13">
        <f t="shared" si="12"/>
        <v>0</v>
      </c>
      <c r="D228" s="8">
        <v>3013.18</v>
      </c>
      <c r="E228" s="13">
        <f t="shared" si="13"/>
        <v>-2.5786419593706311E-3</v>
      </c>
      <c r="I228" s="11">
        <v>44404</v>
      </c>
      <c r="J228">
        <v>86.93</v>
      </c>
      <c r="K228" s="13">
        <f t="shared" si="14"/>
        <v>6.6002662505759702E-3</v>
      </c>
      <c r="L228" s="8">
        <v>4401.46</v>
      </c>
      <c r="M228" s="13">
        <f t="shared" si="15"/>
        <v>-4.7124799312575627E-3</v>
      </c>
    </row>
    <row r="229" spans="1:13" ht="17" x14ac:dyDescent="0.2">
      <c r="A229" s="7">
        <v>43672</v>
      </c>
      <c r="B229">
        <v>70.584998999999996</v>
      </c>
      <c r="C229" s="13">
        <f t="shared" si="12"/>
        <v>9.3664950664948954E-3</v>
      </c>
      <c r="D229" s="8">
        <v>2980.38</v>
      </c>
      <c r="E229" s="13">
        <f t="shared" si="13"/>
        <v>-1.0885509660889747E-2</v>
      </c>
      <c r="I229" s="11">
        <v>44405</v>
      </c>
      <c r="J229">
        <v>86.510002</v>
      </c>
      <c r="K229" s="13">
        <f t="shared" si="14"/>
        <v>-4.8314505924307305E-3</v>
      </c>
      <c r="L229" s="8">
        <v>4400.6400000000003</v>
      </c>
      <c r="M229" s="13">
        <f t="shared" si="15"/>
        <v>-1.8630181803303003E-4</v>
      </c>
    </row>
    <row r="230" spans="1:13" ht="17" x14ac:dyDescent="0.2">
      <c r="A230" s="7">
        <v>43675</v>
      </c>
      <c r="B230">
        <v>71.495002999999997</v>
      </c>
      <c r="C230" s="13">
        <f t="shared" si="12"/>
        <v>1.289231441371852E-2</v>
      </c>
      <c r="D230" s="8">
        <v>2953.56</v>
      </c>
      <c r="E230" s="13">
        <f t="shared" si="13"/>
        <v>-8.9988524953193982E-3</v>
      </c>
      <c r="I230" s="11">
        <v>44406</v>
      </c>
      <c r="J230">
        <v>85.230002999999996</v>
      </c>
      <c r="K230" s="13">
        <f t="shared" si="14"/>
        <v>-1.4795965442238712E-2</v>
      </c>
      <c r="L230" s="8">
        <v>4419.1499999999996</v>
      </c>
      <c r="M230" s="13">
        <f t="shared" si="15"/>
        <v>4.2062063699823682E-3</v>
      </c>
    </row>
    <row r="231" spans="1:13" ht="17" x14ac:dyDescent="0.2">
      <c r="A231" s="7">
        <v>43676</v>
      </c>
      <c r="B231">
        <v>71.544998000000007</v>
      </c>
      <c r="C231" s="13">
        <f t="shared" si="12"/>
        <v>6.9927964056470948E-4</v>
      </c>
      <c r="D231" s="8">
        <v>2932.05</v>
      </c>
      <c r="E231" s="13">
        <f t="shared" si="13"/>
        <v>-7.2827367651240316E-3</v>
      </c>
      <c r="I231" s="11">
        <v>44407</v>
      </c>
      <c r="J231">
        <v>85.919998000000007</v>
      </c>
      <c r="K231" s="13">
        <f t="shared" si="14"/>
        <v>8.0956819865418694E-3</v>
      </c>
      <c r="L231" s="8">
        <v>4395.26</v>
      </c>
      <c r="M231" s="13">
        <f t="shared" si="15"/>
        <v>-5.4060169942181657E-3</v>
      </c>
    </row>
    <row r="232" spans="1:13" ht="17" x14ac:dyDescent="0.2">
      <c r="A232" s="7">
        <v>43677</v>
      </c>
      <c r="B232">
        <v>71.199996999999996</v>
      </c>
      <c r="C232" s="13">
        <f t="shared" si="12"/>
        <v>-4.8221540239613558E-3</v>
      </c>
      <c r="D232" s="8">
        <v>2844.74</v>
      </c>
      <c r="E232" s="13">
        <f t="shared" si="13"/>
        <v>-2.9777800514998121E-2</v>
      </c>
      <c r="I232" s="11">
        <v>44410</v>
      </c>
      <c r="J232">
        <v>86.004997000000003</v>
      </c>
      <c r="K232" s="13">
        <f t="shared" si="14"/>
        <v>9.8928074928483767E-4</v>
      </c>
      <c r="L232" s="8">
        <v>4387.16</v>
      </c>
      <c r="M232" s="13">
        <f t="shared" si="15"/>
        <v>-1.8428943907755624E-3</v>
      </c>
    </row>
    <row r="233" spans="1:13" ht="17" x14ac:dyDescent="0.2">
      <c r="A233" s="7">
        <v>43678</v>
      </c>
      <c r="B233">
        <v>71.599997999999999</v>
      </c>
      <c r="C233" s="13">
        <f t="shared" si="12"/>
        <v>5.6179918097469805E-3</v>
      </c>
      <c r="D233" s="8">
        <v>2881.77</v>
      </c>
      <c r="E233" s="13">
        <f t="shared" si="13"/>
        <v>1.3017006826634425E-2</v>
      </c>
      <c r="I233" s="11">
        <v>44411</v>
      </c>
      <c r="J233">
        <v>85.849997999999999</v>
      </c>
      <c r="K233" s="13">
        <f t="shared" si="14"/>
        <v>-1.8022092367493414E-3</v>
      </c>
      <c r="L233" s="8">
        <v>4423.1499999999996</v>
      </c>
      <c r="M233" s="13">
        <f t="shared" si="15"/>
        <v>8.2034847144849543E-3</v>
      </c>
    </row>
    <row r="234" spans="1:13" ht="17" x14ac:dyDescent="0.2">
      <c r="A234" s="7">
        <v>43679</v>
      </c>
      <c r="B234">
        <v>69.650002000000001</v>
      </c>
      <c r="C234" s="13">
        <f t="shared" si="12"/>
        <v>-2.7234581766329091E-2</v>
      </c>
      <c r="D234" s="8">
        <v>2883.98</v>
      </c>
      <c r="E234" s="13">
        <f t="shared" si="13"/>
        <v>7.6688979342565133E-4</v>
      </c>
      <c r="I234" s="11">
        <v>44412</v>
      </c>
      <c r="J234">
        <v>86.364998</v>
      </c>
      <c r="K234" s="13">
        <f t="shared" si="14"/>
        <v>5.9988353173869857E-3</v>
      </c>
      <c r="L234" s="8">
        <v>4402.66</v>
      </c>
      <c r="M234" s="13">
        <f t="shared" si="15"/>
        <v>-4.6324452030791496E-3</v>
      </c>
    </row>
    <row r="235" spans="1:13" ht="17" x14ac:dyDescent="0.2">
      <c r="A235" s="7">
        <v>43682</v>
      </c>
      <c r="B235">
        <v>68.269997000000004</v>
      </c>
      <c r="C235" s="13">
        <f t="shared" si="12"/>
        <v>-1.9813423695235421E-2</v>
      </c>
      <c r="D235" s="8">
        <v>2938.09</v>
      </c>
      <c r="E235" s="13">
        <f t="shared" si="13"/>
        <v>1.8762266035132091E-2</v>
      </c>
      <c r="I235" s="11">
        <v>44413</v>
      </c>
      <c r="J235">
        <v>85.970000999999996</v>
      </c>
      <c r="K235" s="13">
        <f t="shared" si="14"/>
        <v>-4.5735773652192391E-3</v>
      </c>
      <c r="L235" s="8">
        <v>4429.1000000000004</v>
      </c>
      <c r="M235" s="13">
        <f t="shared" si="15"/>
        <v>6.0054603353427716E-3</v>
      </c>
    </row>
    <row r="236" spans="1:13" ht="17" x14ac:dyDescent="0.2">
      <c r="A236" s="7">
        <v>43683</v>
      </c>
      <c r="B236">
        <v>67.980002999999996</v>
      </c>
      <c r="C236" s="13">
        <f t="shared" si="12"/>
        <v>-4.2477517612898863E-3</v>
      </c>
      <c r="D236" s="8">
        <v>2918.65</v>
      </c>
      <c r="E236" s="13">
        <f t="shared" si="13"/>
        <v>-6.6165434006446588E-3</v>
      </c>
      <c r="I236" s="11">
        <v>44414</v>
      </c>
      <c r="J236">
        <v>86.254997000000003</v>
      </c>
      <c r="K236" s="13">
        <f t="shared" si="14"/>
        <v>3.3150633556466857E-3</v>
      </c>
      <c r="L236" s="8">
        <v>4436.5200000000004</v>
      </c>
      <c r="M236" s="13">
        <f t="shared" si="15"/>
        <v>1.6752839177258672E-3</v>
      </c>
    </row>
    <row r="237" spans="1:13" ht="17" x14ac:dyDescent="0.2">
      <c r="A237" s="7">
        <v>43684</v>
      </c>
      <c r="B237">
        <v>68.110000999999997</v>
      </c>
      <c r="C237" s="13">
        <f t="shared" si="12"/>
        <v>1.9122976502370381E-3</v>
      </c>
      <c r="D237" s="8">
        <v>2882.7</v>
      </c>
      <c r="E237" s="13">
        <f t="shared" si="13"/>
        <v>-1.23173384955374E-2</v>
      </c>
      <c r="I237" s="11">
        <v>44417</v>
      </c>
      <c r="J237">
        <v>86.459998999999996</v>
      </c>
      <c r="K237" s="13">
        <f t="shared" si="14"/>
        <v>2.3766970857350689E-3</v>
      </c>
      <c r="L237" s="8">
        <v>4432.3500000000004</v>
      </c>
      <c r="M237" s="13">
        <f t="shared" si="15"/>
        <v>-9.3992588785807296E-4</v>
      </c>
    </row>
    <row r="238" spans="1:13" ht="17" x14ac:dyDescent="0.2">
      <c r="A238" s="7">
        <v>43685</v>
      </c>
      <c r="B238">
        <v>69.470000999999996</v>
      </c>
      <c r="C238" s="13">
        <f t="shared" si="12"/>
        <v>1.9967699016771423E-2</v>
      </c>
      <c r="D238" s="8">
        <v>2926.32</v>
      </c>
      <c r="E238" s="13">
        <f t="shared" si="13"/>
        <v>1.5131647413882954E-2</v>
      </c>
      <c r="I238" s="11">
        <v>44418</v>
      </c>
      <c r="J238">
        <v>86.660004000000001</v>
      </c>
      <c r="K238" s="13">
        <f t="shared" si="14"/>
        <v>2.3132662770446455E-3</v>
      </c>
      <c r="L238" s="8">
        <v>4436.75</v>
      </c>
      <c r="M238" s="13">
        <f t="shared" si="15"/>
        <v>9.9270138865370505E-4</v>
      </c>
    </row>
    <row r="239" spans="1:13" ht="17" x14ac:dyDescent="0.2">
      <c r="A239" s="7">
        <v>43686</v>
      </c>
      <c r="B239">
        <v>69.315002000000007</v>
      </c>
      <c r="C239" s="13">
        <f t="shared" si="12"/>
        <v>-2.2311644993353585E-3</v>
      </c>
      <c r="D239" s="8">
        <v>2840.6</v>
      </c>
      <c r="E239" s="13">
        <f t="shared" si="13"/>
        <v>-2.9292763607534411E-2</v>
      </c>
      <c r="I239" s="11">
        <v>44419</v>
      </c>
      <c r="J239">
        <v>86.830001999999993</v>
      </c>
      <c r="K239" s="13">
        <f t="shared" si="14"/>
        <v>1.9616661914763078E-3</v>
      </c>
      <c r="L239" s="8">
        <v>4442.41</v>
      </c>
      <c r="M239" s="13">
        <f t="shared" si="15"/>
        <v>1.2757085704626636E-3</v>
      </c>
    </row>
    <row r="240" spans="1:13" ht="17" x14ac:dyDescent="0.2">
      <c r="A240" s="7">
        <v>43689</v>
      </c>
      <c r="B240">
        <v>69.194999999999993</v>
      </c>
      <c r="C240" s="13">
        <f t="shared" si="12"/>
        <v>-1.7312558109716658E-3</v>
      </c>
      <c r="D240" s="8">
        <v>2847.6</v>
      </c>
      <c r="E240" s="13">
        <f t="shared" si="13"/>
        <v>2.464268112370549E-3</v>
      </c>
      <c r="I240" s="11">
        <v>44420</v>
      </c>
      <c r="J240">
        <v>86.974997999999999</v>
      </c>
      <c r="K240" s="13">
        <f t="shared" si="14"/>
        <v>1.6698836422923691E-3</v>
      </c>
      <c r="L240" s="8">
        <v>4460.83</v>
      </c>
      <c r="M240" s="13">
        <f t="shared" si="15"/>
        <v>4.1463980136908773E-3</v>
      </c>
    </row>
    <row r="241" spans="1:13" ht="17" x14ac:dyDescent="0.2">
      <c r="A241" s="7">
        <v>43690</v>
      </c>
      <c r="B241">
        <v>69.754997000000003</v>
      </c>
      <c r="C241" s="13">
        <f t="shared" si="12"/>
        <v>8.0930269528145526E-3</v>
      </c>
      <c r="D241" s="8">
        <v>2888.68</v>
      </c>
      <c r="E241" s="13">
        <f t="shared" si="13"/>
        <v>1.4426183452732166E-2</v>
      </c>
      <c r="I241" s="11">
        <v>44421</v>
      </c>
      <c r="J241">
        <v>87.014999000000003</v>
      </c>
      <c r="K241" s="13">
        <f t="shared" si="14"/>
        <v>4.5991377890008955E-4</v>
      </c>
      <c r="L241" s="8">
        <v>4468</v>
      </c>
      <c r="M241" s="13">
        <f t="shared" si="15"/>
        <v>1.6073241975147479E-3</v>
      </c>
    </row>
    <row r="242" spans="1:13" ht="17" x14ac:dyDescent="0.2">
      <c r="A242" s="7">
        <v>43691</v>
      </c>
      <c r="B242">
        <v>68.319999999999993</v>
      </c>
      <c r="C242" s="13">
        <f t="shared" si="12"/>
        <v>-2.0571959884107094E-2</v>
      </c>
      <c r="D242" s="8">
        <v>2923.65</v>
      </c>
      <c r="E242" s="13">
        <f t="shared" si="13"/>
        <v>1.2105875347909967E-2</v>
      </c>
      <c r="I242" s="11">
        <v>44424</v>
      </c>
      <c r="J242">
        <v>87.290001000000004</v>
      </c>
      <c r="K242" s="13">
        <f t="shared" si="14"/>
        <v>3.1603976689122959E-3</v>
      </c>
      <c r="L242" s="8">
        <v>4479.71</v>
      </c>
      <c r="M242" s="13">
        <f t="shared" si="15"/>
        <v>2.6208594449417255E-3</v>
      </c>
    </row>
    <row r="243" spans="1:13" ht="17" x14ac:dyDescent="0.2">
      <c r="A243" s="7">
        <v>43692</v>
      </c>
      <c r="B243">
        <v>67.785004000000001</v>
      </c>
      <c r="C243" s="13">
        <f t="shared" si="12"/>
        <v>-7.8307377049179339E-3</v>
      </c>
      <c r="D243" s="8">
        <v>2900.51</v>
      </c>
      <c r="E243" s="13">
        <f t="shared" si="13"/>
        <v>-7.9147640791475959E-3</v>
      </c>
      <c r="I243" s="11">
        <v>44425</v>
      </c>
      <c r="J243">
        <v>87.419998000000007</v>
      </c>
      <c r="K243" s="13">
        <f t="shared" si="14"/>
        <v>1.4892541930433545E-3</v>
      </c>
      <c r="L243" s="8">
        <v>4448.08</v>
      </c>
      <c r="M243" s="13">
        <f t="shared" si="15"/>
        <v>-7.0607249129965854E-3</v>
      </c>
    </row>
    <row r="244" spans="1:13" ht="17" x14ac:dyDescent="0.2">
      <c r="A244" s="7">
        <v>43693</v>
      </c>
      <c r="B244">
        <v>68.5</v>
      </c>
      <c r="C244" s="13">
        <f t="shared" si="12"/>
        <v>1.0547996722106934E-2</v>
      </c>
      <c r="D244" s="8">
        <v>2924.43</v>
      </c>
      <c r="E244" s="13">
        <f t="shared" si="13"/>
        <v>8.2468255582637262E-3</v>
      </c>
      <c r="I244" s="11">
        <v>44426</v>
      </c>
      <c r="J244">
        <v>87.010002</v>
      </c>
      <c r="K244" s="13">
        <f t="shared" si="14"/>
        <v>-4.6899566389833058E-3</v>
      </c>
      <c r="L244" s="8">
        <v>4400.2700000000004</v>
      </c>
      <c r="M244" s="13">
        <f t="shared" si="15"/>
        <v>-1.0748457761550978E-2</v>
      </c>
    </row>
    <row r="245" spans="1:13" ht="17" x14ac:dyDescent="0.2">
      <c r="A245" s="7">
        <v>43696</v>
      </c>
      <c r="B245">
        <v>69.360000999999997</v>
      </c>
      <c r="C245" s="13">
        <f t="shared" si="12"/>
        <v>1.2554759124087544E-2</v>
      </c>
      <c r="D245" s="8">
        <v>2922.95</v>
      </c>
      <c r="E245" s="13">
        <f t="shared" si="13"/>
        <v>-5.0608152699838094E-4</v>
      </c>
      <c r="I245" s="11">
        <v>44427</v>
      </c>
      <c r="J245">
        <v>87.279999000000004</v>
      </c>
      <c r="K245" s="13">
        <f t="shared" si="14"/>
        <v>3.103057048544855E-3</v>
      </c>
      <c r="L245" s="8">
        <v>4405.8</v>
      </c>
      <c r="M245" s="13">
        <f t="shared" si="15"/>
        <v>1.2567410636163956E-3</v>
      </c>
    </row>
    <row r="246" spans="1:13" ht="17" x14ac:dyDescent="0.2">
      <c r="A246" s="7">
        <v>43697</v>
      </c>
      <c r="B246">
        <v>69.040001000000004</v>
      </c>
      <c r="C246" s="13">
        <f t="shared" si="12"/>
        <v>-4.6136100834253124E-3</v>
      </c>
      <c r="D246" s="8">
        <v>2847.11</v>
      </c>
      <c r="E246" s="13">
        <f t="shared" si="13"/>
        <v>-2.5946389777450785E-2</v>
      </c>
      <c r="I246" s="11">
        <v>44428</v>
      </c>
      <c r="J246">
        <v>87.235000999999997</v>
      </c>
      <c r="K246" s="13">
        <f t="shared" si="14"/>
        <v>-5.1555912598033604E-4</v>
      </c>
      <c r="L246" s="8">
        <v>4441.67</v>
      </c>
      <c r="M246" s="13">
        <f t="shared" si="15"/>
        <v>8.1415406963547543E-3</v>
      </c>
    </row>
    <row r="247" spans="1:13" ht="17" x14ac:dyDescent="0.2">
      <c r="A247" s="7">
        <v>43698</v>
      </c>
      <c r="B247">
        <v>69.440002000000007</v>
      </c>
      <c r="C247" s="13">
        <f t="shared" si="12"/>
        <v>5.7937571582595826E-3</v>
      </c>
      <c r="D247" s="8">
        <v>2878.38</v>
      </c>
      <c r="E247" s="13">
        <f t="shared" si="13"/>
        <v>1.0983067039910699E-2</v>
      </c>
      <c r="I247" s="11">
        <v>44431</v>
      </c>
      <c r="J247">
        <v>86.68</v>
      </c>
      <c r="K247" s="13">
        <f t="shared" si="14"/>
        <v>-6.362136684104458E-3</v>
      </c>
      <c r="L247" s="8">
        <v>4479.53</v>
      </c>
      <c r="M247" s="13">
        <f t="shared" si="15"/>
        <v>8.5238209952562816E-3</v>
      </c>
    </row>
    <row r="248" spans="1:13" ht="17" x14ac:dyDescent="0.2">
      <c r="A248" s="7">
        <v>43699</v>
      </c>
      <c r="B248">
        <v>68.620002999999997</v>
      </c>
      <c r="C248" s="13">
        <f t="shared" si="12"/>
        <v>-1.1808741019333602E-2</v>
      </c>
      <c r="D248" s="8">
        <v>2869.16</v>
      </c>
      <c r="E248" s="13">
        <f t="shared" si="13"/>
        <v>-3.2031906836484936E-3</v>
      </c>
      <c r="I248" s="11">
        <v>44432</v>
      </c>
      <c r="J248">
        <v>87.379997000000003</v>
      </c>
      <c r="K248" s="13">
        <f t="shared" si="14"/>
        <v>8.0756460544531006E-3</v>
      </c>
      <c r="L248" s="8">
        <v>4486.2299999999996</v>
      </c>
      <c r="M248" s="13">
        <f t="shared" si="15"/>
        <v>1.4956926284677152E-3</v>
      </c>
    </row>
    <row r="249" spans="1:13" ht="17" x14ac:dyDescent="0.2">
      <c r="A249" s="7">
        <v>43700</v>
      </c>
      <c r="B249">
        <v>67.785004000000001</v>
      </c>
      <c r="C249" s="13">
        <f t="shared" si="12"/>
        <v>-1.2168448899659734E-2</v>
      </c>
      <c r="D249" s="8">
        <v>2887.94</v>
      </c>
      <c r="E249" s="13">
        <f t="shared" si="13"/>
        <v>6.545469754213773E-3</v>
      </c>
      <c r="I249" s="11">
        <v>44433</v>
      </c>
      <c r="J249">
        <v>87.724997999999999</v>
      </c>
      <c r="K249" s="13">
        <f t="shared" si="14"/>
        <v>3.9482834955921753E-3</v>
      </c>
      <c r="L249" s="8">
        <v>4496.1899999999996</v>
      </c>
      <c r="M249" s="13">
        <f t="shared" si="15"/>
        <v>2.2201269217136943E-3</v>
      </c>
    </row>
    <row r="250" spans="1:13" ht="17" x14ac:dyDescent="0.2">
      <c r="A250" s="7">
        <v>43704</v>
      </c>
      <c r="B250">
        <v>67.625</v>
      </c>
      <c r="C250" s="13">
        <f t="shared" si="12"/>
        <v>-2.3604630900369017E-3</v>
      </c>
      <c r="D250" s="8">
        <v>2924.58</v>
      </c>
      <c r="E250" s="13">
        <f t="shared" si="13"/>
        <v>1.2687244194824032E-2</v>
      </c>
      <c r="I250" s="11">
        <v>44434</v>
      </c>
      <c r="J250">
        <v>88.18</v>
      </c>
      <c r="K250" s="13">
        <f t="shared" si="14"/>
        <v>5.1866857836806446E-3</v>
      </c>
      <c r="L250" s="8">
        <v>4470</v>
      </c>
      <c r="M250" s="13">
        <f t="shared" si="15"/>
        <v>-5.8249317755698637E-3</v>
      </c>
    </row>
    <row r="251" spans="1:13" ht="17" x14ac:dyDescent="0.2">
      <c r="A251" s="7">
        <v>43705</v>
      </c>
      <c r="B251">
        <v>68.065002000000007</v>
      </c>
      <c r="C251" s="13">
        <f t="shared" si="12"/>
        <v>6.50649907578571E-3</v>
      </c>
      <c r="D251" s="8">
        <v>2926.46</v>
      </c>
      <c r="E251" s="13">
        <f t="shared" si="13"/>
        <v>6.4282734614895531E-4</v>
      </c>
      <c r="I251" s="11">
        <v>44435</v>
      </c>
      <c r="J251">
        <v>88.300003000000004</v>
      </c>
      <c r="K251" s="13">
        <f t="shared" si="14"/>
        <v>1.3608868224086468E-3</v>
      </c>
      <c r="L251" s="8">
        <v>4509.37</v>
      </c>
      <c r="M251" s="13">
        <f t="shared" si="15"/>
        <v>8.8076062639821373E-3</v>
      </c>
    </row>
    <row r="252" spans="1:13" ht="17" x14ac:dyDescent="0.2">
      <c r="A252" s="7">
        <v>43706</v>
      </c>
      <c r="B252">
        <v>69.019997000000004</v>
      </c>
      <c r="C252" s="13">
        <f t="shared" si="12"/>
        <v>1.4030632071383664E-2</v>
      </c>
      <c r="D252" s="8">
        <v>2906.27</v>
      </c>
      <c r="E252" s="13">
        <f t="shared" si="13"/>
        <v>-6.8991204390287386E-3</v>
      </c>
      <c r="I252" s="11">
        <v>44438</v>
      </c>
      <c r="J252">
        <v>87.980002999999996</v>
      </c>
      <c r="K252" s="13">
        <f t="shared" si="14"/>
        <v>-3.6240089368967388E-3</v>
      </c>
      <c r="L252" s="8">
        <v>4528.79</v>
      </c>
      <c r="M252" s="13">
        <f t="shared" si="15"/>
        <v>4.30658828173347E-3</v>
      </c>
    </row>
    <row r="253" spans="1:13" ht="17" x14ac:dyDescent="0.2">
      <c r="A253" s="7">
        <v>43707</v>
      </c>
      <c r="B253">
        <v>69.019997000000004</v>
      </c>
      <c r="C253" s="13">
        <f t="shared" si="12"/>
        <v>0</v>
      </c>
      <c r="D253" s="8">
        <v>2937.78</v>
      </c>
      <c r="E253" s="13">
        <f t="shared" si="13"/>
        <v>1.0842075925499017E-2</v>
      </c>
      <c r="I253" s="11">
        <v>44439</v>
      </c>
      <c r="J253">
        <v>88.264999000000003</v>
      </c>
      <c r="K253" s="13">
        <f t="shared" si="14"/>
        <v>3.2393270093433735E-3</v>
      </c>
      <c r="L253" s="8">
        <v>4522.68</v>
      </c>
      <c r="M253" s="13">
        <f t="shared" si="15"/>
        <v>-1.349146239944865E-3</v>
      </c>
    </row>
    <row r="254" spans="1:13" ht="17" x14ac:dyDescent="0.2">
      <c r="A254" s="7">
        <v>43710</v>
      </c>
      <c r="B254">
        <v>69.714995999999999</v>
      </c>
      <c r="C254" s="13">
        <f t="shared" si="12"/>
        <v>1.0069531008527699E-2</v>
      </c>
      <c r="D254" s="8">
        <v>2976</v>
      </c>
      <c r="E254" s="13">
        <f t="shared" si="13"/>
        <v>1.3009823744460025E-2</v>
      </c>
      <c r="I254" s="11">
        <v>44440</v>
      </c>
      <c r="J254">
        <v>88.769997000000004</v>
      </c>
      <c r="K254" s="13">
        <f t="shared" si="14"/>
        <v>5.7213845320498447E-3</v>
      </c>
      <c r="L254" s="8">
        <v>4524.09</v>
      </c>
      <c r="M254" s="13">
        <f t="shared" si="15"/>
        <v>3.117620525883158E-4</v>
      </c>
    </row>
    <row r="255" spans="1:13" ht="17" x14ac:dyDescent="0.2">
      <c r="A255" s="7">
        <v>43711</v>
      </c>
      <c r="B255">
        <v>69.379997000000003</v>
      </c>
      <c r="C255" s="13">
        <f t="shared" si="12"/>
        <v>-4.8052645660339177E-3</v>
      </c>
      <c r="D255" s="8">
        <v>2978.71</v>
      </c>
      <c r="E255" s="13">
        <f t="shared" si="13"/>
        <v>9.1061827956995245E-4</v>
      </c>
      <c r="I255" s="11">
        <v>44441</v>
      </c>
      <c r="J255">
        <v>88.949996999999996</v>
      </c>
      <c r="K255" s="13">
        <f t="shared" si="14"/>
        <v>2.0277121334135728E-3</v>
      </c>
      <c r="L255" s="8">
        <v>4536.95</v>
      </c>
      <c r="M255" s="13">
        <f t="shared" si="15"/>
        <v>2.8425606033477546E-3</v>
      </c>
    </row>
    <row r="256" spans="1:13" ht="17" x14ac:dyDescent="0.2">
      <c r="A256" s="7">
        <v>43712</v>
      </c>
      <c r="B256">
        <v>69.589995999999999</v>
      </c>
      <c r="C256" s="13">
        <f t="shared" si="12"/>
        <v>3.0267945961426346E-3</v>
      </c>
      <c r="D256" s="8">
        <v>2978.43</v>
      </c>
      <c r="E256" s="13">
        <f t="shared" si="13"/>
        <v>-9.4000423002005284E-5</v>
      </c>
      <c r="I256" s="11">
        <v>44442</v>
      </c>
      <c r="J256">
        <v>88.980002999999996</v>
      </c>
      <c r="K256" s="13">
        <f t="shared" si="14"/>
        <v>3.3733559316484474E-4</v>
      </c>
      <c r="L256" s="8">
        <v>4535.43</v>
      </c>
      <c r="M256" s="13">
        <f t="shared" si="15"/>
        <v>-3.3502683520858501E-4</v>
      </c>
    </row>
    <row r="257" spans="1:13" ht="17" x14ac:dyDescent="0.2">
      <c r="A257" s="7">
        <v>43713</v>
      </c>
      <c r="B257">
        <v>69.705001999999993</v>
      </c>
      <c r="C257" s="13">
        <f t="shared" si="12"/>
        <v>1.6526225982251841E-3</v>
      </c>
      <c r="D257" s="8">
        <v>2979.39</v>
      </c>
      <c r="E257" s="13">
        <f t="shared" si="13"/>
        <v>3.2231746255573235E-4</v>
      </c>
      <c r="I257" s="11">
        <v>44446</v>
      </c>
      <c r="J257">
        <v>88.724997999999999</v>
      </c>
      <c r="K257" s="13">
        <f t="shared" si="14"/>
        <v>-2.8658686379230414E-3</v>
      </c>
      <c r="L257" s="8">
        <v>4520.03</v>
      </c>
      <c r="M257" s="13">
        <f t="shared" si="15"/>
        <v>-3.3954884101398131E-3</v>
      </c>
    </row>
    <row r="258" spans="1:13" ht="17" x14ac:dyDescent="0.2">
      <c r="A258" s="7">
        <v>43714</v>
      </c>
      <c r="B258">
        <v>70.080001999999993</v>
      </c>
      <c r="C258" s="13">
        <f t="shared" si="12"/>
        <v>5.3798147800068197E-3</v>
      </c>
      <c r="D258" s="8">
        <v>3000.93</v>
      </c>
      <c r="E258" s="13">
        <f t="shared" si="13"/>
        <v>7.2296678179091245E-3</v>
      </c>
      <c r="I258" s="11">
        <v>44447</v>
      </c>
      <c r="J258">
        <v>89.5</v>
      </c>
      <c r="K258" s="13">
        <f t="shared" si="14"/>
        <v>8.7348776271598538E-3</v>
      </c>
      <c r="L258" s="8">
        <v>4514.07</v>
      </c>
      <c r="M258" s="13">
        <f t="shared" si="15"/>
        <v>-1.3185753191903293E-3</v>
      </c>
    </row>
    <row r="259" spans="1:13" ht="17" x14ac:dyDescent="0.2">
      <c r="A259" s="7">
        <v>43717</v>
      </c>
      <c r="B259">
        <v>69.819999999999993</v>
      </c>
      <c r="C259" s="13">
        <f t="shared" si="12"/>
        <v>-3.7100740950321009E-3</v>
      </c>
      <c r="D259" s="8">
        <v>3009.57</v>
      </c>
      <c r="E259" s="13">
        <f t="shared" si="13"/>
        <v>2.8791074766822966E-3</v>
      </c>
      <c r="I259" s="11">
        <v>44448</v>
      </c>
      <c r="J259">
        <v>89.144997000000004</v>
      </c>
      <c r="K259" s="13">
        <f t="shared" si="14"/>
        <v>-3.9665139664804006E-3</v>
      </c>
      <c r="L259" s="8">
        <v>4493.28</v>
      </c>
      <c r="M259" s="13">
        <f t="shared" si="15"/>
        <v>-4.6055998245485563E-3</v>
      </c>
    </row>
    <row r="260" spans="1:13" ht="17" x14ac:dyDescent="0.2">
      <c r="A260" s="7">
        <v>43718</v>
      </c>
      <c r="B260">
        <v>69.489998</v>
      </c>
      <c r="C260" s="13">
        <f t="shared" ref="C260:C323" si="16">B260/B259-1</f>
        <v>-4.7264680607275178E-3</v>
      </c>
      <c r="D260" s="8">
        <v>3007.39</v>
      </c>
      <c r="E260" s="13">
        <f t="shared" ref="E260:E323" si="17">D260/D259-1</f>
        <v>-7.2435597111886185E-4</v>
      </c>
      <c r="I260" s="11">
        <v>44449</v>
      </c>
      <c r="J260">
        <v>88.870002999999997</v>
      </c>
      <c r="K260" s="13">
        <f t="shared" ref="K260:K323" si="18">J260/J259-1</f>
        <v>-3.0847945398440046E-3</v>
      </c>
      <c r="L260" s="8">
        <v>4458.58</v>
      </c>
      <c r="M260" s="13">
        <f t="shared" ref="M260:M323" si="19">L260/L259-1</f>
        <v>-7.7226435922087555E-3</v>
      </c>
    </row>
    <row r="261" spans="1:13" ht="17" x14ac:dyDescent="0.2">
      <c r="A261" s="7">
        <v>43719</v>
      </c>
      <c r="B261">
        <v>70.205001999999993</v>
      </c>
      <c r="C261" s="13">
        <f t="shared" si="16"/>
        <v>1.0289308110211781E-2</v>
      </c>
      <c r="D261" s="8">
        <v>2997.96</v>
      </c>
      <c r="E261" s="13">
        <f t="shared" si="17"/>
        <v>-3.1356092824674775E-3</v>
      </c>
      <c r="I261" s="11">
        <v>44452</v>
      </c>
      <c r="J261">
        <v>88.360000999999997</v>
      </c>
      <c r="K261" s="13">
        <f t="shared" si="18"/>
        <v>-5.7387417889476211E-3</v>
      </c>
      <c r="L261" s="8">
        <v>4468.7299999999996</v>
      </c>
      <c r="M261" s="13">
        <f t="shared" si="19"/>
        <v>2.2765095613401787E-3</v>
      </c>
    </row>
    <row r="262" spans="1:13" ht="17" x14ac:dyDescent="0.2">
      <c r="A262" s="7">
        <v>43720</v>
      </c>
      <c r="B262">
        <v>70.735000999999997</v>
      </c>
      <c r="C262" s="13">
        <f t="shared" si="16"/>
        <v>7.5493053899493567E-3</v>
      </c>
      <c r="D262" s="8">
        <v>3005.7</v>
      </c>
      <c r="E262" s="13">
        <f t="shared" si="17"/>
        <v>2.5817555938036918E-3</v>
      </c>
      <c r="I262" s="11">
        <v>44453</v>
      </c>
      <c r="J262">
        <v>88.010002</v>
      </c>
      <c r="K262" s="13">
        <f t="shared" si="18"/>
        <v>-3.9610569945557339E-3</v>
      </c>
      <c r="L262" s="8">
        <v>4443.05</v>
      </c>
      <c r="M262" s="13">
        <f t="shared" si="19"/>
        <v>-5.7465991456183696E-3</v>
      </c>
    </row>
    <row r="263" spans="1:13" ht="17" x14ac:dyDescent="0.2">
      <c r="A263" s="7">
        <v>43721</v>
      </c>
      <c r="B263">
        <v>70.290001000000004</v>
      </c>
      <c r="C263" s="13">
        <f t="shared" si="16"/>
        <v>-6.291086360485032E-3</v>
      </c>
      <c r="D263" s="8">
        <v>3006.73</v>
      </c>
      <c r="E263" s="13">
        <f t="shared" si="17"/>
        <v>3.4268223708289192E-4</v>
      </c>
      <c r="I263" s="11">
        <v>44454</v>
      </c>
      <c r="J263">
        <v>87.830001999999993</v>
      </c>
      <c r="K263" s="13">
        <f t="shared" si="18"/>
        <v>-2.0452220873714566E-3</v>
      </c>
      <c r="L263" s="8">
        <v>4480.7</v>
      </c>
      <c r="M263" s="13">
        <f t="shared" si="19"/>
        <v>8.4739086888510062E-3</v>
      </c>
    </row>
    <row r="264" spans="1:13" ht="17" x14ac:dyDescent="0.2">
      <c r="A264" s="7">
        <v>43724</v>
      </c>
      <c r="B264">
        <v>70.019997000000004</v>
      </c>
      <c r="C264" s="13">
        <f t="shared" si="16"/>
        <v>-3.8412860457919251E-3</v>
      </c>
      <c r="D264" s="8">
        <v>3006.79</v>
      </c>
      <c r="E264" s="13">
        <f t="shared" si="17"/>
        <v>1.9955233758972568E-5</v>
      </c>
      <c r="I264" s="11">
        <v>44455</v>
      </c>
      <c r="J264">
        <v>87.720000999999996</v>
      </c>
      <c r="K264" s="13">
        <f t="shared" si="18"/>
        <v>-1.2524308037701326E-3</v>
      </c>
      <c r="L264" s="8">
        <v>4473.75</v>
      </c>
      <c r="M264" s="13">
        <f t="shared" si="19"/>
        <v>-1.5510969268194286E-3</v>
      </c>
    </row>
    <row r="265" spans="1:13" ht="17" x14ac:dyDescent="0.2">
      <c r="A265" s="7">
        <v>43725</v>
      </c>
      <c r="B265">
        <v>69.705001999999993</v>
      </c>
      <c r="C265" s="13">
        <f t="shared" si="16"/>
        <v>-4.4986434375312578E-3</v>
      </c>
      <c r="D265" s="8">
        <v>2992.07</v>
      </c>
      <c r="E265" s="13">
        <f t="shared" si="17"/>
        <v>-4.895586322955614E-3</v>
      </c>
      <c r="I265" s="11">
        <v>44456</v>
      </c>
      <c r="J265">
        <v>87.480002999999996</v>
      </c>
      <c r="K265" s="13">
        <f t="shared" si="18"/>
        <v>-2.7359552811678789E-3</v>
      </c>
      <c r="L265" s="8">
        <v>4432.99</v>
      </c>
      <c r="M265" s="13">
        <f t="shared" si="19"/>
        <v>-9.1109248393406173E-3</v>
      </c>
    </row>
    <row r="266" spans="1:13" ht="17" x14ac:dyDescent="0.2">
      <c r="A266" s="7">
        <v>43726</v>
      </c>
      <c r="B266">
        <v>69.684997999999993</v>
      </c>
      <c r="C266" s="13">
        <f t="shared" si="16"/>
        <v>-2.8698083962463983E-4</v>
      </c>
      <c r="D266" s="8">
        <v>2991.78</v>
      </c>
      <c r="E266" s="13">
        <f t="shared" si="17"/>
        <v>-9.6922866109405703E-5</v>
      </c>
      <c r="I266" s="11">
        <v>44459</v>
      </c>
      <c r="J266">
        <v>87.349997999999999</v>
      </c>
      <c r="K266" s="13">
        <f t="shared" si="18"/>
        <v>-1.4861110601470662E-3</v>
      </c>
      <c r="L266" s="8">
        <v>4357.7299999999996</v>
      </c>
      <c r="M266" s="13">
        <f t="shared" si="19"/>
        <v>-1.6977254629493954E-2</v>
      </c>
    </row>
    <row r="267" spans="1:13" ht="17" x14ac:dyDescent="0.2">
      <c r="A267" s="7">
        <v>43727</v>
      </c>
      <c r="B267">
        <v>70.114998</v>
      </c>
      <c r="C267" s="13">
        <f t="shared" si="16"/>
        <v>6.1706251322559691E-3</v>
      </c>
      <c r="D267" s="8">
        <v>2966.6</v>
      </c>
      <c r="E267" s="13">
        <f t="shared" si="17"/>
        <v>-8.4163942535883107E-3</v>
      </c>
      <c r="I267" s="11">
        <v>44460</v>
      </c>
      <c r="J267">
        <v>87.169998000000007</v>
      </c>
      <c r="K267" s="13">
        <f t="shared" si="18"/>
        <v>-2.0606754907995795E-3</v>
      </c>
      <c r="L267" s="8">
        <v>4354.1899999999996</v>
      </c>
      <c r="M267" s="13">
        <f t="shared" si="19"/>
        <v>-8.1234954896236555E-4</v>
      </c>
    </row>
    <row r="268" spans="1:13" ht="17" x14ac:dyDescent="0.2">
      <c r="A268" s="7">
        <v>43728</v>
      </c>
      <c r="B268">
        <v>69.885002</v>
      </c>
      <c r="C268" s="13">
        <f t="shared" si="16"/>
        <v>-3.280268224496008E-3</v>
      </c>
      <c r="D268" s="8">
        <v>2984.87</v>
      </c>
      <c r="E268" s="13">
        <f t="shared" si="17"/>
        <v>6.1585653610194413E-3</v>
      </c>
      <c r="I268" s="11">
        <v>44461</v>
      </c>
      <c r="J268">
        <v>86.080001999999993</v>
      </c>
      <c r="K268" s="13">
        <f t="shared" si="18"/>
        <v>-1.2504256338287556E-2</v>
      </c>
      <c r="L268" s="8">
        <v>4395.6400000000003</v>
      </c>
      <c r="M268" s="13">
        <f t="shared" si="19"/>
        <v>9.5195662109373025E-3</v>
      </c>
    </row>
    <row r="269" spans="1:13" ht="17" x14ac:dyDescent="0.2">
      <c r="A269" s="7">
        <v>43731</v>
      </c>
      <c r="B269">
        <v>69.754997000000003</v>
      </c>
      <c r="C269" s="13">
        <f t="shared" si="16"/>
        <v>-1.8602703910632901E-3</v>
      </c>
      <c r="D269" s="8">
        <v>2977.62</v>
      </c>
      <c r="E269" s="13">
        <f t="shared" si="17"/>
        <v>-2.4289165022262083E-3</v>
      </c>
      <c r="I269" s="11">
        <v>44462</v>
      </c>
      <c r="J269">
        <v>86.699996999999996</v>
      </c>
      <c r="K269" s="13">
        <f t="shared" si="18"/>
        <v>7.2025439776361999E-3</v>
      </c>
      <c r="L269" s="8">
        <v>4448.9799999999996</v>
      </c>
      <c r="M269" s="13">
        <f t="shared" si="19"/>
        <v>1.2134751708511082E-2</v>
      </c>
    </row>
    <row r="270" spans="1:13" ht="17" x14ac:dyDescent="0.2">
      <c r="A270" s="7">
        <v>43732</v>
      </c>
      <c r="B270">
        <v>69.595000999999996</v>
      </c>
      <c r="C270" s="13">
        <f t="shared" si="16"/>
        <v>-2.2936851391450741E-3</v>
      </c>
      <c r="D270" s="8">
        <v>2961.79</v>
      </c>
      <c r="E270" s="13">
        <f t="shared" si="17"/>
        <v>-5.316326462073695E-3</v>
      </c>
      <c r="I270" s="11">
        <v>44463</v>
      </c>
      <c r="J270">
        <v>87.309997999999993</v>
      </c>
      <c r="K270" s="13">
        <f t="shared" si="18"/>
        <v>7.0357672561396356E-3</v>
      </c>
      <c r="L270" s="8">
        <v>4455.4799999999996</v>
      </c>
      <c r="M270" s="13">
        <f t="shared" si="19"/>
        <v>1.4610090402744635E-3</v>
      </c>
    </row>
    <row r="271" spans="1:13" ht="17" x14ac:dyDescent="0.2">
      <c r="A271" s="7">
        <v>43733</v>
      </c>
      <c r="B271">
        <v>69.620002999999997</v>
      </c>
      <c r="C271" s="13">
        <f t="shared" si="16"/>
        <v>3.5924994095481999E-4</v>
      </c>
      <c r="D271" s="8">
        <v>2976.74</v>
      </c>
      <c r="E271" s="13">
        <f t="shared" si="17"/>
        <v>5.0476232278453548E-3</v>
      </c>
      <c r="I271" s="11">
        <v>44466</v>
      </c>
      <c r="J271">
        <v>87.540001000000004</v>
      </c>
      <c r="K271" s="13">
        <f t="shared" si="18"/>
        <v>2.6343260252967848E-3</v>
      </c>
      <c r="L271" s="8">
        <v>4443.1099999999997</v>
      </c>
      <c r="M271" s="13">
        <f t="shared" si="19"/>
        <v>-2.7763563072890074E-3</v>
      </c>
    </row>
    <row r="272" spans="1:13" ht="17" x14ac:dyDescent="0.2">
      <c r="A272" s="7">
        <v>43734</v>
      </c>
      <c r="B272">
        <v>69.419998000000007</v>
      </c>
      <c r="C272" s="13">
        <f t="shared" si="16"/>
        <v>-2.8728094136967197E-3</v>
      </c>
      <c r="D272" s="8">
        <v>2940.25</v>
      </c>
      <c r="E272" s="13">
        <f t="shared" si="17"/>
        <v>-1.2258376613342059E-2</v>
      </c>
      <c r="I272" s="11">
        <v>44467</v>
      </c>
      <c r="J272">
        <v>87.510002</v>
      </c>
      <c r="K272" s="13">
        <f t="shared" si="18"/>
        <v>-3.4268905251677584E-4</v>
      </c>
      <c r="L272" s="8">
        <v>4352.63</v>
      </c>
      <c r="M272" s="13">
        <f t="shared" si="19"/>
        <v>-2.0364114325326033E-2</v>
      </c>
    </row>
    <row r="273" spans="1:13" ht="17" x14ac:dyDescent="0.2">
      <c r="A273" s="7">
        <v>43735</v>
      </c>
      <c r="B273">
        <v>69.974997999999999</v>
      </c>
      <c r="C273" s="13">
        <f t="shared" si="16"/>
        <v>7.9948144049211134E-3</v>
      </c>
      <c r="D273" s="8">
        <v>2887.61</v>
      </c>
      <c r="E273" s="13">
        <f t="shared" si="17"/>
        <v>-1.7903239520448921E-2</v>
      </c>
      <c r="I273" s="11">
        <v>44468</v>
      </c>
      <c r="J273">
        <v>87.449996999999996</v>
      </c>
      <c r="K273" s="13">
        <f t="shared" si="18"/>
        <v>-6.8569304797871933E-4</v>
      </c>
      <c r="L273" s="8">
        <v>4359.46</v>
      </c>
      <c r="M273" s="13">
        <f t="shared" si="19"/>
        <v>1.5691662282344421E-3</v>
      </c>
    </row>
    <row r="274" spans="1:13" ht="17" x14ac:dyDescent="0.2">
      <c r="A274" s="7">
        <v>43738</v>
      </c>
      <c r="B274">
        <v>69.879997000000003</v>
      </c>
      <c r="C274" s="13">
        <f t="shared" si="16"/>
        <v>-1.3576420538089495E-3</v>
      </c>
      <c r="D274" s="8">
        <v>2910.63</v>
      </c>
      <c r="E274" s="13">
        <f t="shared" si="17"/>
        <v>7.9719906774113891E-3</v>
      </c>
      <c r="I274" s="11">
        <v>44469</v>
      </c>
      <c r="J274">
        <v>86.730002999999996</v>
      </c>
      <c r="K274" s="13">
        <f t="shared" si="18"/>
        <v>-8.2332078296125655E-3</v>
      </c>
      <c r="L274" s="8">
        <v>4307.54</v>
      </c>
      <c r="M274" s="13">
        <f t="shared" si="19"/>
        <v>-1.1909731939276913E-2</v>
      </c>
    </row>
    <row r="275" spans="1:13" ht="17" x14ac:dyDescent="0.2">
      <c r="A275" s="7">
        <v>43739</v>
      </c>
      <c r="B275">
        <v>69.735000999999997</v>
      </c>
      <c r="C275" s="13">
        <f t="shared" si="16"/>
        <v>-2.0749285378476312E-3</v>
      </c>
      <c r="D275" s="8">
        <v>2952.01</v>
      </c>
      <c r="E275" s="13">
        <f t="shared" si="17"/>
        <v>1.4216853396000317E-2</v>
      </c>
      <c r="I275" s="11">
        <v>44470</v>
      </c>
      <c r="J275">
        <v>87.529999000000004</v>
      </c>
      <c r="K275" s="13">
        <f t="shared" si="18"/>
        <v>9.2239821552873025E-3</v>
      </c>
      <c r="L275" s="8">
        <v>4357.04</v>
      </c>
      <c r="M275" s="13">
        <f t="shared" si="19"/>
        <v>1.1491477734391298E-2</v>
      </c>
    </row>
    <row r="276" spans="1:13" ht="17" x14ac:dyDescent="0.2">
      <c r="A276" s="7">
        <v>43740</v>
      </c>
      <c r="B276">
        <v>67.919998000000007</v>
      </c>
      <c r="C276" s="13">
        <f t="shared" si="16"/>
        <v>-2.6027145249485129E-2</v>
      </c>
      <c r="D276" s="8">
        <v>2938.79</v>
      </c>
      <c r="E276" s="13">
        <f t="shared" si="17"/>
        <v>-4.4783046127893078E-3</v>
      </c>
      <c r="I276" s="11">
        <v>44473</v>
      </c>
      <c r="J276">
        <v>86.93</v>
      </c>
      <c r="K276" s="13">
        <f t="shared" si="18"/>
        <v>-6.8547812961816668E-3</v>
      </c>
      <c r="L276" s="8">
        <v>4300.46</v>
      </c>
      <c r="M276" s="13">
        <f t="shared" si="19"/>
        <v>-1.2985880322420762E-2</v>
      </c>
    </row>
    <row r="277" spans="1:13" ht="17" x14ac:dyDescent="0.2">
      <c r="A277" s="7">
        <v>43741</v>
      </c>
      <c r="B277">
        <v>67.535004000000001</v>
      </c>
      <c r="C277" s="13">
        <f t="shared" si="16"/>
        <v>-5.6683452788088839E-3</v>
      </c>
      <c r="D277" s="8">
        <v>2893.06</v>
      </c>
      <c r="E277" s="13">
        <f t="shared" si="17"/>
        <v>-1.5560826054260457E-2</v>
      </c>
      <c r="I277" s="11">
        <v>44474</v>
      </c>
      <c r="J277">
        <v>86.059997999999993</v>
      </c>
      <c r="K277" s="13">
        <f t="shared" si="18"/>
        <v>-1.0008075463016408E-2</v>
      </c>
      <c r="L277" s="8">
        <v>4345.72</v>
      </c>
      <c r="M277" s="13">
        <f t="shared" si="19"/>
        <v>1.0524455523362564E-2</v>
      </c>
    </row>
    <row r="278" spans="1:13" ht="17" x14ac:dyDescent="0.2">
      <c r="A278" s="7">
        <v>43742</v>
      </c>
      <c r="B278">
        <v>68.775002000000001</v>
      </c>
      <c r="C278" s="13">
        <f t="shared" si="16"/>
        <v>1.8360819227907443E-2</v>
      </c>
      <c r="D278" s="8">
        <v>2919.4</v>
      </c>
      <c r="E278" s="13">
        <f t="shared" si="17"/>
        <v>9.104546742895181E-3</v>
      </c>
      <c r="I278" s="11">
        <v>44475</v>
      </c>
      <c r="J278">
        <v>84.879997000000003</v>
      </c>
      <c r="K278" s="13">
        <f t="shared" si="18"/>
        <v>-1.3711376102983341E-2</v>
      </c>
      <c r="L278" s="8">
        <v>4363.55</v>
      </c>
      <c r="M278" s="13">
        <f t="shared" si="19"/>
        <v>4.1028874386752623E-3</v>
      </c>
    </row>
    <row r="279" spans="1:13" ht="17" x14ac:dyDescent="0.2">
      <c r="A279" s="7">
        <v>43745</v>
      </c>
      <c r="B279">
        <v>69.065002000000007</v>
      </c>
      <c r="C279" s="13">
        <f t="shared" si="16"/>
        <v>4.2166483688361733E-3</v>
      </c>
      <c r="D279" s="8">
        <v>2938.13</v>
      </c>
      <c r="E279" s="13">
        <f t="shared" si="17"/>
        <v>6.4157018565458301E-3</v>
      </c>
      <c r="I279" s="11">
        <v>44476</v>
      </c>
      <c r="J279">
        <v>86</v>
      </c>
      <c r="K279" s="13">
        <f t="shared" si="18"/>
        <v>1.3195134773626327E-2</v>
      </c>
      <c r="L279" s="8">
        <v>4399.76</v>
      </c>
      <c r="M279" s="13">
        <f t="shared" si="19"/>
        <v>8.2982892369745098E-3</v>
      </c>
    </row>
    <row r="280" spans="1:13" ht="17" x14ac:dyDescent="0.2">
      <c r="A280" s="7">
        <v>43746</v>
      </c>
      <c r="B280">
        <v>68.735000999999997</v>
      </c>
      <c r="C280" s="13">
        <f t="shared" si="16"/>
        <v>-4.778121920564149E-3</v>
      </c>
      <c r="D280" s="8">
        <v>2970.27</v>
      </c>
      <c r="E280" s="13">
        <f t="shared" si="17"/>
        <v>1.0938930544257763E-2</v>
      </c>
      <c r="I280" s="11">
        <v>44477</v>
      </c>
      <c r="J280">
        <v>85.309997999999993</v>
      </c>
      <c r="K280" s="13">
        <f t="shared" si="18"/>
        <v>-8.0232790697675194E-3</v>
      </c>
      <c r="L280" s="8">
        <v>4391.34</v>
      </c>
      <c r="M280" s="13">
        <f t="shared" si="19"/>
        <v>-1.9137407494954628E-3</v>
      </c>
    </row>
    <row r="281" spans="1:13" ht="17" x14ac:dyDescent="0.2">
      <c r="A281" s="7">
        <v>43747</v>
      </c>
      <c r="B281">
        <v>69</v>
      </c>
      <c r="C281" s="13">
        <f t="shared" si="16"/>
        <v>3.8553720250911194E-3</v>
      </c>
      <c r="D281" s="8">
        <v>2966.15</v>
      </c>
      <c r="E281" s="13">
        <f t="shared" si="17"/>
        <v>-1.3870792890882111E-3</v>
      </c>
      <c r="I281" s="11">
        <v>44480</v>
      </c>
      <c r="J281">
        <v>86.989998</v>
      </c>
      <c r="K281" s="13">
        <f t="shared" si="18"/>
        <v>1.969288523485857E-2</v>
      </c>
      <c r="L281" s="8">
        <v>4361.1899999999996</v>
      </c>
      <c r="M281" s="13">
        <f t="shared" si="19"/>
        <v>-6.8657858421348195E-3</v>
      </c>
    </row>
    <row r="282" spans="1:13" ht="17" x14ac:dyDescent="0.2">
      <c r="A282" s="7">
        <v>43748</v>
      </c>
      <c r="B282">
        <v>69.019997000000004</v>
      </c>
      <c r="C282" s="13">
        <f t="shared" si="16"/>
        <v>2.8981159420293778E-4</v>
      </c>
      <c r="D282" s="8">
        <v>2995.68</v>
      </c>
      <c r="E282" s="13">
        <f t="shared" si="17"/>
        <v>9.9556664362894232E-3</v>
      </c>
      <c r="I282" s="11">
        <v>44481</v>
      </c>
      <c r="J282">
        <v>86.68</v>
      </c>
      <c r="K282" s="13">
        <f t="shared" si="18"/>
        <v>-3.563605094001665E-3</v>
      </c>
      <c r="L282" s="8">
        <v>4350.6499999999996</v>
      </c>
      <c r="M282" s="13">
        <f t="shared" si="19"/>
        <v>-2.4167715692277048E-3</v>
      </c>
    </row>
    <row r="283" spans="1:13" ht="17" x14ac:dyDescent="0.2">
      <c r="A283" s="7">
        <v>43749</v>
      </c>
      <c r="B283">
        <v>68.279999000000004</v>
      </c>
      <c r="C283" s="13">
        <f t="shared" si="16"/>
        <v>-1.0721501480215889E-2</v>
      </c>
      <c r="D283" s="8">
        <v>2989.69</v>
      </c>
      <c r="E283" s="13">
        <f t="shared" si="17"/>
        <v>-1.9995460129251796E-3</v>
      </c>
      <c r="I283" s="11">
        <v>44482</v>
      </c>
      <c r="J283">
        <v>86.980002999999996</v>
      </c>
      <c r="K283" s="13">
        <f t="shared" si="18"/>
        <v>3.4610406091368784E-3</v>
      </c>
      <c r="L283" s="8">
        <v>4363.8</v>
      </c>
      <c r="M283" s="13">
        <f t="shared" si="19"/>
        <v>3.0225368623080229E-3</v>
      </c>
    </row>
    <row r="284" spans="1:13" ht="17" x14ac:dyDescent="0.2">
      <c r="A284" s="7">
        <v>43752</v>
      </c>
      <c r="B284">
        <v>68.370002999999997</v>
      </c>
      <c r="C284" s="13">
        <f t="shared" si="16"/>
        <v>1.3181605348293601E-3</v>
      </c>
      <c r="D284" s="8">
        <v>2997.95</v>
      </c>
      <c r="E284" s="13">
        <f t="shared" si="17"/>
        <v>2.7628282530964832E-3</v>
      </c>
      <c r="I284" s="11">
        <v>44483</v>
      </c>
      <c r="J284">
        <v>86.339995999999999</v>
      </c>
      <c r="K284" s="13">
        <f t="shared" si="18"/>
        <v>-7.358093560884349E-3</v>
      </c>
      <c r="L284" s="8">
        <v>4438.26</v>
      </c>
      <c r="M284" s="13">
        <f t="shared" si="19"/>
        <v>1.706311013337003E-2</v>
      </c>
    </row>
    <row r="285" spans="1:13" ht="17" x14ac:dyDescent="0.2">
      <c r="A285" s="7">
        <v>43753</v>
      </c>
      <c r="B285">
        <v>68.190002000000007</v>
      </c>
      <c r="C285" s="13">
        <f t="shared" si="16"/>
        <v>-2.6327481658877661E-3</v>
      </c>
      <c r="D285" s="8">
        <v>2986.2</v>
      </c>
      <c r="E285" s="13">
        <f t="shared" si="17"/>
        <v>-3.919344885671916E-3</v>
      </c>
      <c r="I285" s="11">
        <v>44484</v>
      </c>
      <c r="J285">
        <v>86.089995999999999</v>
      </c>
      <c r="K285" s="13">
        <f t="shared" si="18"/>
        <v>-2.8955294369019668E-3</v>
      </c>
      <c r="L285" s="8">
        <v>4471.37</v>
      </c>
      <c r="M285" s="13">
        <f t="shared" si="19"/>
        <v>7.4601307719690535E-3</v>
      </c>
    </row>
    <row r="286" spans="1:13" ht="17" x14ac:dyDescent="0.2">
      <c r="A286" s="7">
        <v>43754</v>
      </c>
      <c r="B286">
        <v>67.669998000000007</v>
      </c>
      <c r="C286" s="13">
        <f t="shared" si="16"/>
        <v>-7.6258100124414474E-3</v>
      </c>
      <c r="D286" s="8">
        <v>3006.72</v>
      </c>
      <c r="E286" s="13">
        <f t="shared" si="17"/>
        <v>6.8716094032550412E-3</v>
      </c>
      <c r="I286" s="11">
        <v>44487</v>
      </c>
      <c r="J286">
        <v>87.230002999999996</v>
      </c>
      <c r="K286" s="13">
        <f t="shared" si="18"/>
        <v>1.324203801798296E-2</v>
      </c>
      <c r="L286" s="8">
        <v>4486.46</v>
      </c>
      <c r="M286" s="13">
        <f t="shared" si="19"/>
        <v>3.3748045900920953E-3</v>
      </c>
    </row>
    <row r="287" spans="1:13" ht="17" x14ac:dyDescent="0.2">
      <c r="A287" s="7">
        <v>43755</v>
      </c>
      <c r="B287">
        <v>67.694999999999993</v>
      </c>
      <c r="C287" s="13">
        <f t="shared" si="16"/>
        <v>3.6946949518146255E-4</v>
      </c>
      <c r="D287" s="8">
        <v>2995.99</v>
      </c>
      <c r="E287" s="13">
        <f t="shared" si="17"/>
        <v>-3.5686728395061262E-3</v>
      </c>
      <c r="I287" s="11">
        <v>44488</v>
      </c>
      <c r="J287">
        <v>87.519997000000004</v>
      </c>
      <c r="K287" s="13">
        <f t="shared" si="18"/>
        <v>3.3244754101406926E-3</v>
      </c>
      <c r="L287" s="8">
        <v>4519.63</v>
      </c>
      <c r="M287" s="13">
        <f t="shared" si="19"/>
        <v>7.3933569005406596E-3</v>
      </c>
    </row>
    <row r="288" spans="1:13" ht="17" x14ac:dyDescent="0.2">
      <c r="A288" s="7">
        <v>43756</v>
      </c>
      <c r="B288">
        <v>67.459998999999996</v>
      </c>
      <c r="C288" s="13">
        <f t="shared" si="16"/>
        <v>-3.4714676120836119E-3</v>
      </c>
      <c r="D288" s="8">
        <v>3004.52</v>
      </c>
      <c r="E288" s="13">
        <f t="shared" si="17"/>
        <v>2.8471390091422411E-3</v>
      </c>
      <c r="I288" s="11">
        <v>44489</v>
      </c>
      <c r="J288">
        <v>87.870002999999997</v>
      </c>
      <c r="K288" s="13">
        <f t="shared" si="18"/>
        <v>3.9991546160587088E-3</v>
      </c>
      <c r="L288" s="8">
        <v>4536.1899999999996</v>
      </c>
      <c r="M288" s="13">
        <f t="shared" si="19"/>
        <v>3.6640167447334893E-3</v>
      </c>
    </row>
    <row r="289" spans="1:13" ht="17" x14ac:dyDescent="0.2">
      <c r="A289" s="7">
        <v>43759</v>
      </c>
      <c r="B289">
        <v>67.184997999999993</v>
      </c>
      <c r="C289" s="13">
        <f t="shared" si="16"/>
        <v>-4.076504655744273E-3</v>
      </c>
      <c r="D289" s="8">
        <v>3010.29</v>
      </c>
      <c r="E289" s="13">
        <f t="shared" si="17"/>
        <v>1.920439870594981E-3</v>
      </c>
      <c r="I289" s="11">
        <v>44490</v>
      </c>
      <c r="J289">
        <v>88</v>
      </c>
      <c r="K289" s="13">
        <f t="shared" si="18"/>
        <v>1.4794240988020846E-3</v>
      </c>
      <c r="L289" s="8">
        <v>4549.78</v>
      </c>
      <c r="M289" s="13">
        <f t="shared" si="19"/>
        <v>2.995906256131331E-3</v>
      </c>
    </row>
    <row r="290" spans="1:13" ht="17" x14ac:dyDescent="0.2">
      <c r="A290" s="7">
        <v>43760</v>
      </c>
      <c r="B290">
        <v>67.514999000000003</v>
      </c>
      <c r="C290" s="13">
        <f t="shared" si="16"/>
        <v>4.9118257025178025E-3</v>
      </c>
      <c r="D290" s="8">
        <v>3022.55</v>
      </c>
      <c r="E290" s="13">
        <f t="shared" si="17"/>
        <v>4.0726973148768053E-3</v>
      </c>
      <c r="I290" s="11">
        <v>44491</v>
      </c>
      <c r="J290">
        <v>88.260002</v>
      </c>
      <c r="K290" s="13">
        <f t="shared" si="18"/>
        <v>2.9545681818181624E-3</v>
      </c>
      <c r="L290" s="8">
        <v>4544.8999999999996</v>
      </c>
      <c r="M290" s="13">
        <f t="shared" si="19"/>
        <v>-1.0725793335062406E-3</v>
      </c>
    </row>
    <row r="291" spans="1:13" ht="17" x14ac:dyDescent="0.2">
      <c r="A291" s="7">
        <v>43761</v>
      </c>
      <c r="B291">
        <v>67.705001999999993</v>
      </c>
      <c r="C291" s="13">
        <f t="shared" si="16"/>
        <v>2.8142339156369545E-3</v>
      </c>
      <c r="D291" s="8">
        <v>3039.42</v>
      </c>
      <c r="E291" s="13">
        <f t="shared" si="17"/>
        <v>5.5813799606292402E-3</v>
      </c>
      <c r="I291" s="11">
        <v>44494</v>
      </c>
      <c r="J291">
        <v>88.029999000000004</v>
      </c>
      <c r="K291" s="13">
        <f t="shared" si="18"/>
        <v>-2.6059709357358907E-3</v>
      </c>
      <c r="L291" s="8">
        <v>4566.4799999999996</v>
      </c>
      <c r="M291" s="13">
        <f t="shared" si="19"/>
        <v>4.7481792778718557E-3</v>
      </c>
    </row>
    <row r="292" spans="1:13" ht="17" x14ac:dyDescent="0.2">
      <c r="A292" s="7">
        <v>43762</v>
      </c>
      <c r="B292">
        <v>68.214995999999999</v>
      </c>
      <c r="C292" s="13">
        <f t="shared" si="16"/>
        <v>7.5325896896067945E-3</v>
      </c>
      <c r="D292" s="8">
        <v>3036.89</v>
      </c>
      <c r="E292" s="13">
        <f t="shared" si="17"/>
        <v>-8.323956544341593E-4</v>
      </c>
      <c r="I292" s="11">
        <v>44495</v>
      </c>
      <c r="J292">
        <v>88.370002999999997</v>
      </c>
      <c r="K292" s="13">
        <f t="shared" si="18"/>
        <v>3.862365146681368E-3</v>
      </c>
      <c r="L292" s="8">
        <v>4574.79</v>
      </c>
      <c r="M292" s="13">
        <f t="shared" si="19"/>
        <v>1.8197824144636776E-3</v>
      </c>
    </row>
    <row r="293" spans="1:13" ht="17" x14ac:dyDescent="0.2">
      <c r="A293" s="7">
        <v>43763</v>
      </c>
      <c r="B293">
        <v>68.449996999999996</v>
      </c>
      <c r="C293" s="13">
        <f t="shared" si="16"/>
        <v>3.4450049663565796E-3</v>
      </c>
      <c r="D293" s="8">
        <v>3046.77</v>
      </c>
      <c r="E293" s="13">
        <f t="shared" si="17"/>
        <v>3.2533282404039188E-3</v>
      </c>
      <c r="I293" s="11">
        <v>44496</v>
      </c>
      <c r="J293">
        <v>88.760002</v>
      </c>
      <c r="K293" s="13">
        <f t="shared" si="18"/>
        <v>4.4132509534937636E-3</v>
      </c>
      <c r="L293" s="8">
        <v>4551.68</v>
      </c>
      <c r="M293" s="13">
        <f t="shared" si="19"/>
        <v>-5.0515979968478453E-3</v>
      </c>
    </row>
    <row r="294" spans="1:13" ht="17" x14ac:dyDescent="0.2">
      <c r="A294" s="7">
        <v>43766</v>
      </c>
      <c r="B294">
        <v>68.614998</v>
      </c>
      <c r="C294" s="13">
        <f t="shared" si="16"/>
        <v>2.4105333415866959E-3</v>
      </c>
      <c r="D294" s="8">
        <v>3037.56</v>
      </c>
      <c r="E294" s="13">
        <f t="shared" si="17"/>
        <v>-3.0228734036372717E-3</v>
      </c>
      <c r="I294" s="11">
        <v>44497</v>
      </c>
      <c r="J294">
        <v>89.120002999999997</v>
      </c>
      <c r="K294" s="13">
        <f t="shared" si="18"/>
        <v>4.0558922024358512E-3</v>
      </c>
      <c r="L294" s="8">
        <v>4596.42</v>
      </c>
      <c r="M294" s="13">
        <f t="shared" si="19"/>
        <v>9.8293377390326064E-3</v>
      </c>
    </row>
    <row r="295" spans="1:13" ht="17" x14ac:dyDescent="0.2">
      <c r="A295" s="7">
        <v>43767</v>
      </c>
      <c r="B295">
        <v>68.529999000000004</v>
      </c>
      <c r="C295" s="13">
        <f t="shared" si="16"/>
        <v>-1.2387816436283394E-3</v>
      </c>
      <c r="D295" s="8">
        <v>3066.91</v>
      </c>
      <c r="E295" s="13">
        <f t="shared" si="17"/>
        <v>9.6623605788856981E-3</v>
      </c>
      <c r="I295" s="11">
        <v>44498</v>
      </c>
      <c r="J295">
        <v>89</v>
      </c>
      <c r="K295" s="13">
        <f t="shared" si="18"/>
        <v>-1.3465327194838173E-3</v>
      </c>
      <c r="L295" s="8">
        <v>4605.38</v>
      </c>
      <c r="M295" s="13">
        <f t="shared" si="19"/>
        <v>1.9493431844783693E-3</v>
      </c>
    </row>
    <row r="296" spans="1:13" ht="17" x14ac:dyDescent="0.2">
      <c r="A296" s="7">
        <v>43768</v>
      </c>
      <c r="B296">
        <v>68.444999999999993</v>
      </c>
      <c r="C296" s="13">
        <f t="shared" si="16"/>
        <v>-1.2403181269564634E-3</v>
      </c>
      <c r="D296" s="8">
        <v>3078.27</v>
      </c>
      <c r="E296" s="13">
        <f t="shared" si="17"/>
        <v>3.70405391746087E-3</v>
      </c>
      <c r="I296" s="11">
        <v>44501</v>
      </c>
      <c r="J296">
        <v>88.779999000000004</v>
      </c>
      <c r="K296" s="13">
        <f t="shared" si="18"/>
        <v>-2.4719213483145319E-3</v>
      </c>
      <c r="L296" s="8">
        <v>4613.67</v>
      </c>
      <c r="M296" s="13">
        <f t="shared" si="19"/>
        <v>1.8000686154020507E-3</v>
      </c>
    </row>
    <row r="297" spans="1:13" ht="17" x14ac:dyDescent="0.2">
      <c r="A297" s="7">
        <v>43769</v>
      </c>
      <c r="B297">
        <v>68.004997000000003</v>
      </c>
      <c r="C297" s="13">
        <f t="shared" si="16"/>
        <v>-6.4285630798449622E-3</v>
      </c>
      <c r="D297" s="8">
        <v>3074.62</v>
      </c>
      <c r="E297" s="13">
        <f t="shared" si="17"/>
        <v>-1.1857309462782739E-3</v>
      </c>
      <c r="I297" s="11">
        <v>44502</v>
      </c>
      <c r="J297">
        <v>89.279999000000004</v>
      </c>
      <c r="K297" s="13">
        <f t="shared" si="18"/>
        <v>5.6318991398052187E-3</v>
      </c>
      <c r="L297" s="8">
        <v>4630.6499999999996</v>
      </c>
      <c r="M297" s="13">
        <f t="shared" si="19"/>
        <v>3.6803672564356127E-3</v>
      </c>
    </row>
    <row r="298" spans="1:13" ht="17" x14ac:dyDescent="0.2">
      <c r="A298" s="7">
        <v>43770</v>
      </c>
      <c r="B298">
        <v>68.625</v>
      </c>
      <c r="C298" s="13">
        <f t="shared" si="16"/>
        <v>9.117021209485543E-3</v>
      </c>
      <c r="D298" s="8">
        <v>3076.78</v>
      </c>
      <c r="E298" s="13">
        <f t="shared" si="17"/>
        <v>7.0252584059171674E-4</v>
      </c>
      <c r="I298" s="11">
        <v>44503</v>
      </c>
      <c r="J298">
        <v>89.919998000000007</v>
      </c>
      <c r="K298" s="13">
        <f t="shared" si="18"/>
        <v>7.1684476609370495E-3</v>
      </c>
      <c r="L298" s="8">
        <v>4660.57</v>
      </c>
      <c r="M298" s="13">
        <f t="shared" si="19"/>
        <v>6.4612959303769202E-3</v>
      </c>
    </row>
    <row r="299" spans="1:13" ht="17" x14ac:dyDescent="0.2">
      <c r="A299" s="7">
        <v>43773</v>
      </c>
      <c r="B299">
        <v>69.339995999999999</v>
      </c>
      <c r="C299" s="13">
        <f t="shared" si="16"/>
        <v>1.0418885245901732E-2</v>
      </c>
      <c r="D299" s="8">
        <v>3085.18</v>
      </c>
      <c r="E299" s="13">
        <f t="shared" si="17"/>
        <v>2.7301269509030224E-3</v>
      </c>
      <c r="I299" s="11">
        <v>44504</v>
      </c>
      <c r="J299">
        <v>90.449996999999996</v>
      </c>
      <c r="K299" s="13">
        <f t="shared" si="18"/>
        <v>5.8941171239792478E-3</v>
      </c>
      <c r="L299" s="8">
        <v>4680.0600000000004</v>
      </c>
      <c r="M299" s="13">
        <f t="shared" si="19"/>
        <v>4.1818919145084621E-3</v>
      </c>
    </row>
    <row r="300" spans="1:13" ht="17" x14ac:dyDescent="0.2">
      <c r="A300" s="7">
        <v>43774</v>
      </c>
      <c r="B300">
        <v>69.470000999999996</v>
      </c>
      <c r="C300" s="13">
        <f t="shared" si="16"/>
        <v>1.8748919454796287E-3</v>
      </c>
      <c r="D300" s="8">
        <v>3093.08</v>
      </c>
      <c r="E300" s="13">
        <f t="shared" si="17"/>
        <v>2.5606285532773221E-3</v>
      </c>
      <c r="I300" s="11">
        <v>44505</v>
      </c>
      <c r="J300">
        <v>90.080001999999993</v>
      </c>
      <c r="K300" s="13">
        <f t="shared" si="18"/>
        <v>-4.090602678516464E-3</v>
      </c>
      <c r="L300" s="8">
        <v>4697.53</v>
      </c>
      <c r="M300" s="13">
        <f t="shared" si="19"/>
        <v>3.7328581257503046E-3</v>
      </c>
    </row>
    <row r="301" spans="1:13" ht="17" x14ac:dyDescent="0.2">
      <c r="A301" s="7">
        <v>43775</v>
      </c>
      <c r="B301">
        <v>69.464995999999999</v>
      </c>
      <c r="C301" s="13">
        <f t="shared" si="16"/>
        <v>-7.2045486223526467E-5</v>
      </c>
      <c r="D301" s="8">
        <v>3087.01</v>
      </c>
      <c r="E301" s="13">
        <f t="shared" si="17"/>
        <v>-1.9624452002533488E-3</v>
      </c>
      <c r="I301" s="11">
        <v>44508</v>
      </c>
      <c r="J301">
        <v>91.709998999999996</v>
      </c>
      <c r="K301" s="13">
        <f t="shared" si="18"/>
        <v>1.8094992937500276E-2</v>
      </c>
      <c r="L301" s="8">
        <v>4701.7</v>
      </c>
      <c r="M301" s="13">
        <f t="shared" si="19"/>
        <v>8.8770055752696031E-4</v>
      </c>
    </row>
    <row r="302" spans="1:13" ht="17" x14ac:dyDescent="0.2">
      <c r="A302" s="7">
        <v>43776</v>
      </c>
      <c r="B302">
        <v>70.120002999999997</v>
      </c>
      <c r="C302" s="13">
        <f t="shared" si="16"/>
        <v>9.4293102672891038E-3</v>
      </c>
      <c r="D302" s="8">
        <v>3091.84</v>
      </c>
      <c r="E302" s="13">
        <f t="shared" si="17"/>
        <v>1.5646207819215441E-3</v>
      </c>
      <c r="I302" s="11">
        <v>44509</v>
      </c>
      <c r="J302">
        <v>92.339995999999999</v>
      </c>
      <c r="K302" s="13">
        <f t="shared" si="18"/>
        <v>6.8694472453325606E-3</v>
      </c>
      <c r="L302" s="8">
        <v>4685.25</v>
      </c>
      <c r="M302" s="13">
        <f t="shared" si="19"/>
        <v>-3.4987345002870374E-3</v>
      </c>
    </row>
    <row r="303" spans="1:13" ht="17" x14ac:dyDescent="0.2">
      <c r="A303" s="7">
        <v>43777</v>
      </c>
      <c r="B303">
        <v>70.004997000000003</v>
      </c>
      <c r="C303" s="13">
        <f t="shared" si="16"/>
        <v>-1.6401311334797164E-3</v>
      </c>
      <c r="D303" s="8">
        <v>3094.04</v>
      </c>
      <c r="E303" s="13">
        <f t="shared" si="17"/>
        <v>7.1155040364301314E-4</v>
      </c>
      <c r="I303" s="11">
        <v>44510</v>
      </c>
      <c r="J303">
        <v>92</v>
      </c>
      <c r="K303" s="13">
        <f t="shared" si="18"/>
        <v>-3.6820014590427386E-3</v>
      </c>
      <c r="L303" s="8">
        <v>4646.71</v>
      </c>
      <c r="M303" s="13">
        <f t="shared" si="19"/>
        <v>-8.2258150578944367E-3</v>
      </c>
    </row>
    <row r="304" spans="1:13" ht="17" x14ac:dyDescent="0.2">
      <c r="A304" s="7">
        <v>43780</v>
      </c>
      <c r="B304">
        <v>69.535004000000001</v>
      </c>
      <c r="C304" s="13">
        <f t="shared" si="16"/>
        <v>-6.7137064515552236E-3</v>
      </c>
      <c r="D304" s="8">
        <v>3096.63</v>
      </c>
      <c r="E304" s="13">
        <f t="shared" si="17"/>
        <v>8.3709325024883263E-4</v>
      </c>
      <c r="I304" s="11">
        <v>44511</v>
      </c>
      <c r="J304">
        <v>91.730002999999996</v>
      </c>
      <c r="K304" s="13">
        <f t="shared" si="18"/>
        <v>-2.934749999999986E-3</v>
      </c>
      <c r="L304" s="8">
        <v>4649.2700000000004</v>
      </c>
      <c r="M304" s="13">
        <f t="shared" si="19"/>
        <v>5.5092743037565839E-4</v>
      </c>
    </row>
    <row r="305" spans="1:13" ht="17" x14ac:dyDescent="0.2">
      <c r="A305" s="7">
        <v>43781</v>
      </c>
      <c r="B305">
        <v>69.919998000000007</v>
      </c>
      <c r="C305" s="13">
        <f t="shared" si="16"/>
        <v>5.536693432850015E-3</v>
      </c>
      <c r="D305" s="8">
        <v>3120.46</v>
      </c>
      <c r="E305" s="13">
        <f t="shared" si="17"/>
        <v>7.6954624866387711E-3</v>
      </c>
      <c r="I305" s="11">
        <v>44512</v>
      </c>
      <c r="J305">
        <v>92.089995999999999</v>
      </c>
      <c r="K305" s="13">
        <f t="shared" si="18"/>
        <v>3.9244847729920096E-3</v>
      </c>
      <c r="L305" s="8">
        <v>4682.8500000000004</v>
      </c>
      <c r="M305" s="13">
        <f t="shared" si="19"/>
        <v>7.2226392530441164E-3</v>
      </c>
    </row>
    <row r="306" spans="1:13" ht="17" x14ac:dyDescent="0.2">
      <c r="A306" s="7">
        <v>43782</v>
      </c>
      <c r="B306">
        <v>69.574996999999996</v>
      </c>
      <c r="C306" s="13">
        <f t="shared" si="16"/>
        <v>-4.9342249695145668E-3</v>
      </c>
      <c r="D306" s="8">
        <v>3122.03</v>
      </c>
      <c r="E306" s="13">
        <f t="shared" si="17"/>
        <v>5.0313094864229413E-4</v>
      </c>
      <c r="I306" s="11">
        <v>44515</v>
      </c>
      <c r="J306">
        <v>92.510002</v>
      </c>
      <c r="K306" s="13">
        <f t="shared" si="18"/>
        <v>4.5608211341436888E-3</v>
      </c>
      <c r="L306" s="8">
        <v>4682.8</v>
      </c>
      <c r="M306" s="13">
        <f t="shared" si="19"/>
        <v>-1.0677258507119092E-5</v>
      </c>
    </row>
    <row r="307" spans="1:13" ht="17" x14ac:dyDescent="0.2">
      <c r="A307" s="7">
        <v>43783</v>
      </c>
      <c r="B307">
        <v>69.389999000000003</v>
      </c>
      <c r="C307" s="13">
        <f t="shared" si="16"/>
        <v>-2.6589724466677955E-3</v>
      </c>
      <c r="D307" s="8">
        <v>3120.18</v>
      </c>
      <c r="E307" s="13">
        <f t="shared" si="17"/>
        <v>-5.9256317203881803E-4</v>
      </c>
      <c r="I307" s="11">
        <v>44516</v>
      </c>
      <c r="J307">
        <v>92.769997000000004</v>
      </c>
      <c r="K307" s="13">
        <f t="shared" si="18"/>
        <v>2.810452863248214E-3</v>
      </c>
      <c r="L307" s="8">
        <v>4700.8999999999996</v>
      </c>
      <c r="M307" s="13">
        <f t="shared" si="19"/>
        <v>3.8652088494062209E-3</v>
      </c>
    </row>
    <row r="308" spans="1:13" ht="17" x14ac:dyDescent="0.2">
      <c r="A308" s="7">
        <v>43784</v>
      </c>
      <c r="B308">
        <v>69.839995999999999</v>
      </c>
      <c r="C308" s="13">
        <f t="shared" si="16"/>
        <v>6.4850411656585116E-3</v>
      </c>
      <c r="D308" s="8">
        <v>3108.46</v>
      </c>
      <c r="E308" s="13">
        <f t="shared" si="17"/>
        <v>-3.7561935529359936E-3</v>
      </c>
      <c r="I308" s="11">
        <v>44517</v>
      </c>
      <c r="J308">
        <v>92.760002</v>
      </c>
      <c r="K308" s="13">
        <f t="shared" si="18"/>
        <v>-1.077395744660814E-4</v>
      </c>
      <c r="L308" s="8">
        <v>4688.67</v>
      </c>
      <c r="M308" s="13">
        <f t="shared" si="19"/>
        <v>-2.6016294752068125E-3</v>
      </c>
    </row>
    <row r="309" spans="1:13" ht="17" x14ac:dyDescent="0.2">
      <c r="A309" s="7">
        <v>43787</v>
      </c>
      <c r="B309">
        <v>69.535004000000001</v>
      </c>
      <c r="C309" s="13">
        <f t="shared" si="16"/>
        <v>-4.3670105593934805E-3</v>
      </c>
      <c r="D309" s="8">
        <v>3103.54</v>
      </c>
      <c r="E309" s="13">
        <f t="shared" si="17"/>
        <v>-1.5827773238195064E-3</v>
      </c>
      <c r="I309" s="11">
        <v>44518</v>
      </c>
      <c r="J309">
        <v>93</v>
      </c>
      <c r="K309" s="13">
        <f t="shared" si="18"/>
        <v>2.587300504801604E-3</v>
      </c>
      <c r="L309" s="8">
        <v>4704.54</v>
      </c>
      <c r="M309" s="13">
        <f t="shared" si="19"/>
        <v>3.3847551651107199E-3</v>
      </c>
    </row>
    <row r="310" spans="1:13" ht="17" x14ac:dyDescent="0.2">
      <c r="A310" s="7">
        <v>43788</v>
      </c>
      <c r="B310">
        <v>69.705001999999993</v>
      </c>
      <c r="C310" s="13">
        <f t="shared" si="16"/>
        <v>2.4447830620675237E-3</v>
      </c>
      <c r="D310" s="8">
        <v>3110.29</v>
      </c>
      <c r="E310" s="13">
        <f t="shared" si="17"/>
        <v>2.1749357185665286E-3</v>
      </c>
      <c r="I310" s="11">
        <v>44519</v>
      </c>
      <c r="J310">
        <v>92.32</v>
      </c>
      <c r="K310" s="13">
        <f t="shared" si="18"/>
        <v>-7.3118279569893696E-3</v>
      </c>
      <c r="L310" s="8">
        <v>4697.96</v>
      </c>
      <c r="M310" s="13">
        <f t="shared" si="19"/>
        <v>-1.3986489646171663E-3</v>
      </c>
    </row>
    <row r="311" spans="1:13" ht="17" x14ac:dyDescent="0.2">
      <c r="A311" s="7">
        <v>43789</v>
      </c>
      <c r="B311">
        <v>69.669998000000007</v>
      </c>
      <c r="C311" s="13">
        <f t="shared" si="16"/>
        <v>-5.0217343082470389E-4</v>
      </c>
      <c r="D311" s="8">
        <v>3133.64</v>
      </c>
      <c r="E311" s="13">
        <f t="shared" si="17"/>
        <v>7.5073385439943241E-3</v>
      </c>
      <c r="I311" s="11">
        <v>44522</v>
      </c>
      <c r="J311">
        <v>92.099997999999999</v>
      </c>
      <c r="K311" s="13">
        <f t="shared" si="18"/>
        <v>-2.3830372616984175E-3</v>
      </c>
      <c r="L311" s="8">
        <v>4682.9399999999996</v>
      </c>
      <c r="M311" s="13">
        <f t="shared" si="19"/>
        <v>-3.1971323723489764E-3</v>
      </c>
    </row>
    <row r="312" spans="1:13" ht="17" x14ac:dyDescent="0.2">
      <c r="A312" s="7">
        <v>43790</v>
      </c>
      <c r="B312">
        <v>69.400002000000001</v>
      </c>
      <c r="C312" s="13">
        <f t="shared" si="16"/>
        <v>-3.8753553574094601E-3</v>
      </c>
      <c r="D312" s="8">
        <v>3140.52</v>
      </c>
      <c r="E312" s="13">
        <f t="shared" si="17"/>
        <v>2.1955297992111156E-3</v>
      </c>
      <c r="I312" s="11">
        <v>44523</v>
      </c>
      <c r="J312">
        <v>92.199996999999996</v>
      </c>
      <c r="K312" s="13">
        <f t="shared" si="18"/>
        <v>1.0857654958906782E-3</v>
      </c>
      <c r="L312" s="8">
        <v>4690.7</v>
      </c>
      <c r="M312" s="13">
        <f t="shared" si="19"/>
        <v>1.6570786727996278E-3</v>
      </c>
    </row>
    <row r="313" spans="1:13" ht="17" x14ac:dyDescent="0.2">
      <c r="A313" s="7">
        <v>43791</v>
      </c>
      <c r="B313">
        <v>69.900002000000001</v>
      </c>
      <c r="C313" s="13">
        <f t="shared" si="16"/>
        <v>7.2046107433829665E-3</v>
      </c>
      <c r="D313" s="8">
        <v>3153.63</v>
      </c>
      <c r="E313" s="13">
        <f t="shared" si="17"/>
        <v>4.1744679225097503E-3</v>
      </c>
      <c r="I313" s="11">
        <v>44524</v>
      </c>
      <c r="J313">
        <v>92.559997999999993</v>
      </c>
      <c r="K313" s="13">
        <f t="shared" si="18"/>
        <v>3.9045662875671905E-3</v>
      </c>
      <c r="L313" s="8">
        <v>4701.46</v>
      </c>
      <c r="M313" s="13">
        <f t="shared" si="19"/>
        <v>2.2939006971240961E-3</v>
      </c>
    </row>
    <row r="314" spans="1:13" ht="17" x14ac:dyDescent="0.2">
      <c r="A314" s="7">
        <v>43794</v>
      </c>
      <c r="B314">
        <v>70.074996999999996</v>
      </c>
      <c r="C314" s="13">
        <f t="shared" si="16"/>
        <v>2.5035049355219829E-3</v>
      </c>
      <c r="D314" s="8">
        <v>3140.98</v>
      </c>
      <c r="E314" s="13">
        <f t="shared" si="17"/>
        <v>-4.0112505271703291E-3</v>
      </c>
      <c r="I314" s="11">
        <v>44526</v>
      </c>
      <c r="J314">
        <v>91.75</v>
      </c>
      <c r="K314" s="13">
        <f t="shared" si="18"/>
        <v>-8.7510589617773027E-3</v>
      </c>
      <c r="L314" s="8">
        <v>4594.62</v>
      </c>
      <c r="M314" s="13">
        <f t="shared" si="19"/>
        <v>-2.2724855683128209E-2</v>
      </c>
    </row>
    <row r="315" spans="1:13" ht="17" x14ac:dyDescent="0.2">
      <c r="A315" s="7">
        <v>43795</v>
      </c>
      <c r="B315">
        <v>70.470000999999996</v>
      </c>
      <c r="C315" s="13">
        <f t="shared" si="16"/>
        <v>5.6368750183464211E-3</v>
      </c>
      <c r="D315" s="8">
        <v>3113.87</v>
      </c>
      <c r="E315" s="13">
        <f t="shared" si="17"/>
        <v>-8.6310641901572449E-3</v>
      </c>
      <c r="I315" s="11">
        <v>44529</v>
      </c>
      <c r="J315">
        <v>92.230002999999996</v>
      </c>
      <c r="K315" s="13">
        <f t="shared" si="18"/>
        <v>5.2316403269754286E-3</v>
      </c>
      <c r="L315" s="8">
        <v>4655.2700000000004</v>
      </c>
      <c r="M315" s="13">
        <f t="shared" si="19"/>
        <v>1.3200221128189193E-2</v>
      </c>
    </row>
    <row r="316" spans="1:13" ht="17" x14ac:dyDescent="0.2">
      <c r="A316" s="7">
        <v>43796</v>
      </c>
      <c r="B316">
        <v>70.415001000000004</v>
      </c>
      <c r="C316" s="13">
        <f t="shared" si="16"/>
        <v>-7.8047394947522442E-4</v>
      </c>
      <c r="D316" s="8">
        <v>3093.2</v>
      </c>
      <c r="E316" s="13">
        <f t="shared" si="17"/>
        <v>-6.6380420505672832E-3</v>
      </c>
      <c r="I316" s="11">
        <v>44530</v>
      </c>
      <c r="J316">
        <v>92.639999000000003</v>
      </c>
      <c r="K316" s="13">
        <f t="shared" si="18"/>
        <v>4.4453647041517996E-3</v>
      </c>
      <c r="L316" s="8">
        <v>4567</v>
      </c>
      <c r="M316" s="13">
        <f t="shared" si="19"/>
        <v>-1.8961306218543861E-2</v>
      </c>
    </row>
    <row r="317" spans="1:13" ht="17" x14ac:dyDescent="0.2">
      <c r="A317" s="7">
        <v>43797</v>
      </c>
      <c r="B317">
        <v>70.349997999999999</v>
      </c>
      <c r="C317" s="13">
        <f t="shared" si="16"/>
        <v>-9.231413630172991E-4</v>
      </c>
      <c r="D317" s="8">
        <v>3112.76</v>
      </c>
      <c r="E317" s="13">
        <f t="shared" si="17"/>
        <v>6.323548428811776E-3</v>
      </c>
      <c r="I317" s="11">
        <v>44531</v>
      </c>
      <c r="J317">
        <v>90.150002000000001</v>
      </c>
      <c r="K317" s="13">
        <f t="shared" si="18"/>
        <v>-2.687820624868531E-2</v>
      </c>
      <c r="L317" s="8">
        <v>4513.04</v>
      </c>
      <c r="M317" s="13">
        <f t="shared" si="19"/>
        <v>-1.1815195971097037E-2</v>
      </c>
    </row>
    <row r="318" spans="1:13" ht="17" x14ac:dyDescent="0.2">
      <c r="A318" s="7">
        <v>43798</v>
      </c>
      <c r="B318">
        <v>70</v>
      </c>
      <c r="C318" s="13">
        <f t="shared" si="16"/>
        <v>-4.975096090265696E-3</v>
      </c>
      <c r="D318" s="8">
        <v>3117.43</v>
      </c>
      <c r="E318" s="13">
        <f t="shared" si="17"/>
        <v>1.500276282141666E-3</v>
      </c>
      <c r="I318" s="11">
        <v>44532</v>
      </c>
      <c r="J318">
        <v>90.910004000000001</v>
      </c>
      <c r="K318" s="13">
        <f t="shared" si="18"/>
        <v>8.4304157863468454E-3</v>
      </c>
      <c r="L318" s="8">
        <v>4577.1000000000004</v>
      </c>
      <c r="M318" s="13">
        <f t="shared" si="19"/>
        <v>1.4194423271231882E-2</v>
      </c>
    </row>
    <row r="319" spans="1:13" ht="17" x14ac:dyDescent="0.2">
      <c r="A319" s="7">
        <v>43801</v>
      </c>
      <c r="B319">
        <v>69.349997999999999</v>
      </c>
      <c r="C319" s="13">
        <f t="shared" si="16"/>
        <v>-9.2857428571428979E-3</v>
      </c>
      <c r="D319" s="8">
        <v>3145.91</v>
      </c>
      <c r="E319" s="13">
        <f t="shared" si="17"/>
        <v>9.1357303933048417E-3</v>
      </c>
      <c r="I319" s="11">
        <v>44533</v>
      </c>
      <c r="J319">
        <v>90.410004000000001</v>
      </c>
      <c r="K319" s="13">
        <f t="shared" si="18"/>
        <v>-5.4999447585548644E-3</v>
      </c>
      <c r="L319" s="8">
        <v>4538.43</v>
      </c>
      <c r="M319" s="13">
        <f t="shared" si="19"/>
        <v>-8.4485809792226307E-3</v>
      </c>
    </row>
    <row r="320" spans="1:13" ht="17" x14ac:dyDescent="0.2">
      <c r="A320" s="7">
        <v>43802</v>
      </c>
      <c r="B320">
        <v>68.370002999999997</v>
      </c>
      <c r="C320" s="13">
        <f t="shared" si="16"/>
        <v>-1.4131146766579561E-2</v>
      </c>
      <c r="D320" s="8">
        <v>3135.96</v>
      </c>
      <c r="E320" s="13">
        <f t="shared" si="17"/>
        <v>-3.1628368262283102E-3</v>
      </c>
      <c r="I320" s="11">
        <v>44536</v>
      </c>
      <c r="J320">
        <v>91.360000999999997</v>
      </c>
      <c r="K320" s="13">
        <f t="shared" si="18"/>
        <v>1.0507653555683838E-2</v>
      </c>
      <c r="L320" s="8">
        <v>4591.67</v>
      </c>
      <c r="M320" s="13">
        <f t="shared" si="19"/>
        <v>1.1730928977641941E-2</v>
      </c>
    </row>
    <row r="321" spans="1:13" ht="17" x14ac:dyDescent="0.2">
      <c r="A321" s="7">
        <v>43803</v>
      </c>
      <c r="B321">
        <v>68.650002000000001</v>
      </c>
      <c r="C321" s="13">
        <f t="shared" si="16"/>
        <v>4.095348657509934E-3</v>
      </c>
      <c r="D321" s="8">
        <v>3132.52</v>
      </c>
      <c r="E321" s="13">
        <f t="shared" si="17"/>
        <v>-1.0969527672547441E-3</v>
      </c>
      <c r="I321" s="11">
        <v>44537</v>
      </c>
      <c r="J321">
        <v>89.870002999999997</v>
      </c>
      <c r="K321" s="13">
        <f t="shared" si="18"/>
        <v>-1.6309084760189552E-2</v>
      </c>
      <c r="L321" s="8">
        <v>4686.75</v>
      </c>
      <c r="M321" s="13">
        <f t="shared" si="19"/>
        <v>2.0707063007576743E-2</v>
      </c>
    </row>
    <row r="322" spans="1:13" ht="17" x14ac:dyDescent="0.2">
      <c r="A322" s="7">
        <v>43804</v>
      </c>
      <c r="B322">
        <v>68.404999000000004</v>
      </c>
      <c r="C322" s="13">
        <f t="shared" si="16"/>
        <v>-3.5688709812419228E-3</v>
      </c>
      <c r="D322" s="8">
        <v>3141.63</v>
      </c>
      <c r="E322" s="13">
        <f t="shared" si="17"/>
        <v>2.9082017034209873E-3</v>
      </c>
      <c r="I322" s="11">
        <v>44538</v>
      </c>
      <c r="J322">
        <v>89.949996999999996</v>
      </c>
      <c r="K322" s="13">
        <f t="shared" si="18"/>
        <v>8.9010790396870654E-4</v>
      </c>
      <c r="L322" s="8">
        <v>4701.21</v>
      </c>
      <c r="M322" s="13">
        <f t="shared" si="19"/>
        <v>3.0852936469836223E-3</v>
      </c>
    </row>
    <row r="323" spans="1:13" ht="17" x14ac:dyDescent="0.2">
      <c r="A323" s="7">
        <v>43805</v>
      </c>
      <c r="B323">
        <v>69.25</v>
      </c>
      <c r="C323" s="13">
        <f t="shared" si="16"/>
        <v>1.2352912979356923E-2</v>
      </c>
      <c r="D323" s="8">
        <v>3168.57</v>
      </c>
      <c r="E323" s="13">
        <f t="shared" si="17"/>
        <v>8.5751663945150547E-3</v>
      </c>
      <c r="I323" s="11">
        <v>44539</v>
      </c>
      <c r="J323">
        <v>90.620002999999997</v>
      </c>
      <c r="K323" s="13">
        <f t="shared" si="18"/>
        <v>7.4486494980094964E-3</v>
      </c>
      <c r="L323" s="8">
        <v>4667.45</v>
      </c>
      <c r="M323" s="13">
        <f t="shared" si="19"/>
        <v>-7.1811299644134463E-3</v>
      </c>
    </row>
    <row r="324" spans="1:13" ht="17" x14ac:dyDescent="0.2">
      <c r="A324" s="7">
        <v>43808</v>
      </c>
      <c r="B324">
        <v>68.955001999999993</v>
      </c>
      <c r="C324" s="13">
        <f t="shared" ref="C324:C387" si="20">B324/B323-1</f>
        <v>-4.2598989169676527E-3</v>
      </c>
      <c r="D324" s="8">
        <v>3168.8</v>
      </c>
      <c r="E324" s="13">
        <f t="shared" ref="E324:E387" si="21">D324/D323-1</f>
        <v>7.258794976916505E-5</v>
      </c>
      <c r="I324" s="11">
        <v>44540</v>
      </c>
      <c r="J324">
        <v>92.809997999999993</v>
      </c>
      <c r="K324" s="13">
        <f t="shared" ref="K324:K387" si="22">J324/J323-1</f>
        <v>2.4166794609353559E-2</v>
      </c>
      <c r="L324" s="8">
        <v>4712.0200000000004</v>
      </c>
      <c r="M324" s="13">
        <f t="shared" ref="M324:M387" si="23">L324/L323-1</f>
        <v>9.54911139915815E-3</v>
      </c>
    </row>
    <row r="325" spans="1:13" ht="17" x14ac:dyDescent="0.2">
      <c r="A325" s="7">
        <v>43809</v>
      </c>
      <c r="B325">
        <v>68.745002999999997</v>
      </c>
      <c r="C325" s="13">
        <f t="shared" si="20"/>
        <v>-3.0454498427828769E-3</v>
      </c>
      <c r="D325" s="8">
        <v>3191.45</v>
      </c>
      <c r="E325" s="13">
        <f t="shared" si="21"/>
        <v>7.1478162080280683E-3</v>
      </c>
      <c r="I325" s="11">
        <v>44543</v>
      </c>
      <c r="J325">
        <v>92.769997000000004</v>
      </c>
      <c r="K325" s="13">
        <f t="shared" si="22"/>
        <v>-4.3099882407049428E-4</v>
      </c>
      <c r="L325" s="8">
        <v>4668.97</v>
      </c>
      <c r="M325" s="13">
        <f t="shared" si="23"/>
        <v>-9.1362090992822553E-3</v>
      </c>
    </row>
    <row r="326" spans="1:13" ht="17" x14ac:dyDescent="0.2">
      <c r="A326" s="7">
        <v>43810</v>
      </c>
      <c r="B326">
        <v>68.834998999999996</v>
      </c>
      <c r="C326" s="13">
        <f t="shared" si="20"/>
        <v>1.3091278794474803E-3</v>
      </c>
      <c r="D326" s="8">
        <v>3192.52</v>
      </c>
      <c r="E326" s="13">
        <f t="shared" si="21"/>
        <v>3.3527080167328194E-4</v>
      </c>
      <c r="I326" s="11">
        <v>44544</v>
      </c>
      <c r="J326">
        <v>93.010002</v>
      </c>
      <c r="K326" s="13">
        <f t="shared" si="22"/>
        <v>2.5870972055759278E-3</v>
      </c>
      <c r="L326" s="8">
        <v>4634.09</v>
      </c>
      <c r="M326" s="13">
        <f t="shared" si="23"/>
        <v>-7.4705984403412584E-3</v>
      </c>
    </row>
    <row r="327" spans="1:13" ht="17" x14ac:dyDescent="0.2">
      <c r="A327" s="7">
        <v>43811</v>
      </c>
      <c r="B327">
        <v>69.425003000000004</v>
      </c>
      <c r="C327" s="13">
        <f t="shared" si="20"/>
        <v>8.5712792703027674E-3</v>
      </c>
      <c r="D327" s="8">
        <v>3191.14</v>
      </c>
      <c r="E327" s="13">
        <f t="shared" si="21"/>
        <v>-4.3226040870536497E-4</v>
      </c>
      <c r="I327" s="11">
        <v>44545</v>
      </c>
      <c r="J327">
        <v>92.470000999999996</v>
      </c>
      <c r="K327" s="13">
        <f t="shared" si="22"/>
        <v>-5.8058379570834484E-3</v>
      </c>
      <c r="L327" s="8">
        <v>4709.8500000000004</v>
      </c>
      <c r="M327" s="13">
        <f t="shared" si="23"/>
        <v>1.6348409288555077E-2</v>
      </c>
    </row>
    <row r="328" spans="1:13" ht="17" x14ac:dyDescent="0.2">
      <c r="A328" s="7">
        <v>43812</v>
      </c>
      <c r="B328">
        <v>68.464995999999999</v>
      </c>
      <c r="C328" s="13">
        <f t="shared" si="20"/>
        <v>-1.3827972034801461E-2</v>
      </c>
      <c r="D328" s="8">
        <v>3205.37</v>
      </c>
      <c r="E328" s="13">
        <f t="shared" si="21"/>
        <v>4.4592214694434418E-3</v>
      </c>
      <c r="I328" s="11">
        <v>44546</v>
      </c>
      <c r="J328">
        <v>92.059997999999993</v>
      </c>
      <c r="K328" s="13">
        <f t="shared" si="22"/>
        <v>-4.4339028394733138E-3</v>
      </c>
      <c r="L328" s="8">
        <v>4668.67</v>
      </c>
      <c r="M328" s="13">
        <f t="shared" si="23"/>
        <v>-8.7433782392221104E-3</v>
      </c>
    </row>
    <row r="329" spans="1:13" ht="17" x14ac:dyDescent="0.2">
      <c r="A329" s="7">
        <v>43815</v>
      </c>
      <c r="B329">
        <v>69.389999000000003</v>
      </c>
      <c r="C329" s="13">
        <f t="shared" si="20"/>
        <v>1.3510597444568617E-2</v>
      </c>
      <c r="D329" s="8">
        <v>3221.22</v>
      </c>
      <c r="E329" s="13">
        <f t="shared" si="21"/>
        <v>4.9448269622538454E-3</v>
      </c>
      <c r="I329" s="11">
        <v>44547</v>
      </c>
      <c r="J329">
        <v>91.080001999999993</v>
      </c>
      <c r="K329" s="13">
        <f t="shared" si="22"/>
        <v>-1.0645188152187401E-2</v>
      </c>
      <c r="L329" s="8">
        <v>4620.6400000000003</v>
      </c>
      <c r="M329" s="13">
        <f t="shared" si="23"/>
        <v>-1.0287726483131143E-2</v>
      </c>
    </row>
    <row r="330" spans="1:13" ht="17" x14ac:dyDescent="0.2">
      <c r="A330" s="7">
        <v>43816</v>
      </c>
      <c r="B330">
        <v>70.349997999999999</v>
      </c>
      <c r="C330" s="13">
        <f t="shared" si="20"/>
        <v>1.3834832307750844E-2</v>
      </c>
      <c r="D330" s="8">
        <v>3224.01</v>
      </c>
      <c r="E330" s="13">
        <f t="shared" si="21"/>
        <v>8.6613146571812294E-4</v>
      </c>
      <c r="I330" s="11">
        <v>44550</v>
      </c>
      <c r="J330">
        <v>91.07</v>
      </c>
      <c r="K330" s="13">
        <f t="shared" si="22"/>
        <v>-1.0981554436062524E-4</v>
      </c>
      <c r="L330" s="8">
        <v>4568.0200000000004</v>
      </c>
      <c r="M330" s="13">
        <f t="shared" si="23"/>
        <v>-1.1388032826621375E-2</v>
      </c>
    </row>
    <row r="331" spans="1:13" ht="17" x14ac:dyDescent="0.2">
      <c r="A331" s="7">
        <v>43817</v>
      </c>
      <c r="B331">
        <v>70.669998000000007</v>
      </c>
      <c r="C331" s="13">
        <f t="shared" si="20"/>
        <v>4.5486852750160622E-3</v>
      </c>
      <c r="D331" s="8">
        <v>3223.38</v>
      </c>
      <c r="E331" s="13">
        <f t="shared" si="21"/>
        <v>-1.9540882317370389E-4</v>
      </c>
      <c r="I331" s="11">
        <v>44551</v>
      </c>
      <c r="J331">
        <v>91.620002999999997</v>
      </c>
      <c r="K331" s="13">
        <f t="shared" si="22"/>
        <v>6.0393433622487613E-3</v>
      </c>
      <c r="L331" s="8">
        <v>4649.2299999999996</v>
      </c>
      <c r="M331" s="13">
        <f t="shared" si="23"/>
        <v>1.7777943178882483E-2</v>
      </c>
    </row>
    <row r="332" spans="1:13" ht="17" x14ac:dyDescent="0.2">
      <c r="A332" s="7">
        <v>43818</v>
      </c>
      <c r="B332">
        <v>71.050003000000004</v>
      </c>
      <c r="C332" s="13">
        <f t="shared" si="20"/>
        <v>5.3771757571012824E-3</v>
      </c>
      <c r="D332" s="8">
        <v>3239.91</v>
      </c>
      <c r="E332" s="13">
        <f t="shared" si="21"/>
        <v>5.1281573999961694E-3</v>
      </c>
      <c r="I332" s="11">
        <v>44552</v>
      </c>
      <c r="J332">
        <v>91.120002999999997</v>
      </c>
      <c r="K332" s="13">
        <f t="shared" si="22"/>
        <v>-5.45732354974926E-3</v>
      </c>
      <c r="L332" s="8">
        <v>4696.5600000000004</v>
      </c>
      <c r="M332" s="13">
        <f t="shared" si="23"/>
        <v>1.0180180373954517E-2</v>
      </c>
    </row>
    <row r="333" spans="1:13" ht="17" x14ac:dyDescent="0.2">
      <c r="A333" s="7">
        <v>43819</v>
      </c>
      <c r="B333">
        <v>71.285004000000001</v>
      </c>
      <c r="C333" s="13">
        <f t="shared" si="20"/>
        <v>3.3075438434533311E-3</v>
      </c>
      <c r="D333" s="8">
        <v>3240.02</v>
      </c>
      <c r="E333" s="13">
        <f t="shared" si="21"/>
        <v>3.3951560382883272E-5</v>
      </c>
      <c r="I333" s="11">
        <v>44553</v>
      </c>
      <c r="J333">
        <v>89.550003000000004</v>
      </c>
      <c r="K333" s="13">
        <f t="shared" si="22"/>
        <v>-1.7230025771618918E-2</v>
      </c>
      <c r="L333" s="8">
        <v>4725.79</v>
      </c>
      <c r="M333" s="13">
        <f t="shared" si="23"/>
        <v>6.2237041579367158E-3</v>
      </c>
    </row>
    <row r="334" spans="1:13" ht="17" x14ac:dyDescent="0.2">
      <c r="A334" s="7">
        <v>43822</v>
      </c>
      <c r="B334">
        <v>71.970000999999996</v>
      </c>
      <c r="C334" s="13">
        <f t="shared" si="20"/>
        <v>9.6092720987992486E-3</v>
      </c>
      <c r="D334" s="8">
        <v>3221.29</v>
      </c>
      <c r="E334" s="13">
        <f t="shared" si="21"/>
        <v>-5.7808285134042237E-3</v>
      </c>
      <c r="I334" s="11">
        <v>44557</v>
      </c>
      <c r="J334">
        <v>90.650002000000001</v>
      </c>
      <c r="K334" s="13">
        <f t="shared" si="22"/>
        <v>1.2283628845886296E-2</v>
      </c>
      <c r="L334" s="8">
        <v>4791.1899999999996</v>
      </c>
      <c r="M334" s="13">
        <f t="shared" si="23"/>
        <v>1.383895602639984E-2</v>
      </c>
    </row>
    <row r="335" spans="1:13" ht="17" x14ac:dyDescent="0.2">
      <c r="A335" s="7">
        <v>43823</v>
      </c>
      <c r="B335">
        <v>71.875</v>
      </c>
      <c r="C335" s="13">
        <f t="shared" si="20"/>
        <v>-1.3200083184659039E-3</v>
      </c>
      <c r="D335" s="8">
        <v>3230.78</v>
      </c>
      <c r="E335" s="13">
        <f t="shared" si="21"/>
        <v>2.9460247292234509E-3</v>
      </c>
      <c r="I335" s="11">
        <v>44558</v>
      </c>
      <c r="J335">
        <v>91.300003000000004</v>
      </c>
      <c r="K335" s="13">
        <f t="shared" si="22"/>
        <v>7.1704466151032431E-3</v>
      </c>
      <c r="L335" s="8">
        <v>4786.3500000000004</v>
      </c>
      <c r="M335" s="13">
        <f t="shared" si="23"/>
        <v>-1.0101874482121298E-3</v>
      </c>
    </row>
    <row r="336" spans="1:13" ht="17" x14ac:dyDescent="0.2">
      <c r="A336" s="7">
        <v>43826</v>
      </c>
      <c r="B336">
        <v>71.540001000000004</v>
      </c>
      <c r="C336" s="13">
        <f t="shared" si="20"/>
        <v>-4.6608556521738898E-3</v>
      </c>
      <c r="D336" s="8">
        <v>3257.85</v>
      </c>
      <c r="E336" s="13">
        <f t="shared" si="21"/>
        <v>8.3787815945375321E-3</v>
      </c>
      <c r="I336" s="11">
        <v>44559</v>
      </c>
      <c r="J336">
        <v>91.690002000000007</v>
      </c>
      <c r="K336" s="13">
        <f t="shared" si="22"/>
        <v>4.271620889212846E-3</v>
      </c>
      <c r="L336" s="8">
        <v>4793.0600000000004</v>
      </c>
      <c r="M336" s="13">
        <f t="shared" si="23"/>
        <v>1.4019033292591576E-3</v>
      </c>
    </row>
    <row r="337" spans="1:13" ht="17" x14ac:dyDescent="0.2">
      <c r="A337" s="7">
        <v>43829</v>
      </c>
      <c r="B337">
        <v>70.940002000000007</v>
      </c>
      <c r="C337" s="13">
        <f t="shared" si="20"/>
        <v>-8.3869023149719668E-3</v>
      </c>
      <c r="D337" s="8">
        <v>3234.85</v>
      </c>
      <c r="E337" s="13">
        <f t="shared" si="21"/>
        <v>-7.059870773669763E-3</v>
      </c>
      <c r="I337" s="11">
        <v>44560</v>
      </c>
      <c r="J337">
        <v>91.669998000000007</v>
      </c>
      <c r="K337" s="13">
        <f t="shared" si="22"/>
        <v>-2.1816991562506605E-4</v>
      </c>
      <c r="L337" s="8">
        <v>4778.7299999999996</v>
      </c>
      <c r="M337" s="13">
        <f t="shared" si="23"/>
        <v>-2.9897393314501919E-3</v>
      </c>
    </row>
    <row r="338" spans="1:13" ht="17" x14ac:dyDescent="0.2">
      <c r="A338" s="7">
        <v>43830</v>
      </c>
      <c r="B338">
        <v>70.559997999999993</v>
      </c>
      <c r="C338" s="13">
        <f t="shared" si="20"/>
        <v>-5.356695648246701E-3</v>
      </c>
      <c r="D338" s="8">
        <v>3246.28</v>
      </c>
      <c r="E338" s="13">
        <f t="shared" si="21"/>
        <v>3.5333941295578875E-3</v>
      </c>
      <c r="I338" s="11">
        <v>44561</v>
      </c>
      <c r="J338">
        <v>91.919998000000007</v>
      </c>
      <c r="K338" s="13">
        <f t="shared" si="22"/>
        <v>2.7271736168250627E-3</v>
      </c>
      <c r="L338" s="8">
        <v>4766.18</v>
      </c>
      <c r="M338" s="13">
        <f t="shared" si="23"/>
        <v>-2.6262207741385435E-3</v>
      </c>
    </row>
    <row r="339" spans="1:13" ht="17" x14ac:dyDescent="0.2">
      <c r="A339" s="7">
        <v>43832</v>
      </c>
      <c r="B339">
        <v>71.330001999999993</v>
      </c>
      <c r="C339" s="13">
        <f t="shared" si="20"/>
        <v>1.0912755411359276E-2</v>
      </c>
      <c r="D339" s="8">
        <v>3237.18</v>
      </c>
      <c r="E339" s="13">
        <f t="shared" si="21"/>
        <v>-2.8032085956850583E-3</v>
      </c>
      <c r="I339" s="11">
        <v>44564</v>
      </c>
      <c r="J339">
        <v>92.139999000000003</v>
      </c>
      <c r="K339" s="13">
        <f t="shared" si="22"/>
        <v>2.3933964837552502E-3</v>
      </c>
      <c r="L339" s="8">
        <v>4796.5600000000004</v>
      </c>
      <c r="M339" s="13">
        <f t="shared" si="23"/>
        <v>6.3740773533522699E-3</v>
      </c>
    </row>
    <row r="340" spans="1:13" ht="17" x14ac:dyDescent="0.2">
      <c r="A340" s="7">
        <v>43833</v>
      </c>
      <c r="B340">
        <v>71.394997000000004</v>
      </c>
      <c r="C340" s="13">
        <f t="shared" si="20"/>
        <v>9.1118741311690954E-4</v>
      </c>
      <c r="D340" s="8">
        <v>3253.05</v>
      </c>
      <c r="E340" s="13">
        <f t="shared" si="21"/>
        <v>4.9024150649641385E-3</v>
      </c>
      <c r="I340" s="11">
        <v>44565</v>
      </c>
      <c r="J340">
        <v>91.860000999999997</v>
      </c>
      <c r="K340" s="13">
        <f t="shared" si="22"/>
        <v>-3.0388322448321459E-3</v>
      </c>
      <c r="L340" s="8">
        <v>4793.54</v>
      </c>
      <c r="M340" s="13">
        <f t="shared" si="23"/>
        <v>-6.29617892823231E-4</v>
      </c>
    </row>
    <row r="341" spans="1:13" ht="17" x14ac:dyDescent="0.2">
      <c r="A341" s="7">
        <v>43836</v>
      </c>
      <c r="B341">
        <v>70.870002999999997</v>
      </c>
      <c r="C341" s="13">
        <f t="shared" si="20"/>
        <v>-7.3533723938667972E-3</v>
      </c>
      <c r="D341" s="8">
        <v>3274.7</v>
      </c>
      <c r="E341" s="13">
        <f t="shared" si="21"/>
        <v>6.6552927252885308E-3</v>
      </c>
      <c r="I341" s="11">
        <v>44566</v>
      </c>
      <c r="J341">
        <v>91.870002999999997</v>
      </c>
      <c r="K341" s="13">
        <f t="shared" si="22"/>
        <v>1.0888308176704165E-4</v>
      </c>
      <c r="L341" s="8">
        <v>4700.58</v>
      </c>
      <c r="M341" s="13">
        <f t="shared" si="23"/>
        <v>-1.939276609770646E-2</v>
      </c>
    </row>
    <row r="342" spans="1:13" ht="17" x14ac:dyDescent="0.2">
      <c r="A342" s="7">
        <v>43837</v>
      </c>
      <c r="B342">
        <v>71.324996999999996</v>
      </c>
      <c r="C342" s="13">
        <f t="shared" si="20"/>
        <v>6.4201210771783757E-3</v>
      </c>
      <c r="D342" s="8">
        <v>3265.35</v>
      </c>
      <c r="E342" s="13">
        <f t="shared" si="21"/>
        <v>-2.8552233792408233E-3</v>
      </c>
      <c r="I342" s="11">
        <v>44567</v>
      </c>
      <c r="J342">
        <v>91.650002000000001</v>
      </c>
      <c r="K342" s="13">
        <f t="shared" si="22"/>
        <v>-2.3946989530412299E-3</v>
      </c>
      <c r="L342" s="8">
        <v>4696.05</v>
      </c>
      <c r="M342" s="13">
        <f t="shared" si="23"/>
        <v>-9.6371086121282978E-4</v>
      </c>
    </row>
    <row r="343" spans="1:13" ht="17" x14ac:dyDescent="0.2">
      <c r="A343" s="7">
        <v>43838</v>
      </c>
      <c r="B343">
        <v>71.540001000000004</v>
      </c>
      <c r="C343" s="13">
        <f t="shared" si="20"/>
        <v>3.0144270458225542E-3</v>
      </c>
      <c r="D343" s="8">
        <v>3288.13</v>
      </c>
      <c r="E343" s="13">
        <f t="shared" si="21"/>
        <v>6.9762812562206289E-3</v>
      </c>
      <c r="I343" s="11">
        <v>44568</v>
      </c>
      <c r="J343">
        <v>90.339995999999999</v>
      </c>
      <c r="K343" s="13">
        <f t="shared" si="22"/>
        <v>-1.4293573065061183E-2</v>
      </c>
      <c r="L343" s="8">
        <v>4677.03</v>
      </c>
      <c r="M343" s="13">
        <f t="shared" si="23"/>
        <v>-4.0502124125595396E-3</v>
      </c>
    </row>
    <row r="344" spans="1:13" ht="17" x14ac:dyDescent="0.2">
      <c r="A344" s="7">
        <v>43839</v>
      </c>
      <c r="B344">
        <v>72.065002000000007</v>
      </c>
      <c r="C344" s="13">
        <f t="shared" si="20"/>
        <v>7.338565734714031E-3</v>
      </c>
      <c r="D344" s="8">
        <v>3283.15</v>
      </c>
      <c r="E344" s="13">
        <f t="shared" si="21"/>
        <v>-1.5145386587512855E-3</v>
      </c>
      <c r="I344" s="11">
        <v>44571</v>
      </c>
      <c r="J344">
        <v>89.940002000000007</v>
      </c>
      <c r="K344" s="13">
        <f t="shared" si="22"/>
        <v>-4.4276512919039224E-3</v>
      </c>
      <c r="L344" s="8">
        <v>4670.29</v>
      </c>
      <c r="M344" s="13">
        <f t="shared" si="23"/>
        <v>-1.4410854751839564E-3</v>
      </c>
    </row>
    <row r="345" spans="1:13" ht="17" x14ac:dyDescent="0.2">
      <c r="A345" s="7">
        <v>43840</v>
      </c>
      <c r="B345">
        <v>72.269997000000004</v>
      </c>
      <c r="C345" s="13">
        <f t="shared" si="20"/>
        <v>2.8445846709335143E-3</v>
      </c>
      <c r="D345" s="8">
        <v>3289.29</v>
      </c>
      <c r="E345" s="13">
        <f t="shared" si="21"/>
        <v>1.870155186330269E-3</v>
      </c>
      <c r="I345" s="11">
        <v>44572</v>
      </c>
      <c r="J345">
        <v>88.790001000000004</v>
      </c>
      <c r="K345" s="13">
        <f t="shared" si="22"/>
        <v>-1.278631281329079E-2</v>
      </c>
      <c r="L345" s="8">
        <v>4713.07</v>
      </c>
      <c r="M345" s="13">
        <f t="shared" si="23"/>
        <v>9.1600307475552256E-3</v>
      </c>
    </row>
    <row r="346" spans="1:13" ht="17" x14ac:dyDescent="0.2">
      <c r="A346" s="7">
        <v>43843</v>
      </c>
      <c r="B346">
        <v>72.745002999999997</v>
      </c>
      <c r="C346" s="13">
        <f t="shared" si="20"/>
        <v>6.5726583605640876E-3</v>
      </c>
      <c r="D346" s="8">
        <v>3316.81</v>
      </c>
      <c r="E346" s="13">
        <f t="shared" si="21"/>
        <v>8.3665471879950104E-3</v>
      </c>
      <c r="I346" s="11">
        <v>44573</v>
      </c>
      <c r="J346">
        <v>89.940002000000007</v>
      </c>
      <c r="K346" s="13">
        <f t="shared" si="22"/>
        <v>1.2951920115419346E-2</v>
      </c>
      <c r="L346" s="8">
        <v>4726.3500000000004</v>
      </c>
      <c r="M346" s="13">
        <f t="shared" si="23"/>
        <v>2.8176963210817529E-3</v>
      </c>
    </row>
    <row r="347" spans="1:13" ht="17" x14ac:dyDescent="0.2">
      <c r="A347" s="7">
        <v>43844</v>
      </c>
      <c r="B347">
        <v>72.800003000000004</v>
      </c>
      <c r="C347" s="13">
        <f t="shared" si="20"/>
        <v>7.5606567780339695E-4</v>
      </c>
      <c r="D347" s="8">
        <v>3329.62</v>
      </c>
      <c r="E347" s="13">
        <f t="shared" si="21"/>
        <v>3.862144651035182E-3</v>
      </c>
      <c r="I347" s="11">
        <v>44574</v>
      </c>
      <c r="J347">
        <v>90.339995999999999</v>
      </c>
      <c r="K347" s="13">
        <f t="shared" si="22"/>
        <v>4.4473425739972594E-3</v>
      </c>
      <c r="L347" s="8">
        <v>4659.03</v>
      </c>
      <c r="M347" s="13">
        <f t="shared" si="23"/>
        <v>-1.4243549462058636E-2</v>
      </c>
    </row>
    <row r="348" spans="1:13" ht="17" x14ac:dyDescent="0.2">
      <c r="A348" s="7">
        <v>43845</v>
      </c>
      <c r="B348">
        <v>72.785004000000001</v>
      </c>
      <c r="C348" s="13">
        <f t="shared" si="20"/>
        <v>-2.0603021128995369E-4</v>
      </c>
      <c r="D348" s="8">
        <v>3320.79</v>
      </c>
      <c r="E348" s="13">
        <f t="shared" si="21"/>
        <v>-2.6519542770646609E-3</v>
      </c>
      <c r="I348" s="11">
        <v>44575</v>
      </c>
      <c r="J348">
        <v>90.139999000000003</v>
      </c>
      <c r="K348" s="13">
        <f t="shared" si="22"/>
        <v>-2.2138256459519612E-3</v>
      </c>
      <c r="L348" s="8">
        <v>4662.8500000000004</v>
      </c>
      <c r="M348" s="13">
        <f t="shared" si="23"/>
        <v>8.1991315788920716E-4</v>
      </c>
    </row>
    <row r="349" spans="1:13" ht="17" x14ac:dyDescent="0.2">
      <c r="A349" s="7">
        <v>43846</v>
      </c>
      <c r="B349">
        <v>72.75</v>
      </c>
      <c r="C349" s="13">
        <f t="shared" si="20"/>
        <v>-4.8092324072690484E-4</v>
      </c>
      <c r="D349" s="8">
        <v>3321.75</v>
      </c>
      <c r="E349" s="13">
        <f t="shared" si="21"/>
        <v>2.8908783753256451E-4</v>
      </c>
      <c r="I349" s="11">
        <v>44579</v>
      </c>
      <c r="J349">
        <v>89.089995999999999</v>
      </c>
      <c r="K349" s="13">
        <f t="shared" si="22"/>
        <v>-1.1648580115915075E-2</v>
      </c>
      <c r="L349" s="8">
        <v>4577.1099999999997</v>
      </c>
      <c r="M349" s="13">
        <f t="shared" si="23"/>
        <v>-1.8387895814791499E-2</v>
      </c>
    </row>
    <row r="350" spans="1:13" ht="17" x14ac:dyDescent="0.2">
      <c r="A350" s="7">
        <v>43847</v>
      </c>
      <c r="B350">
        <v>73.279999000000004</v>
      </c>
      <c r="C350" s="13">
        <f t="shared" si="20"/>
        <v>7.2852096219930829E-3</v>
      </c>
      <c r="D350" s="8">
        <v>3325.54</v>
      </c>
      <c r="E350" s="13">
        <f t="shared" si="21"/>
        <v>1.1409648528637462E-3</v>
      </c>
      <c r="I350" s="11">
        <v>44580</v>
      </c>
      <c r="J350">
        <v>89.730002999999996</v>
      </c>
      <c r="K350" s="13">
        <f t="shared" si="22"/>
        <v>7.1838256676990397E-3</v>
      </c>
      <c r="L350" s="8">
        <v>4532.76</v>
      </c>
      <c r="M350" s="13">
        <f t="shared" si="23"/>
        <v>-9.6895202431227512E-3</v>
      </c>
    </row>
    <row r="351" spans="1:13" ht="17" x14ac:dyDescent="0.2">
      <c r="A351" s="7">
        <v>43850</v>
      </c>
      <c r="B351">
        <v>73.430000000000007</v>
      </c>
      <c r="C351" s="13">
        <f t="shared" si="20"/>
        <v>2.0469569056627002E-3</v>
      </c>
      <c r="D351" s="8">
        <v>3295.47</v>
      </c>
      <c r="E351" s="13">
        <f t="shared" si="21"/>
        <v>-9.0421405245464381E-3</v>
      </c>
      <c r="I351" s="11">
        <v>44581</v>
      </c>
      <c r="J351">
        <v>88.709998999999996</v>
      </c>
      <c r="K351" s="13">
        <f t="shared" si="22"/>
        <v>-1.1367479838376937E-2</v>
      </c>
      <c r="L351" s="8">
        <v>4482.7299999999996</v>
      </c>
      <c r="M351" s="13">
        <f t="shared" si="23"/>
        <v>-1.103742532143781E-2</v>
      </c>
    </row>
    <row r="352" spans="1:13" ht="17" x14ac:dyDescent="0.2">
      <c r="A352" s="7">
        <v>43851</v>
      </c>
      <c r="B352">
        <v>72.995002999999997</v>
      </c>
      <c r="C352" s="13">
        <f t="shared" si="20"/>
        <v>-5.9239684052840857E-3</v>
      </c>
      <c r="D352" s="8">
        <v>3243.63</v>
      </c>
      <c r="E352" s="13">
        <f t="shared" si="21"/>
        <v>-1.5730684849202037E-2</v>
      </c>
      <c r="I352" s="11">
        <v>44582</v>
      </c>
      <c r="J352">
        <v>88.220000999999996</v>
      </c>
      <c r="K352" s="13">
        <f t="shared" si="22"/>
        <v>-5.5235937946521707E-3</v>
      </c>
      <c r="L352" s="8">
        <v>4397.9399999999996</v>
      </c>
      <c r="M352" s="13">
        <f t="shared" si="23"/>
        <v>-1.8914813071498782E-2</v>
      </c>
    </row>
    <row r="353" spans="1:13" ht="17" x14ac:dyDescent="0.2">
      <c r="A353" s="7">
        <v>43852</v>
      </c>
      <c r="B353">
        <v>72.550003000000004</v>
      </c>
      <c r="C353" s="13">
        <f t="shared" si="20"/>
        <v>-6.09630771574865E-3</v>
      </c>
      <c r="D353" s="8">
        <v>3276.24</v>
      </c>
      <c r="E353" s="13">
        <f t="shared" si="21"/>
        <v>1.0053551114029613E-2</v>
      </c>
      <c r="I353" s="11">
        <v>44585</v>
      </c>
      <c r="J353">
        <v>88.849997999999999</v>
      </c>
      <c r="K353" s="13">
        <f t="shared" si="22"/>
        <v>7.1412037277125417E-3</v>
      </c>
      <c r="L353" s="8">
        <v>4410.13</v>
      </c>
      <c r="M353" s="13">
        <f t="shared" si="23"/>
        <v>2.7717522294530283E-3</v>
      </c>
    </row>
    <row r="354" spans="1:13" ht="17" x14ac:dyDescent="0.2">
      <c r="A354" s="7">
        <v>43853</v>
      </c>
      <c r="B354">
        <v>72.080001999999993</v>
      </c>
      <c r="C354" s="13">
        <f t="shared" si="20"/>
        <v>-6.4783043496222659E-3</v>
      </c>
      <c r="D354" s="8">
        <v>3273.4</v>
      </c>
      <c r="E354" s="13">
        <f t="shared" si="21"/>
        <v>-8.6684736160957954E-4</v>
      </c>
      <c r="I354" s="11">
        <v>44586</v>
      </c>
      <c r="J354">
        <v>87.449996999999996</v>
      </c>
      <c r="K354" s="13">
        <f t="shared" si="22"/>
        <v>-1.5756905250577491E-2</v>
      </c>
      <c r="L354" s="8">
        <v>4356.45</v>
      </c>
      <c r="M354" s="13">
        <f t="shared" si="23"/>
        <v>-1.2171976789799865E-2</v>
      </c>
    </row>
    <row r="355" spans="1:13" ht="17" x14ac:dyDescent="0.2">
      <c r="A355" s="7">
        <v>43854</v>
      </c>
      <c r="B355">
        <v>72.589995999999999</v>
      </c>
      <c r="C355" s="13">
        <f t="shared" si="20"/>
        <v>7.0753882609493335E-3</v>
      </c>
      <c r="D355" s="8">
        <v>3283.66</v>
      </c>
      <c r="E355" s="13">
        <f t="shared" si="21"/>
        <v>3.1343557157694768E-3</v>
      </c>
      <c r="I355" s="11">
        <v>44587</v>
      </c>
      <c r="J355">
        <v>84.510002</v>
      </c>
      <c r="K355" s="13">
        <f t="shared" si="22"/>
        <v>-3.3619154955488395E-2</v>
      </c>
      <c r="L355" s="8">
        <v>4349.93</v>
      </c>
      <c r="M355" s="13">
        <f t="shared" si="23"/>
        <v>-1.4966314315554285E-3</v>
      </c>
    </row>
    <row r="356" spans="1:13" ht="17" x14ac:dyDescent="0.2">
      <c r="A356" s="7">
        <v>43857</v>
      </c>
      <c r="B356">
        <v>70.964995999999999</v>
      </c>
      <c r="C356" s="13">
        <f t="shared" si="20"/>
        <v>-2.238600481531916E-2</v>
      </c>
      <c r="D356" s="8">
        <v>3225.52</v>
      </c>
      <c r="E356" s="13">
        <f t="shared" si="21"/>
        <v>-1.7705852615678808E-2</v>
      </c>
      <c r="I356" s="11">
        <v>44588</v>
      </c>
      <c r="J356">
        <v>84.830001999999993</v>
      </c>
      <c r="K356" s="13">
        <f t="shared" si="22"/>
        <v>3.7865340483602683E-3</v>
      </c>
      <c r="L356" s="8">
        <v>4326.51</v>
      </c>
      <c r="M356" s="13">
        <f t="shared" si="23"/>
        <v>-5.3839946849719711E-3</v>
      </c>
    </row>
    <row r="357" spans="1:13" ht="17" x14ac:dyDescent="0.2">
      <c r="A357" s="7">
        <v>43858</v>
      </c>
      <c r="B357">
        <v>72.019997000000004</v>
      </c>
      <c r="C357" s="13">
        <f t="shared" si="20"/>
        <v>1.4866498407186679E-2</v>
      </c>
      <c r="D357" s="8">
        <v>3248.92</v>
      </c>
      <c r="E357" s="13">
        <f t="shared" si="21"/>
        <v>7.2546442124061805E-3</v>
      </c>
      <c r="I357" s="11">
        <v>44589</v>
      </c>
      <c r="J357">
        <v>86.290001000000004</v>
      </c>
      <c r="K357" s="13">
        <f t="shared" si="22"/>
        <v>1.721088017892547E-2</v>
      </c>
      <c r="L357" s="8">
        <v>4431.8500000000004</v>
      </c>
      <c r="M357" s="13">
        <f t="shared" si="23"/>
        <v>2.4347568825681787E-2</v>
      </c>
    </row>
    <row r="358" spans="1:13" ht="17" x14ac:dyDescent="0.2">
      <c r="A358" s="7">
        <v>43859</v>
      </c>
      <c r="B358">
        <v>72.144997000000004</v>
      </c>
      <c r="C358" s="13">
        <f t="shared" si="20"/>
        <v>1.7356290642445149E-3</v>
      </c>
      <c r="D358" s="8">
        <v>3297.59</v>
      </c>
      <c r="E358" s="13">
        <f t="shared" si="21"/>
        <v>1.4980362705145023E-2</v>
      </c>
      <c r="I358" s="11">
        <v>44592</v>
      </c>
      <c r="J358">
        <v>86.349997999999999</v>
      </c>
      <c r="K358" s="13">
        <f t="shared" si="22"/>
        <v>6.9529492762421263E-4</v>
      </c>
      <c r="L358" s="8">
        <v>4515.55</v>
      </c>
      <c r="M358" s="13">
        <f t="shared" si="23"/>
        <v>1.8886018254227865E-2</v>
      </c>
    </row>
    <row r="359" spans="1:13" ht="17" x14ac:dyDescent="0.2">
      <c r="A359" s="7">
        <v>43860</v>
      </c>
      <c r="B359">
        <v>70.834998999999996</v>
      </c>
      <c r="C359" s="13">
        <f t="shared" si="20"/>
        <v>-1.8157849531825532E-2</v>
      </c>
      <c r="D359" s="8">
        <v>3334.69</v>
      </c>
      <c r="E359" s="13">
        <f t="shared" si="21"/>
        <v>1.1250640619361318E-2</v>
      </c>
      <c r="I359" s="11">
        <v>44593</v>
      </c>
      <c r="J359">
        <v>85.459998999999996</v>
      </c>
      <c r="K359" s="13">
        <f t="shared" si="22"/>
        <v>-1.0306879219615039E-2</v>
      </c>
      <c r="L359" s="8">
        <v>4546.54</v>
      </c>
      <c r="M359" s="13">
        <f t="shared" si="23"/>
        <v>6.8629513569775646E-3</v>
      </c>
    </row>
    <row r="360" spans="1:13" ht="17" x14ac:dyDescent="0.2">
      <c r="A360" s="7">
        <v>43861</v>
      </c>
      <c r="B360">
        <v>69.879997000000003</v>
      </c>
      <c r="C360" s="13">
        <f t="shared" si="20"/>
        <v>-1.3482064141766892E-2</v>
      </c>
      <c r="D360" s="8">
        <v>3345.78</v>
      </c>
      <c r="E360" s="13">
        <f t="shared" si="21"/>
        <v>3.3256464618900416E-3</v>
      </c>
      <c r="I360" s="11">
        <v>44594</v>
      </c>
      <c r="J360">
        <v>87.379997000000003</v>
      </c>
      <c r="K360" s="13">
        <f t="shared" si="22"/>
        <v>2.2466627924954796E-2</v>
      </c>
      <c r="L360" s="8">
        <v>4589.38</v>
      </c>
      <c r="M360" s="13">
        <f t="shared" si="23"/>
        <v>9.4225498950850639E-3</v>
      </c>
    </row>
    <row r="361" spans="1:13" ht="17" x14ac:dyDescent="0.2">
      <c r="A361" s="7">
        <v>43864</v>
      </c>
      <c r="B361">
        <v>71.194999999999993</v>
      </c>
      <c r="C361" s="13">
        <f t="shared" si="20"/>
        <v>1.8818017407756793E-2</v>
      </c>
      <c r="D361" s="8">
        <v>3327.71</v>
      </c>
      <c r="E361" s="13">
        <f t="shared" si="21"/>
        <v>-5.4008332885008281E-3</v>
      </c>
      <c r="I361" s="11">
        <v>44595</v>
      </c>
      <c r="J361">
        <v>87.830001999999993</v>
      </c>
      <c r="K361" s="13">
        <f t="shared" si="22"/>
        <v>5.1499772882801498E-3</v>
      </c>
      <c r="L361" s="8">
        <v>4477.4399999999996</v>
      </c>
      <c r="M361" s="13">
        <f t="shared" si="23"/>
        <v>-2.4391094221877574E-2</v>
      </c>
    </row>
    <row r="362" spans="1:13" ht="17" x14ac:dyDescent="0.2">
      <c r="A362" s="7">
        <v>43865</v>
      </c>
      <c r="B362">
        <v>72.245002999999997</v>
      </c>
      <c r="C362" s="13">
        <f t="shared" si="20"/>
        <v>1.4748268839103851E-2</v>
      </c>
      <c r="D362" s="8">
        <v>3352.09</v>
      </c>
      <c r="E362" s="13">
        <f t="shared" si="21"/>
        <v>7.3263595685921779E-3</v>
      </c>
      <c r="I362" s="11">
        <v>44596</v>
      </c>
      <c r="J362">
        <v>87.959998999999996</v>
      </c>
      <c r="K362" s="13">
        <f t="shared" si="22"/>
        <v>1.4800978827258504E-3</v>
      </c>
      <c r="L362" s="8">
        <v>4500.53</v>
      </c>
      <c r="M362" s="13">
        <f t="shared" si="23"/>
        <v>5.156964694110977E-3</v>
      </c>
    </row>
    <row r="363" spans="1:13" ht="17" x14ac:dyDescent="0.2">
      <c r="A363" s="7">
        <v>43866</v>
      </c>
      <c r="B363">
        <v>72.919998000000007</v>
      </c>
      <c r="C363" s="13">
        <f t="shared" si="20"/>
        <v>9.3431375454440246E-3</v>
      </c>
      <c r="D363" s="8">
        <v>3357.75</v>
      </c>
      <c r="E363" s="13">
        <f t="shared" si="21"/>
        <v>1.6884988171557147E-3</v>
      </c>
      <c r="I363" s="11">
        <v>44599</v>
      </c>
      <c r="J363">
        <v>87.099997999999999</v>
      </c>
      <c r="K363" s="13">
        <f t="shared" si="22"/>
        <v>-9.7771829215231865E-3</v>
      </c>
      <c r="L363" s="8">
        <v>4483.87</v>
      </c>
      <c r="M363" s="13">
        <f t="shared" si="23"/>
        <v>-3.701786234065696E-3</v>
      </c>
    </row>
    <row r="364" spans="1:13" ht="17" x14ac:dyDescent="0.2">
      <c r="A364" s="7">
        <v>43867</v>
      </c>
      <c r="B364">
        <v>73.584998999999996</v>
      </c>
      <c r="C364" s="13">
        <f t="shared" si="20"/>
        <v>9.1195970685571393E-3</v>
      </c>
      <c r="D364" s="8">
        <v>3379.45</v>
      </c>
      <c r="E364" s="13">
        <f t="shared" si="21"/>
        <v>6.4626610081155444E-3</v>
      </c>
      <c r="I364" s="11">
        <v>44600</v>
      </c>
      <c r="J364">
        <v>86.830001999999993</v>
      </c>
      <c r="K364" s="13">
        <f t="shared" si="22"/>
        <v>-3.0998393363913523E-3</v>
      </c>
      <c r="L364" s="8">
        <v>4521.54</v>
      </c>
      <c r="M364" s="13">
        <f t="shared" si="23"/>
        <v>8.4012248347966612E-3</v>
      </c>
    </row>
    <row r="365" spans="1:13" ht="17" x14ac:dyDescent="0.2">
      <c r="A365" s="7">
        <v>43868</v>
      </c>
      <c r="B365">
        <v>73.400002000000001</v>
      </c>
      <c r="C365" s="13">
        <f t="shared" si="20"/>
        <v>-2.51405860588505E-3</v>
      </c>
      <c r="D365" s="8">
        <v>3373.94</v>
      </c>
      <c r="E365" s="13">
        <f t="shared" si="21"/>
        <v>-1.6304428235363044E-3</v>
      </c>
      <c r="I365" s="11">
        <v>44601</v>
      </c>
      <c r="J365">
        <v>87.339995999999999</v>
      </c>
      <c r="K365" s="13">
        <f t="shared" si="22"/>
        <v>5.8734767736157156E-3</v>
      </c>
      <c r="L365" s="8">
        <v>4587.18</v>
      </c>
      <c r="M365" s="13">
        <f t="shared" si="23"/>
        <v>1.4517177775713597E-2</v>
      </c>
    </row>
    <row r="366" spans="1:13" ht="17" x14ac:dyDescent="0.2">
      <c r="A366" s="7">
        <v>43871</v>
      </c>
      <c r="B366">
        <v>73.339995999999999</v>
      </c>
      <c r="C366" s="13">
        <f t="shared" si="20"/>
        <v>-8.1752041369154149E-4</v>
      </c>
      <c r="D366" s="8">
        <v>3380.16</v>
      </c>
      <c r="E366" s="13">
        <f t="shared" si="21"/>
        <v>1.8435419717006685E-3</v>
      </c>
      <c r="I366" s="11">
        <v>44602</v>
      </c>
      <c r="J366">
        <v>87.470000999999996</v>
      </c>
      <c r="K366" s="13">
        <f t="shared" si="22"/>
        <v>1.488493312960415E-3</v>
      </c>
      <c r="L366" s="8">
        <v>4504.08</v>
      </c>
      <c r="M366" s="13">
        <f t="shared" si="23"/>
        <v>-1.8115705073705524E-2</v>
      </c>
    </row>
    <row r="367" spans="1:13" ht="17" x14ac:dyDescent="0.2">
      <c r="A367" s="7">
        <v>43872</v>
      </c>
      <c r="B367">
        <v>73.800003000000004</v>
      </c>
      <c r="C367" s="13">
        <f t="shared" si="20"/>
        <v>6.2722528645897668E-3</v>
      </c>
      <c r="D367" s="8">
        <v>3370.29</v>
      </c>
      <c r="E367" s="13">
        <f t="shared" si="21"/>
        <v>-2.9199801192842934E-3</v>
      </c>
      <c r="I367" s="11">
        <v>44603</v>
      </c>
      <c r="J367">
        <v>88.870002999999997</v>
      </c>
      <c r="K367" s="13">
        <f t="shared" si="22"/>
        <v>1.6005510277746549E-2</v>
      </c>
      <c r="L367" s="8">
        <v>4418.6400000000003</v>
      </c>
      <c r="M367" s="13">
        <f t="shared" si="23"/>
        <v>-1.89694676826343E-2</v>
      </c>
    </row>
    <row r="368" spans="1:13" ht="17" x14ac:dyDescent="0.2">
      <c r="A368" s="7">
        <v>43873</v>
      </c>
      <c r="B368">
        <v>73.940002000000007</v>
      </c>
      <c r="C368" s="13">
        <f t="shared" si="20"/>
        <v>1.8970053429401279E-3</v>
      </c>
      <c r="D368" s="8">
        <v>3386.15</v>
      </c>
      <c r="E368" s="13">
        <f t="shared" si="21"/>
        <v>4.7058265015771372E-3</v>
      </c>
      <c r="I368" s="11">
        <v>44606</v>
      </c>
      <c r="J368">
        <v>88.260002</v>
      </c>
      <c r="K368" s="13">
        <f t="shared" si="22"/>
        <v>-6.8639696118835136E-3</v>
      </c>
      <c r="L368" s="8">
        <v>4401.67</v>
      </c>
      <c r="M368" s="13">
        <f t="shared" si="23"/>
        <v>-3.8405482229827426E-3</v>
      </c>
    </row>
    <row r="369" spans="1:13" ht="17" x14ac:dyDescent="0.2">
      <c r="A369" s="7">
        <v>43874</v>
      </c>
      <c r="B369">
        <v>73.330001999999993</v>
      </c>
      <c r="C369" s="13">
        <f t="shared" si="20"/>
        <v>-8.249932154451578E-3</v>
      </c>
      <c r="D369" s="8">
        <v>3373.23</v>
      </c>
      <c r="E369" s="13">
        <f t="shared" si="21"/>
        <v>-3.8155427255142094E-3</v>
      </c>
      <c r="I369" s="11">
        <v>44607</v>
      </c>
      <c r="J369">
        <v>87.300003000000004</v>
      </c>
      <c r="K369" s="13">
        <f t="shared" si="22"/>
        <v>-1.087694287611729E-2</v>
      </c>
      <c r="L369" s="8">
        <v>4471.07</v>
      </c>
      <c r="M369" s="13">
        <f t="shared" si="23"/>
        <v>1.5766743077059386E-2</v>
      </c>
    </row>
    <row r="370" spans="1:13" ht="17" x14ac:dyDescent="0.2">
      <c r="A370" s="7">
        <v>43875</v>
      </c>
      <c r="B370">
        <v>73.415001000000004</v>
      </c>
      <c r="C370" s="13">
        <f t="shared" si="20"/>
        <v>1.1591299288387091E-3</v>
      </c>
      <c r="D370" s="8">
        <v>3337.75</v>
      </c>
      <c r="E370" s="13">
        <f t="shared" si="21"/>
        <v>-1.0518108756295885E-2</v>
      </c>
      <c r="I370" s="11">
        <v>44608</v>
      </c>
      <c r="J370">
        <v>86.239998</v>
      </c>
      <c r="K370" s="13">
        <f t="shared" si="22"/>
        <v>-1.2142095802677111E-2</v>
      </c>
      <c r="L370" s="8">
        <v>4475.01</v>
      </c>
      <c r="M370" s="13">
        <f t="shared" si="23"/>
        <v>8.8122082633468324E-4</v>
      </c>
    </row>
    <row r="371" spans="1:13" ht="17" x14ac:dyDescent="0.2">
      <c r="A371" s="7">
        <v>43878</v>
      </c>
      <c r="B371">
        <v>73.709998999999996</v>
      </c>
      <c r="C371" s="13">
        <f t="shared" si="20"/>
        <v>4.01822510361316E-3</v>
      </c>
      <c r="D371" s="8">
        <v>3225.89</v>
      </c>
      <c r="E371" s="13">
        <f t="shared" si="21"/>
        <v>-3.3513594487304399E-2</v>
      </c>
      <c r="I371" s="11">
        <v>44609</v>
      </c>
      <c r="J371">
        <v>87.300003000000004</v>
      </c>
      <c r="K371" s="13">
        <f t="shared" si="22"/>
        <v>1.2291338411209107E-2</v>
      </c>
      <c r="L371" s="8">
        <v>4380.26</v>
      </c>
      <c r="M371" s="13">
        <f t="shared" si="23"/>
        <v>-2.1173137043269175E-2</v>
      </c>
    </row>
    <row r="372" spans="1:13" ht="17" x14ac:dyDescent="0.2">
      <c r="A372" s="7">
        <v>43879</v>
      </c>
      <c r="B372">
        <v>72.974997999999999</v>
      </c>
      <c r="C372" s="13">
        <f t="shared" si="20"/>
        <v>-9.9715236734706503E-3</v>
      </c>
      <c r="D372" s="8">
        <v>3128.21</v>
      </c>
      <c r="E372" s="13">
        <f t="shared" si="21"/>
        <v>-3.0280015747592093E-2</v>
      </c>
      <c r="I372" s="11">
        <v>44610</v>
      </c>
      <c r="J372">
        <v>86.830001999999993</v>
      </c>
      <c r="K372" s="13">
        <f t="shared" si="22"/>
        <v>-5.3837455194590822E-3</v>
      </c>
      <c r="L372" s="8">
        <v>4348.87</v>
      </c>
      <c r="M372" s="13">
        <f t="shared" si="23"/>
        <v>-7.1662412733491943E-3</v>
      </c>
    </row>
    <row r="373" spans="1:13" ht="17" x14ac:dyDescent="0.2">
      <c r="A373" s="7">
        <v>43880</v>
      </c>
      <c r="B373">
        <v>74.065002000000007</v>
      </c>
      <c r="C373" s="13">
        <f t="shared" si="20"/>
        <v>1.4936677353523331E-2</v>
      </c>
      <c r="D373" s="8">
        <v>3116.39</v>
      </c>
      <c r="E373" s="13">
        <f t="shared" si="21"/>
        <v>-3.7785187055856539E-3</v>
      </c>
      <c r="I373" s="11">
        <v>44614</v>
      </c>
      <c r="J373">
        <v>86.190002000000007</v>
      </c>
      <c r="K373" s="13">
        <f t="shared" si="22"/>
        <v>-7.3707242342340162E-3</v>
      </c>
      <c r="L373" s="8">
        <v>4304.76</v>
      </c>
      <c r="M373" s="13">
        <f t="shared" si="23"/>
        <v>-1.0142864698185927E-2</v>
      </c>
    </row>
    <row r="374" spans="1:13" ht="17" x14ac:dyDescent="0.2">
      <c r="A374" s="7">
        <v>43881</v>
      </c>
      <c r="B374">
        <v>73.754997000000003</v>
      </c>
      <c r="C374" s="13">
        <f t="shared" si="20"/>
        <v>-4.1855801205541443E-3</v>
      </c>
      <c r="D374" s="8">
        <v>2978.76</v>
      </c>
      <c r="E374" s="13">
        <f t="shared" si="21"/>
        <v>-4.4163278665378725E-2</v>
      </c>
      <c r="I374" s="11">
        <v>44615</v>
      </c>
      <c r="J374">
        <v>85.160004000000001</v>
      </c>
      <c r="K374" s="13">
        <f t="shared" si="22"/>
        <v>-1.1950318785234559E-2</v>
      </c>
      <c r="L374" s="8">
        <v>4225.5</v>
      </c>
      <c r="M374" s="13">
        <f t="shared" si="23"/>
        <v>-1.8412176288573612E-2</v>
      </c>
    </row>
    <row r="375" spans="1:13" ht="17" x14ac:dyDescent="0.2">
      <c r="A375" s="7">
        <v>43882</v>
      </c>
      <c r="B375">
        <v>73</v>
      </c>
      <c r="C375" s="13">
        <f t="shared" si="20"/>
        <v>-1.0236553870377141E-2</v>
      </c>
      <c r="D375" s="8">
        <v>2954.22</v>
      </c>
      <c r="E375" s="13">
        <f t="shared" si="21"/>
        <v>-8.2383273576925875E-3</v>
      </c>
      <c r="I375" s="11">
        <v>44616</v>
      </c>
      <c r="J375">
        <v>84.160004000000001</v>
      </c>
      <c r="K375" s="13">
        <f t="shared" si="22"/>
        <v>-1.1742601609084025E-2</v>
      </c>
      <c r="L375" s="8">
        <v>4288.7</v>
      </c>
      <c r="M375" s="13">
        <f t="shared" si="23"/>
        <v>1.4956809844988816E-2</v>
      </c>
    </row>
    <row r="376" spans="1:13" ht="17" x14ac:dyDescent="0.2">
      <c r="A376" s="7">
        <v>43885</v>
      </c>
      <c r="B376">
        <v>70.809997999999993</v>
      </c>
      <c r="C376" s="13">
        <f t="shared" si="20"/>
        <v>-3.0000027397260376E-2</v>
      </c>
      <c r="D376" s="8">
        <v>3090.23</v>
      </c>
      <c r="E376" s="13">
        <f t="shared" si="21"/>
        <v>4.6039225243888371E-2</v>
      </c>
      <c r="I376" s="11">
        <v>44617</v>
      </c>
      <c r="J376">
        <v>84.419998000000007</v>
      </c>
      <c r="K376" s="13">
        <f t="shared" si="22"/>
        <v>3.0892821725627684E-3</v>
      </c>
      <c r="L376" s="8">
        <v>4384.6499999999996</v>
      </c>
      <c r="M376" s="13">
        <f t="shared" si="23"/>
        <v>2.2372746986266234E-2</v>
      </c>
    </row>
    <row r="377" spans="1:13" ht="17" x14ac:dyDescent="0.2">
      <c r="A377" s="7">
        <v>43886</v>
      </c>
      <c r="B377">
        <v>69.404999000000004</v>
      </c>
      <c r="C377" s="13">
        <f t="shared" si="20"/>
        <v>-1.9841816688089597E-2</v>
      </c>
      <c r="D377" s="8">
        <v>3003.37</v>
      </c>
      <c r="E377" s="13">
        <f t="shared" si="21"/>
        <v>-2.8107940185681968E-2</v>
      </c>
      <c r="I377" s="11">
        <v>44620</v>
      </c>
      <c r="J377">
        <v>83.93</v>
      </c>
      <c r="K377" s="13">
        <f t="shared" si="22"/>
        <v>-5.8042882209023983E-3</v>
      </c>
      <c r="L377" s="8">
        <v>4373.9399999999996</v>
      </c>
      <c r="M377" s="13">
        <f t="shared" si="23"/>
        <v>-2.4426122951660689E-3</v>
      </c>
    </row>
    <row r="378" spans="1:13" ht="17" x14ac:dyDescent="0.2">
      <c r="A378" s="7">
        <v>43887</v>
      </c>
      <c r="B378">
        <v>69.849997999999999</v>
      </c>
      <c r="C378" s="13">
        <f t="shared" si="20"/>
        <v>6.4116274967456199E-3</v>
      </c>
      <c r="D378" s="8">
        <v>3130.12</v>
      </c>
      <c r="E378" s="13">
        <f t="shared" si="21"/>
        <v>4.2202592421180185E-2</v>
      </c>
      <c r="I378" s="11">
        <v>44621</v>
      </c>
      <c r="J378">
        <v>82.75</v>
      </c>
      <c r="K378" s="13">
        <f t="shared" si="22"/>
        <v>-1.4059335160252706E-2</v>
      </c>
      <c r="L378" s="8">
        <v>4306.26</v>
      </c>
      <c r="M378" s="13">
        <f t="shared" si="23"/>
        <v>-1.5473463284818578E-2</v>
      </c>
    </row>
    <row r="379" spans="1:13" ht="17" x14ac:dyDescent="0.2">
      <c r="A379" s="7">
        <v>43888</v>
      </c>
      <c r="B379">
        <v>67.720000999999996</v>
      </c>
      <c r="C379" s="13">
        <f t="shared" si="20"/>
        <v>-3.0493873457233311E-2</v>
      </c>
      <c r="D379" s="8">
        <v>3023.94</v>
      </c>
      <c r="E379" s="13">
        <f t="shared" si="21"/>
        <v>-3.3922022158894838E-2</v>
      </c>
      <c r="I379" s="11">
        <v>44622</v>
      </c>
      <c r="J379">
        <v>85.629997000000003</v>
      </c>
      <c r="K379" s="13">
        <f t="shared" si="22"/>
        <v>3.4803589123867162E-2</v>
      </c>
      <c r="L379" s="8">
        <v>4386.54</v>
      </c>
      <c r="M379" s="13">
        <f t="shared" si="23"/>
        <v>1.8642627244987553E-2</v>
      </c>
    </row>
    <row r="380" spans="1:13" ht="17" x14ac:dyDescent="0.2">
      <c r="A380" s="7">
        <v>43889</v>
      </c>
      <c r="B380">
        <v>65.574996999999996</v>
      </c>
      <c r="C380" s="13">
        <f t="shared" si="20"/>
        <v>-3.1674600831739452E-2</v>
      </c>
      <c r="D380" s="8">
        <v>2972.37</v>
      </c>
      <c r="E380" s="13">
        <f t="shared" si="21"/>
        <v>-1.7053909799797706E-2</v>
      </c>
      <c r="I380" s="11">
        <v>44623</v>
      </c>
      <c r="J380">
        <v>85.760002</v>
      </c>
      <c r="K380" s="13">
        <f t="shared" si="22"/>
        <v>1.5182179674722018E-3</v>
      </c>
      <c r="L380" s="8">
        <v>4363.49</v>
      </c>
      <c r="M380" s="13">
        <f t="shared" si="23"/>
        <v>-5.2547110022934662E-3</v>
      </c>
    </row>
    <row r="381" spans="1:13" ht="17" x14ac:dyDescent="0.2">
      <c r="A381" s="7">
        <v>43892</v>
      </c>
      <c r="B381">
        <v>67.379997000000003</v>
      </c>
      <c r="C381" s="13">
        <f t="shared" si="20"/>
        <v>2.7525735151768371E-2</v>
      </c>
      <c r="D381" s="8">
        <v>2746.56</v>
      </c>
      <c r="E381" s="13">
        <f t="shared" si="21"/>
        <v>-7.5969680759797709E-2</v>
      </c>
      <c r="I381" s="11">
        <v>44624</v>
      </c>
      <c r="J381">
        <v>84.860000999999997</v>
      </c>
      <c r="K381" s="13">
        <f t="shared" si="22"/>
        <v>-1.0494414400783247E-2</v>
      </c>
      <c r="L381" s="8">
        <v>4328.87</v>
      </c>
      <c r="M381" s="13">
        <f t="shared" si="23"/>
        <v>-7.93401612012401E-3</v>
      </c>
    </row>
    <row r="382" spans="1:13" ht="17" x14ac:dyDescent="0.2">
      <c r="A382" s="7">
        <v>43893</v>
      </c>
      <c r="B382">
        <v>67.739998</v>
      </c>
      <c r="C382" s="13">
        <f t="shared" si="20"/>
        <v>5.3428467798832813E-3</v>
      </c>
      <c r="D382" s="8">
        <v>2882.23</v>
      </c>
      <c r="E382" s="13">
        <f t="shared" si="21"/>
        <v>4.9396335780030221E-2</v>
      </c>
      <c r="I382" s="11">
        <v>44627</v>
      </c>
      <c r="J382">
        <v>85.559997999999993</v>
      </c>
      <c r="K382" s="13">
        <f t="shared" si="22"/>
        <v>8.2488450595232798E-3</v>
      </c>
      <c r="L382" s="8">
        <v>4201.09</v>
      </c>
      <c r="M382" s="13">
        <f t="shared" si="23"/>
        <v>-2.9518095946517109E-2</v>
      </c>
    </row>
    <row r="383" spans="1:13" ht="17" x14ac:dyDescent="0.2">
      <c r="A383" s="7">
        <v>43894</v>
      </c>
      <c r="B383">
        <v>68.400002000000001</v>
      </c>
      <c r="C383" s="13">
        <f t="shared" si="20"/>
        <v>9.7431948551283121E-3</v>
      </c>
      <c r="D383" s="8">
        <v>2741.38</v>
      </c>
      <c r="E383" s="13">
        <f t="shared" si="21"/>
        <v>-4.8868410917935035E-2</v>
      </c>
      <c r="I383" s="11">
        <v>44628</v>
      </c>
      <c r="J383">
        <v>84.970000999999996</v>
      </c>
      <c r="K383" s="13">
        <f t="shared" si="22"/>
        <v>-6.8957107736257184E-3</v>
      </c>
      <c r="L383" s="8">
        <v>4170.7</v>
      </c>
      <c r="M383" s="13">
        <f t="shared" si="23"/>
        <v>-7.2338369327961116E-3</v>
      </c>
    </row>
    <row r="384" spans="1:13" ht="17" x14ac:dyDescent="0.2">
      <c r="A384" s="7">
        <v>43895</v>
      </c>
      <c r="B384">
        <v>67.834998999999996</v>
      </c>
      <c r="C384" s="13">
        <f t="shared" si="20"/>
        <v>-8.2602775362492498E-3</v>
      </c>
      <c r="D384" s="8">
        <v>2480.64</v>
      </c>
      <c r="E384" s="13">
        <f t="shared" si="21"/>
        <v>-9.5112680474797484E-2</v>
      </c>
      <c r="I384" s="11">
        <v>44629</v>
      </c>
      <c r="J384">
        <v>83.830001999999993</v>
      </c>
      <c r="K384" s="13">
        <f t="shared" si="22"/>
        <v>-1.341648801439943E-2</v>
      </c>
      <c r="L384" s="8">
        <v>4277.88</v>
      </c>
      <c r="M384" s="13">
        <f t="shared" si="23"/>
        <v>2.5698324022346508E-2</v>
      </c>
    </row>
    <row r="385" spans="1:13" ht="17" x14ac:dyDescent="0.2">
      <c r="A385" s="7">
        <v>43896</v>
      </c>
      <c r="B385">
        <v>64.930000000000007</v>
      </c>
      <c r="C385" s="13">
        <f t="shared" si="20"/>
        <v>-4.2824486516171212E-2</v>
      </c>
      <c r="D385" s="8">
        <v>2711.02</v>
      </c>
      <c r="E385" s="13">
        <f t="shared" si="21"/>
        <v>9.2871194530443901E-2</v>
      </c>
      <c r="I385" s="11">
        <v>44630</v>
      </c>
      <c r="J385">
        <v>83.459998999999996</v>
      </c>
      <c r="K385" s="13">
        <f t="shared" si="22"/>
        <v>-4.4137300628955822E-3</v>
      </c>
      <c r="L385" s="8">
        <v>4259.5200000000004</v>
      </c>
      <c r="M385" s="13">
        <f t="shared" si="23"/>
        <v>-4.2918454935622075E-3</v>
      </c>
    </row>
    <row r="386" spans="1:13" ht="17" x14ac:dyDescent="0.2">
      <c r="A386" s="7">
        <v>43899</v>
      </c>
      <c r="B386">
        <v>60.82</v>
      </c>
      <c r="C386" s="13">
        <f t="shared" si="20"/>
        <v>-6.3298937317110782E-2</v>
      </c>
      <c r="D386" s="8">
        <v>2386.13</v>
      </c>
      <c r="E386" s="13">
        <f t="shared" si="21"/>
        <v>-0.11984050283657066</v>
      </c>
      <c r="I386" s="11">
        <v>44631</v>
      </c>
      <c r="J386">
        <v>82.129997000000003</v>
      </c>
      <c r="K386" s="13">
        <f t="shared" si="22"/>
        <v>-1.5935801772535285E-2</v>
      </c>
      <c r="L386" s="8">
        <v>4204.3100000000004</v>
      </c>
      <c r="M386" s="13">
        <f t="shared" si="23"/>
        <v>-1.2961554353542182E-2</v>
      </c>
    </row>
    <row r="387" spans="1:13" ht="17" x14ac:dyDescent="0.2">
      <c r="A387" s="7">
        <v>43900</v>
      </c>
      <c r="B387">
        <v>61.154998999999997</v>
      </c>
      <c r="C387" s="13">
        <f t="shared" si="20"/>
        <v>5.5080401183820182E-3</v>
      </c>
      <c r="D387" s="8">
        <v>2529.19</v>
      </c>
      <c r="E387" s="13">
        <f t="shared" si="21"/>
        <v>5.9954822243549089E-2</v>
      </c>
      <c r="I387" s="11">
        <v>44634</v>
      </c>
      <c r="J387">
        <v>84.379997000000003</v>
      </c>
      <c r="K387" s="13">
        <f t="shared" si="22"/>
        <v>2.7395593354277104E-2</v>
      </c>
      <c r="L387" s="8">
        <v>4173.1099999999997</v>
      </c>
      <c r="M387" s="13">
        <f t="shared" si="23"/>
        <v>-7.4209561140831104E-3</v>
      </c>
    </row>
    <row r="388" spans="1:13" ht="17" x14ac:dyDescent="0.2">
      <c r="A388" s="7">
        <v>43901</v>
      </c>
      <c r="B388">
        <v>61.259998000000003</v>
      </c>
      <c r="C388" s="13">
        <f t="shared" ref="C388:C451" si="24">B388/B387-1</f>
        <v>1.7169324129988617E-3</v>
      </c>
      <c r="D388" s="8">
        <v>2398.1</v>
      </c>
      <c r="E388" s="13">
        <f t="shared" ref="E388:E451" si="25">D388/D387-1</f>
        <v>-5.1830823307066787E-2</v>
      </c>
      <c r="I388" s="11">
        <v>44635</v>
      </c>
      <c r="J388">
        <v>83.480002999999996</v>
      </c>
      <c r="K388" s="13">
        <f t="shared" ref="K388:K451" si="26">J388/J387-1</f>
        <v>-1.066596387767127E-2</v>
      </c>
      <c r="L388" s="8">
        <v>4262.45</v>
      </c>
      <c r="M388" s="13">
        <f t="shared" ref="M388:M451" si="27">L388/L387-1</f>
        <v>2.1408493905025416E-2</v>
      </c>
    </row>
    <row r="389" spans="1:13" ht="17" x14ac:dyDescent="0.2">
      <c r="A389" s="7">
        <v>43902</v>
      </c>
      <c r="B389">
        <v>56.424999</v>
      </c>
      <c r="C389" s="13">
        <f t="shared" si="24"/>
        <v>-7.8925875903554599E-2</v>
      </c>
      <c r="D389" s="8">
        <v>2409.39</v>
      </c>
      <c r="E389" s="13">
        <f t="shared" si="25"/>
        <v>4.707893749218206E-3</v>
      </c>
      <c r="I389" s="11">
        <v>44636</v>
      </c>
      <c r="J389">
        <v>84.040001000000004</v>
      </c>
      <c r="K389" s="13">
        <f t="shared" si="26"/>
        <v>6.7081693803965337E-3</v>
      </c>
      <c r="L389" s="8">
        <v>4357.8599999999997</v>
      </c>
      <c r="M389" s="13">
        <f t="shared" si="27"/>
        <v>2.2383840279651235E-2</v>
      </c>
    </row>
    <row r="390" spans="1:13" ht="17" x14ac:dyDescent="0.2">
      <c r="A390" s="7">
        <v>43903</v>
      </c>
      <c r="B390">
        <v>57.959999000000003</v>
      </c>
      <c r="C390" s="13">
        <f t="shared" si="24"/>
        <v>2.7204253915892984E-2</v>
      </c>
      <c r="D390" s="8">
        <v>2304.92</v>
      </c>
      <c r="E390" s="13">
        <f t="shared" si="25"/>
        <v>-4.3359522534749395E-2</v>
      </c>
      <c r="I390" s="11">
        <v>44637</v>
      </c>
      <c r="J390">
        <v>83.470000999999996</v>
      </c>
      <c r="K390" s="13">
        <f t="shared" si="26"/>
        <v>-6.7824844504702497E-3</v>
      </c>
      <c r="L390" s="8">
        <v>4411.67</v>
      </c>
      <c r="M390" s="13">
        <f t="shared" si="27"/>
        <v>1.2347803738532281E-2</v>
      </c>
    </row>
    <row r="391" spans="1:13" ht="17" x14ac:dyDescent="0.2">
      <c r="A391" s="7">
        <v>43906</v>
      </c>
      <c r="B391">
        <v>56.705002</v>
      </c>
      <c r="C391" s="13">
        <f t="shared" si="24"/>
        <v>-2.1652812657916076E-2</v>
      </c>
      <c r="D391" s="8">
        <v>2237.4</v>
      </c>
      <c r="E391" s="13">
        <f t="shared" si="25"/>
        <v>-2.9293858355170621E-2</v>
      </c>
      <c r="I391" s="11">
        <v>44638</v>
      </c>
      <c r="J391">
        <v>83.910004000000001</v>
      </c>
      <c r="K391" s="13">
        <f t="shared" si="26"/>
        <v>5.2713908557400213E-3</v>
      </c>
      <c r="L391" s="8">
        <v>4463.12</v>
      </c>
      <c r="M391" s="13">
        <f t="shared" si="27"/>
        <v>1.1662250349640857E-2</v>
      </c>
    </row>
    <row r="392" spans="1:13" ht="17" x14ac:dyDescent="0.2">
      <c r="A392" s="7">
        <v>43907</v>
      </c>
      <c r="B392">
        <v>57.84</v>
      </c>
      <c r="C392" s="13">
        <f t="shared" si="24"/>
        <v>2.0015835640037505E-2</v>
      </c>
      <c r="D392" s="8">
        <v>2447.33</v>
      </c>
      <c r="E392" s="13">
        <f t="shared" si="25"/>
        <v>9.3827657101993367E-2</v>
      </c>
      <c r="I392" s="11">
        <v>44641</v>
      </c>
      <c r="J392">
        <v>85.910004000000001</v>
      </c>
      <c r="K392" s="13">
        <f t="shared" si="26"/>
        <v>2.38350602390629E-2</v>
      </c>
      <c r="L392" s="8">
        <v>4461.18</v>
      </c>
      <c r="M392" s="13">
        <f t="shared" si="27"/>
        <v>-4.3467350194470455E-4</v>
      </c>
    </row>
    <row r="393" spans="1:13" ht="17" x14ac:dyDescent="0.2">
      <c r="A393" s="7">
        <v>43908</v>
      </c>
      <c r="B393">
        <v>56.540000999999997</v>
      </c>
      <c r="C393" s="13">
        <f t="shared" si="24"/>
        <v>-2.2475778008298919E-2</v>
      </c>
      <c r="D393" s="8">
        <v>2475.56</v>
      </c>
      <c r="E393" s="13">
        <f t="shared" si="25"/>
        <v>1.1535019797084933E-2</v>
      </c>
      <c r="I393" s="11">
        <v>44642</v>
      </c>
      <c r="J393">
        <v>86.360000999999997</v>
      </c>
      <c r="K393" s="13">
        <f t="shared" si="26"/>
        <v>5.2380046449538309E-3</v>
      </c>
      <c r="L393" s="8">
        <v>4511.6099999999997</v>
      </c>
      <c r="M393" s="13">
        <f t="shared" si="27"/>
        <v>1.1304184094790948E-2</v>
      </c>
    </row>
    <row r="394" spans="1:13" ht="17" x14ac:dyDescent="0.2">
      <c r="A394" s="7">
        <v>43909</v>
      </c>
      <c r="B394">
        <v>57.595001000000003</v>
      </c>
      <c r="C394" s="13">
        <f t="shared" si="24"/>
        <v>1.865935587797396E-2</v>
      </c>
      <c r="D394" s="8">
        <v>2630.07</v>
      </c>
      <c r="E394" s="13">
        <f t="shared" si="25"/>
        <v>6.2414160836336219E-2</v>
      </c>
      <c r="I394" s="11">
        <v>44643</v>
      </c>
      <c r="J394">
        <v>87.239998</v>
      </c>
      <c r="K394" s="13">
        <f t="shared" si="26"/>
        <v>1.0189867876448933E-2</v>
      </c>
      <c r="L394" s="8">
        <v>4456.24</v>
      </c>
      <c r="M394" s="13">
        <f t="shared" si="27"/>
        <v>-1.2272780670315009E-2</v>
      </c>
    </row>
    <row r="395" spans="1:13" ht="17" x14ac:dyDescent="0.2">
      <c r="A395" s="7">
        <v>43910</v>
      </c>
      <c r="B395">
        <v>56.965000000000003</v>
      </c>
      <c r="C395" s="13">
        <f t="shared" si="24"/>
        <v>-1.0938466690885162E-2</v>
      </c>
      <c r="D395" s="8">
        <v>2541.4699999999998</v>
      </c>
      <c r="E395" s="13">
        <f t="shared" si="25"/>
        <v>-3.36873163071707E-2</v>
      </c>
      <c r="I395" s="11">
        <v>44644</v>
      </c>
      <c r="J395">
        <v>87.220000999999996</v>
      </c>
      <c r="K395" s="13">
        <f t="shared" si="26"/>
        <v>-2.2921825376476246E-4</v>
      </c>
      <c r="L395" s="8">
        <v>4520.16</v>
      </c>
      <c r="M395" s="13">
        <f t="shared" si="27"/>
        <v>1.4343931206577842E-2</v>
      </c>
    </row>
    <row r="396" spans="1:13" ht="17" x14ac:dyDescent="0.2">
      <c r="A396" s="7">
        <v>43913</v>
      </c>
      <c r="B396">
        <v>55.560001</v>
      </c>
      <c r="C396" s="13">
        <f t="shared" si="24"/>
        <v>-2.4664249978056718E-2</v>
      </c>
      <c r="D396" s="8">
        <v>2626.65</v>
      </c>
      <c r="E396" s="13">
        <f t="shared" si="25"/>
        <v>3.3516035994916482E-2</v>
      </c>
      <c r="I396" s="11">
        <v>44645</v>
      </c>
      <c r="J396">
        <v>87.779999000000004</v>
      </c>
      <c r="K396" s="13">
        <f t="shared" si="26"/>
        <v>6.4205227422551303E-3</v>
      </c>
      <c r="L396" s="8">
        <v>4543.0600000000004</v>
      </c>
      <c r="M396" s="13">
        <f t="shared" si="27"/>
        <v>5.0661923471737591E-3</v>
      </c>
    </row>
    <row r="397" spans="1:13" ht="17" x14ac:dyDescent="0.2">
      <c r="A397" s="7">
        <v>43914</v>
      </c>
      <c r="B397">
        <v>58.875</v>
      </c>
      <c r="C397" s="13">
        <f t="shared" si="24"/>
        <v>5.9665207709409529E-2</v>
      </c>
      <c r="D397" s="8">
        <v>2584.59</v>
      </c>
      <c r="E397" s="13">
        <f t="shared" si="25"/>
        <v>-1.60127919593398E-2</v>
      </c>
      <c r="I397" s="11">
        <v>44648</v>
      </c>
      <c r="J397">
        <v>87.779999000000004</v>
      </c>
      <c r="K397" s="13">
        <f t="shared" si="26"/>
        <v>0</v>
      </c>
      <c r="L397" s="8">
        <v>4575.5200000000004</v>
      </c>
      <c r="M397" s="13">
        <f t="shared" si="27"/>
        <v>7.1449639670178033E-3</v>
      </c>
    </row>
    <row r="398" spans="1:13" ht="17" x14ac:dyDescent="0.2">
      <c r="A398" s="7">
        <v>43915</v>
      </c>
      <c r="B398">
        <v>60.48</v>
      </c>
      <c r="C398" s="13">
        <f t="shared" si="24"/>
        <v>2.7261146496815325E-2</v>
      </c>
      <c r="D398" s="8">
        <v>2470.5</v>
      </c>
      <c r="E398" s="13">
        <f t="shared" si="25"/>
        <v>-4.4142397827121593E-2</v>
      </c>
      <c r="I398" s="11">
        <v>44649</v>
      </c>
      <c r="J398">
        <v>87.839995999999999</v>
      </c>
      <c r="K398" s="13">
        <f t="shared" si="26"/>
        <v>6.8349283075286316E-4</v>
      </c>
      <c r="L398" s="8">
        <v>4631.6000000000004</v>
      </c>
      <c r="M398" s="13">
        <f t="shared" si="27"/>
        <v>1.2256530405287291E-2</v>
      </c>
    </row>
    <row r="399" spans="1:13" ht="17" x14ac:dyDescent="0.2">
      <c r="A399" s="7">
        <v>43916</v>
      </c>
      <c r="B399">
        <v>60.395000000000003</v>
      </c>
      <c r="C399" s="13">
        <f t="shared" si="24"/>
        <v>-1.4054232804231459E-3</v>
      </c>
      <c r="D399" s="8">
        <v>2526.9</v>
      </c>
      <c r="E399" s="13">
        <f t="shared" si="25"/>
        <v>2.2829386763812964E-2</v>
      </c>
      <c r="I399" s="11">
        <v>44650</v>
      </c>
      <c r="J399">
        <v>88.089995999999999</v>
      </c>
      <c r="K399" s="13">
        <f t="shared" si="26"/>
        <v>2.8460839183097608E-3</v>
      </c>
      <c r="L399" s="8">
        <v>4602.45</v>
      </c>
      <c r="M399" s="13">
        <f t="shared" si="27"/>
        <v>-6.2937213921756552E-3</v>
      </c>
    </row>
    <row r="400" spans="1:13" ht="17" x14ac:dyDescent="0.2">
      <c r="A400" s="7">
        <v>43917</v>
      </c>
      <c r="B400">
        <v>57.755001</v>
      </c>
      <c r="C400" s="13">
        <f t="shared" si="24"/>
        <v>-4.3712211275767965E-2</v>
      </c>
      <c r="D400" s="8">
        <v>2488.65</v>
      </c>
      <c r="E400" s="13">
        <f t="shared" si="25"/>
        <v>-1.5137124539950086E-2</v>
      </c>
      <c r="I400" s="11">
        <v>44651</v>
      </c>
      <c r="J400">
        <v>88.830001999999993</v>
      </c>
      <c r="K400" s="13">
        <f t="shared" si="26"/>
        <v>8.4005679827705571E-3</v>
      </c>
      <c r="L400" s="8">
        <v>4530.41</v>
      </c>
      <c r="M400" s="13">
        <f t="shared" si="27"/>
        <v>-1.5652532890091164E-2</v>
      </c>
    </row>
    <row r="401" spans="1:13" ht="17" x14ac:dyDescent="0.2">
      <c r="A401" s="7">
        <v>43920</v>
      </c>
      <c r="B401">
        <v>58.860000999999997</v>
      </c>
      <c r="C401" s="13">
        <f t="shared" si="24"/>
        <v>1.9132542305730249E-2</v>
      </c>
      <c r="D401" s="8">
        <v>2663.68</v>
      </c>
      <c r="E401" s="13">
        <f t="shared" si="25"/>
        <v>7.0331304120707872E-2</v>
      </c>
      <c r="I401" s="11">
        <v>44652</v>
      </c>
      <c r="J401">
        <v>90.279999000000004</v>
      </c>
      <c r="K401" s="13">
        <f t="shared" si="26"/>
        <v>1.6323280055763334E-2</v>
      </c>
      <c r="L401" s="8">
        <v>4545.8599999999997</v>
      </c>
      <c r="M401" s="13">
        <f t="shared" si="27"/>
        <v>3.4102873691344016E-3</v>
      </c>
    </row>
    <row r="402" spans="1:13" ht="17" x14ac:dyDescent="0.2">
      <c r="A402" s="7">
        <v>43921</v>
      </c>
      <c r="B402">
        <v>59.360000999999997</v>
      </c>
      <c r="C402" s="13">
        <f t="shared" si="24"/>
        <v>8.4947331210545318E-3</v>
      </c>
      <c r="D402" s="8">
        <v>2659.41</v>
      </c>
      <c r="E402" s="13">
        <f t="shared" si="25"/>
        <v>-1.6030454108602044E-3</v>
      </c>
      <c r="I402" s="11">
        <v>44655</v>
      </c>
      <c r="J402">
        <v>90.220000999999996</v>
      </c>
      <c r="K402" s="13">
        <f t="shared" si="26"/>
        <v>-6.6457687931531506E-4</v>
      </c>
      <c r="L402" s="8">
        <v>4582.6400000000003</v>
      </c>
      <c r="M402" s="13">
        <f t="shared" si="27"/>
        <v>8.0908782936564005E-3</v>
      </c>
    </row>
    <row r="403" spans="1:13" ht="17" x14ac:dyDescent="0.2">
      <c r="A403" s="7">
        <v>43922</v>
      </c>
      <c r="B403">
        <v>56.865001999999997</v>
      </c>
      <c r="C403" s="13">
        <f t="shared" si="24"/>
        <v>-4.2031653604588048E-2</v>
      </c>
      <c r="D403" s="8">
        <v>2749.98</v>
      </c>
      <c r="E403" s="13">
        <f t="shared" si="25"/>
        <v>3.4056426049386967E-2</v>
      </c>
      <c r="I403" s="11">
        <v>44656</v>
      </c>
      <c r="J403">
        <v>89.669998000000007</v>
      </c>
      <c r="K403" s="13">
        <f t="shared" si="26"/>
        <v>-6.0962424507176038E-3</v>
      </c>
      <c r="L403" s="8">
        <v>4525.12</v>
      </c>
      <c r="M403" s="13">
        <f t="shared" si="27"/>
        <v>-1.2551716914267819E-2</v>
      </c>
    </row>
    <row r="404" spans="1:13" ht="17" x14ac:dyDescent="0.2">
      <c r="A404" s="7">
        <v>43923</v>
      </c>
      <c r="B404">
        <v>57.34</v>
      </c>
      <c r="C404" s="13">
        <f t="shared" si="24"/>
        <v>8.3530815667607339E-3</v>
      </c>
      <c r="D404" s="8">
        <v>2789.82</v>
      </c>
      <c r="E404" s="13">
        <f t="shared" si="25"/>
        <v>1.448737809002254E-2</v>
      </c>
      <c r="I404" s="11">
        <v>44657</v>
      </c>
      <c r="J404">
        <v>89.230002999999996</v>
      </c>
      <c r="K404" s="13">
        <f t="shared" si="26"/>
        <v>-4.9068251345339986E-3</v>
      </c>
      <c r="L404" s="8">
        <v>4481.1499999999996</v>
      </c>
      <c r="M404" s="13">
        <f t="shared" si="27"/>
        <v>-9.7168693868892042E-3</v>
      </c>
    </row>
    <row r="405" spans="1:13" ht="17" x14ac:dyDescent="0.2">
      <c r="A405" s="7">
        <v>43924</v>
      </c>
      <c r="B405">
        <v>57.255001</v>
      </c>
      <c r="C405" s="13">
        <f t="shared" si="24"/>
        <v>-1.4823683292640721E-3</v>
      </c>
      <c r="D405" s="8">
        <v>2761.63</v>
      </c>
      <c r="E405" s="13">
        <f t="shared" si="25"/>
        <v>-1.0104594561656355E-2</v>
      </c>
      <c r="I405" s="11">
        <v>44658</v>
      </c>
      <c r="J405">
        <v>89.919998000000007</v>
      </c>
      <c r="K405" s="13">
        <f t="shared" si="26"/>
        <v>7.7327689880275496E-3</v>
      </c>
      <c r="L405" s="8">
        <v>4500.21</v>
      </c>
      <c r="M405" s="13">
        <f t="shared" si="27"/>
        <v>4.2533724601945266E-3</v>
      </c>
    </row>
    <row r="406" spans="1:13" ht="17" x14ac:dyDescent="0.2">
      <c r="A406" s="7">
        <v>43927</v>
      </c>
      <c r="B406">
        <v>59.634998000000003</v>
      </c>
      <c r="C406" s="13">
        <f t="shared" si="24"/>
        <v>4.1568368848688086E-2</v>
      </c>
      <c r="D406" s="8">
        <v>2846.06</v>
      </c>
      <c r="E406" s="13">
        <f t="shared" si="25"/>
        <v>3.0572524197665762E-2</v>
      </c>
      <c r="I406" s="11">
        <v>44659</v>
      </c>
      <c r="J406">
        <v>89.580001999999993</v>
      </c>
      <c r="K406" s="13">
        <f t="shared" si="26"/>
        <v>-3.7810943901490646E-3</v>
      </c>
      <c r="L406" s="8">
        <v>4488.28</v>
      </c>
      <c r="M406" s="13">
        <f t="shared" si="27"/>
        <v>-2.6509873983658894E-3</v>
      </c>
    </row>
    <row r="407" spans="1:13" ht="17" x14ac:dyDescent="0.2">
      <c r="A407" s="7">
        <v>43928</v>
      </c>
      <c r="B407">
        <v>61.575001</v>
      </c>
      <c r="C407" s="13">
        <f t="shared" si="24"/>
        <v>3.2531283056301818E-2</v>
      </c>
      <c r="D407" s="8">
        <v>2783.36</v>
      </c>
      <c r="E407" s="13">
        <f t="shared" si="25"/>
        <v>-2.2030456139364496E-2</v>
      </c>
      <c r="I407" s="11">
        <v>44662</v>
      </c>
      <c r="J407">
        <v>88.080001999999993</v>
      </c>
      <c r="K407" s="13">
        <f t="shared" si="26"/>
        <v>-1.674480873532469E-2</v>
      </c>
      <c r="L407" s="8">
        <v>4412.53</v>
      </c>
      <c r="M407" s="13">
        <f t="shared" si="27"/>
        <v>-1.6877289295676778E-2</v>
      </c>
    </row>
    <row r="408" spans="1:13" ht="17" x14ac:dyDescent="0.2">
      <c r="A408" s="7">
        <v>43929</v>
      </c>
      <c r="B408">
        <v>60.865001999999997</v>
      </c>
      <c r="C408" s="13">
        <f t="shared" si="24"/>
        <v>-1.1530637246761954E-2</v>
      </c>
      <c r="D408" s="8">
        <v>2799.55</v>
      </c>
      <c r="E408" s="13">
        <f t="shared" si="25"/>
        <v>5.8167107381006389E-3</v>
      </c>
      <c r="I408" s="11">
        <v>44663</v>
      </c>
      <c r="J408">
        <v>87.839995999999999</v>
      </c>
      <c r="K408" s="13">
        <f t="shared" si="26"/>
        <v>-2.7248636983454588E-3</v>
      </c>
      <c r="L408" s="8">
        <v>4397.45</v>
      </c>
      <c r="M408" s="13">
        <f t="shared" si="27"/>
        <v>-3.4175405039739148E-3</v>
      </c>
    </row>
    <row r="409" spans="1:13" ht="17" x14ac:dyDescent="0.2">
      <c r="A409" s="7">
        <v>43930</v>
      </c>
      <c r="B409">
        <v>62.224997999999999</v>
      </c>
      <c r="C409" s="13">
        <f t="shared" si="24"/>
        <v>2.2344466529385931E-2</v>
      </c>
      <c r="D409" s="8">
        <v>2874.56</v>
      </c>
      <c r="E409" s="13">
        <f t="shared" si="25"/>
        <v>2.6793591827257934E-2</v>
      </c>
      <c r="I409" s="11">
        <v>44664</v>
      </c>
      <c r="J409">
        <v>89.059997999999993</v>
      </c>
      <c r="K409" s="13">
        <f t="shared" si="26"/>
        <v>1.3888912290023203E-2</v>
      </c>
      <c r="L409" s="8">
        <v>4446.59</v>
      </c>
      <c r="M409" s="13">
        <f t="shared" si="27"/>
        <v>1.1174658040455254E-2</v>
      </c>
    </row>
    <row r="410" spans="1:13" ht="17" x14ac:dyDescent="0.2">
      <c r="A410" s="7">
        <v>43935</v>
      </c>
      <c r="B410">
        <v>62.119999</v>
      </c>
      <c r="C410" s="13">
        <f t="shared" si="24"/>
        <v>-1.6874086520661802E-3</v>
      </c>
      <c r="D410" s="8">
        <v>2823.16</v>
      </c>
      <c r="E410" s="13">
        <f t="shared" si="25"/>
        <v>-1.7880997439608137E-2</v>
      </c>
      <c r="I410" s="11">
        <v>44665</v>
      </c>
      <c r="J410">
        <v>87.709998999999996</v>
      </c>
      <c r="K410" s="13">
        <f t="shared" si="26"/>
        <v>-1.5158309345571719E-2</v>
      </c>
      <c r="L410" s="8">
        <v>4392.59</v>
      </c>
      <c r="M410" s="13">
        <f t="shared" si="27"/>
        <v>-1.2144137417661627E-2</v>
      </c>
    </row>
    <row r="411" spans="1:13" ht="17" x14ac:dyDescent="0.2">
      <c r="A411" s="7">
        <v>43936</v>
      </c>
      <c r="B411">
        <v>61.139999000000003</v>
      </c>
      <c r="C411" s="13">
        <f t="shared" si="24"/>
        <v>-1.5775917832838271E-2</v>
      </c>
      <c r="D411" s="8">
        <v>2736.56</v>
      </c>
      <c r="E411" s="13">
        <f t="shared" si="25"/>
        <v>-3.0674846625766805E-2</v>
      </c>
      <c r="I411" s="11">
        <v>44669</v>
      </c>
      <c r="J411">
        <v>87.959998999999996</v>
      </c>
      <c r="K411" s="13">
        <f t="shared" si="26"/>
        <v>2.8503021645229776E-3</v>
      </c>
      <c r="L411" s="8">
        <v>4391.6899999999996</v>
      </c>
      <c r="M411" s="13">
        <f t="shared" si="27"/>
        <v>-2.0489050878880199E-4</v>
      </c>
    </row>
    <row r="412" spans="1:13" ht="17" x14ac:dyDescent="0.2">
      <c r="A412" s="7">
        <v>43937</v>
      </c>
      <c r="B412">
        <v>61.98</v>
      </c>
      <c r="C412" s="13">
        <f t="shared" si="24"/>
        <v>1.3738976345092802E-2</v>
      </c>
      <c r="D412" s="8">
        <v>2799.31</v>
      </c>
      <c r="E412" s="13">
        <f t="shared" si="25"/>
        <v>2.2930248194813929E-2</v>
      </c>
      <c r="I412" s="11">
        <v>44670</v>
      </c>
      <c r="J412">
        <v>87.519997000000004</v>
      </c>
      <c r="K412" s="13">
        <f t="shared" si="26"/>
        <v>-5.002296555278396E-3</v>
      </c>
      <c r="L412" s="8">
        <v>4462.21</v>
      </c>
      <c r="M412" s="13">
        <f t="shared" si="27"/>
        <v>1.6057599693967584E-2</v>
      </c>
    </row>
    <row r="413" spans="1:13" ht="17" x14ac:dyDescent="0.2">
      <c r="A413" s="7">
        <v>43938</v>
      </c>
      <c r="B413">
        <v>62.610000999999997</v>
      </c>
      <c r="C413" s="13">
        <f t="shared" si="24"/>
        <v>1.0164585350112887E-2</v>
      </c>
      <c r="D413" s="8">
        <v>2797.8</v>
      </c>
      <c r="E413" s="13">
        <f t="shared" si="25"/>
        <v>-5.3941864245110605E-4</v>
      </c>
      <c r="I413" s="11">
        <v>44671</v>
      </c>
      <c r="J413">
        <v>87.440002000000007</v>
      </c>
      <c r="K413" s="13">
        <f t="shared" si="26"/>
        <v>-9.140196839814152E-4</v>
      </c>
      <c r="L413" s="8">
        <v>4459.45</v>
      </c>
      <c r="M413" s="13">
        <f t="shared" si="27"/>
        <v>-6.1852759058855789E-4</v>
      </c>
    </row>
    <row r="414" spans="1:13" ht="17" x14ac:dyDescent="0.2">
      <c r="A414" s="7">
        <v>43941</v>
      </c>
      <c r="B414">
        <v>63.290000999999997</v>
      </c>
      <c r="C414" s="13">
        <f t="shared" si="24"/>
        <v>1.0860884669207982E-2</v>
      </c>
      <c r="D414" s="8">
        <v>2836.74</v>
      </c>
      <c r="E414" s="13">
        <f t="shared" si="25"/>
        <v>1.3918078490242181E-2</v>
      </c>
      <c r="I414" s="11">
        <v>44672</v>
      </c>
      <c r="J414">
        <v>87.669998000000007</v>
      </c>
      <c r="K414" s="13">
        <f t="shared" si="26"/>
        <v>2.6303293085470081E-3</v>
      </c>
      <c r="L414" s="8">
        <v>4393.66</v>
      </c>
      <c r="M414" s="13">
        <f t="shared" si="27"/>
        <v>-1.475294038502506E-2</v>
      </c>
    </row>
    <row r="415" spans="1:13" ht="17" x14ac:dyDescent="0.2">
      <c r="A415" s="7">
        <v>43942</v>
      </c>
      <c r="B415">
        <v>61.575001</v>
      </c>
      <c r="C415" s="13">
        <f t="shared" si="24"/>
        <v>-2.7097487326631531E-2</v>
      </c>
      <c r="D415" s="8">
        <v>2878.48</v>
      </c>
      <c r="E415" s="13">
        <f t="shared" si="25"/>
        <v>1.4714073196697708E-2</v>
      </c>
      <c r="I415" s="11">
        <v>44673</v>
      </c>
      <c r="J415">
        <v>87.910004000000001</v>
      </c>
      <c r="K415" s="13">
        <f t="shared" si="26"/>
        <v>2.7376069975499906E-3</v>
      </c>
      <c r="L415" s="8">
        <v>4271.78</v>
      </c>
      <c r="M415" s="13">
        <f t="shared" si="27"/>
        <v>-2.773997077607282E-2</v>
      </c>
    </row>
    <row r="416" spans="1:13" ht="17" x14ac:dyDescent="0.2">
      <c r="A416" s="7">
        <v>43943</v>
      </c>
      <c r="B416">
        <v>62.66</v>
      </c>
      <c r="C416" s="13">
        <f t="shared" si="24"/>
        <v>1.7620771130803403E-2</v>
      </c>
      <c r="D416" s="8">
        <v>2863.39</v>
      </c>
      <c r="E416" s="13">
        <f t="shared" si="25"/>
        <v>-5.2423501292349073E-3</v>
      </c>
      <c r="I416" s="11">
        <v>44676</v>
      </c>
      <c r="J416">
        <v>87.849997999999999</v>
      </c>
      <c r="K416" s="13">
        <f t="shared" si="26"/>
        <v>-6.8258443032265248E-4</v>
      </c>
      <c r="L416" s="8">
        <v>4296.12</v>
      </c>
      <c r="M416" s="13">
        <f t="shared" si="27"/>
        <v>5.6978589721381478E-3</v>
      </c>
    </row>
    <row r="417" spans="1:13" ht="17" x14ac:dyDescent="0.2">
      <c r="A417" s="7">
        <v>43944</v>
      </c>
      <c r="B417">
        <v>63.27</v>
      </c>
      <c r="C417" s="13">
        <f t="shared" si="24"/>
        <v>9.7350781998086777E-3</v>
      </c>
      <c r="D417" s="8">
        <v>2939.51</v>
      </c>
      <c r="E417" s="13">
        <f t="shared" si="25"/>
        <v>2.6583874358714787E-2</v>
      </c>
      <c r="I417" s="11">
        <v>44677</v>
      </c>
      <c r="J417">
        <v>86.879997000000003</v>
      </c>
      <c r="K417" s="13">
        <f t="shared" si="26"/>
        <v>-1.1041559727753114E-2</v>
      </c>
      <c r="L417" s="8">
        <v>4175.2</v>
      </c>
      <c r="M417" s="13">
        <f t="shared" si="27"/>
        <v>-2.8146327383778869E-2</v>
      </c>
    </row>
    <row r="418" spans="1:13" ht="17" x14ac:dyDescent="0.2">
      <c r="A418" s="7">
        <v>43945</v>
      </c>
      <c r="B418">
        <v>62.619999</v>
      </c>
      <c r="C418" s="13">
        <f t="shared" si="24"/>
        <v>-1.0273447131341928E-2</v>
      </c>
      <c r="D418" s="8">
        <v>2912.43</v>
      </c>
      <c r="E418" s="13">
        <f t="shared" si="25"/>
        <v>-9.2124197570344624E-3</v>
      </c>
      <c r="I418" s="11">
        <v>44678</v>
      </c>
      <c r="J418">
        <v>85.660004000000001</v>
      </c>
      <c r="K418" s="13">
        <f t="shared" si="26"/>
        <v>-1.4042277188384356E-2</v>
      </c>
      <c r="L418" s="8">
        <v>4183.96</v>
      </c>
      <c r="M418" s="13">
        <f t="shared" si="27"/>
        <v>2.0981030848821192E-3</v>
      </c>
    </row>
    <row r="419" spans="1:13" ht="17" x14ac:dyDescent="0.2">
      <c r="A419" s="7">
        <v>43948</v>
      </c>
      <c r="B419">
        <v>63.735000999999997</v>
      </c>
      <c r="C419" s="13">
        <f t="shared" si="24"/>
        <v>1.7805845062373704E-2</v>
      </c>
      <c r="D419" s="8">
        <v>2830.71</v>
      </c>
      <c r="E419" s="13">
        <f t="shared" si="25"/>
        <v>-2.8059043479156554E-2</v>
      </c>
      <c r="I419" s="11">
        <v>44679</v>
      </c>
      <c r="J419">
        <v>85.809997999999993</v>
      </c>
      <c r="K419" s="13">
        <f t="shared" si="26"/>
        <v>1.7510389095942713E-3</v>
      </c>
      <c r="L419" s="8">
        <v>4287.5</v>
      </c>
      <c r="M419" s="13">
        <f t="shared" si="27"/>
        <v>2.474689050564538E-2</v>
      </c>
    </row>
    <row r="420" spans="1:13" ht="17" x14ac:dyDescent="0.2">
      <c r="A420" s="7">
        <v>43949</v>
      </c>
      <c r="B420">
        <v>64.080001999999993</v>
      </c>
      <c r="C420" s="13">
        <f t="shared" si="24"/>
        <v>5.4130539670032007E-3</v>
      </c>
      <c r="D420" s="8">
        <v>2842.74</v>
      </c>
      <c r="E420" s="13">
        <f t="shared" si="25"/>
        <v>4.2498171836746756E-3</v>
      </c>
      <c r="I420" s="11">
        <v>44680</v>
      </c>
      <c r="J420">
        <v>86.440002000000007</v>
      </c>
      <c r="K420" s="13">
        <f t="shared" si="26"/>
        <v>7.3418484405514128E-3</v>
      </c>
      <c r="L420" s="8">
        <v>4131.93</v>
      </c>
      <c r="M420" s="13">
        <f t="shared" si="27"/>
        <v>-3.6284548104956182E-2</v>
      </c>
    </row>
    <row r="421" spans="1:13" ht="17" x14ac:dyDescent="0.2">
      <c r="A421" s="7">
        <v>43950</v>
      </c>
      <c r="B421">
        <v>65.410004000000001</v>
      </c>
      <c r="C421" s="13">
        <f t="shared" si="24"/>
        <v>2.0755336430857252E-2</v>
      </c>
      <c r="D421" s="8">
        <v>2868.44</v>
      </c>
      <c r="E421" s="13">
        <f t="shared" si="25"/>
        <v>9.0405735311707147E-3</v>
      </c>
      <c r="I421" s="11">
        <v>44683</v>
      </c>
      <c r="J421">
        <v>87.25</v>
      </c>
      <c r="K421" s="13">
        <f t="shared" si="26"/>
        <v>9.3706383764311507E-3</v>
      </c>
      <c r="L421" s="8">
        <v>4155.38</v>
      </c>
      <c r="M421" s="13">
        <f t="shared" si="27"/>
        <v>5.6753139573999523E-3</v>
      </c>
    </row>
    <row r="422" spans="1:13" ht="17" x14ac:dyDescent="0.2">
      <c r="A422" s="7">
        <v>43951</v>
      </c>
      <c r="B422">
        <v>63.970001000000003</v>
      </c>
      <c r="C422" s="13">
        <f t="shared" si="24"/>
        <v>-2.2015026936858084E-2</v>
      </c>
      <c r="D422" s="8">
        <v>2848.42</v>
      </c>
      <c r="E422" s="13">
        <f t="shared" si="25"/>
        <v>-6.9794034388029891E-3</v>
      </c>
      <c r="I422" s="11">
        <v>44684</v>
      </c>
      <c r="J422">
        <v>87.080001999999993</v>
      </c>
      <c r="K422" s="13">
        <f t="shared" si="26"/>
        <v>-1.9484011461319284E-3</v>
      </c>
      <c r="L422" s="8">
        <v>4175.4799999999996</v>
      </c>
      <c r="M422" s="13">
        <f t="shared" si="27"/>
        <v>4.8371027439124692E-3</v>
      </c>
    </row>
    <row r="423" spans="1:13" ht="17" x14ac:dyDescent="0.2">
      <c r="A423" s="7">
        <v>43952</v>
      </c>
      <c r="B423">
        <v>62.59</v>
      </c>
      <c r="C423" s="13">
        <f t="shared" si="24"/>
        <v>-2.1572627457048132E-2</v>
      </c>
      <c r="D423" s="8">
        <v>2881.19</v>
      </c>
      <c r="E423" s="13">
        <f t="shared" si="25"/>
        <v>1.1504623615899323E-2</v>
      </c>
      <c r="I423" s="11">
        <v>44685</v>
      </c>
      <c r="J423">
        <v>86.68</v>
      </c>
      <c r="K423" s="13">
        <f t="shared" si="26"/>
        <v>-4.5935001241730333E-3</v>
      </c>
      <c r="L423" s="8">
        <v>4300.17</v>
      </c>
      <c r="M423" s="13">
        <f t="shared" si="27"/>
        <v>2.9862434977535601E-2</v>
      </c>
    </row>
    <row r="424" spans="1:13" ht="17" x14ac:dyDescent="0.2">
      <c r="A424" s="7">
        <v>43955</v>
      </c>
      <c r="B424">
        <v>62.604999999999997</v>
      </c>
      <c r="C424" s="13">
        <f t="shared" si="24"/>
        <v>2.3965489694832698E-4</v>
      </c>
      <c r="D424" s="8">
        <v>2929.8</v>
      </c>
      <c r="E424" s="13">
        <f t="shared" si="25"/>
        <v>1.6871501011734846E-2</v>
      </c>
      <c r="I424" s="11">
        <v>44686</v>
      </c>
      <c r="J424">
        <v>85.849997999999999</v>
      </c>
      <c r="K424" s="13">
        <f t="shared" si="26"/>
        <v>-9.5754730041532898E-3</v>
      </c>
      <c r="L424" s="8">
        <v>4146.87</v>
      </c>
      <c r="M424" s="13">
        <f t="shared" si="27"/>
        <v>-3.5649753381843063E-2</v>
      </c>
    </row>
    <row r="425" spans="1:13" ht="17" x14ac:dyDescent="0.2">
      <c r="A425" s="7">
        <v>43956</v>
      </c>
      <c r="B425">
        <v>63.884998000000003</v>
      </c>
      <c r="C425" s="13">
        <f t="shared" si="24"/>
        <v>2.0445619359476197E-2</v>
      </c>
      <c r="D425" s="8">
        <v>2930.19</v>
      </c>
      <c r="E425" s="13">
        <f t="shared" si="25"/>
        <v>1.331148883882971E-4</v>
      </c>
      <c r="I425" s="11">
        <v>44687</v>
      </c>
      <c r="J425">
        <v>86.669998000000007</v>
      </c>
      <c r="K425" s="13">
        <f t="shared" si="26"/>
        <v>9.5515436121502706E-3</v>
      </c>
      <c r="L425" s="8">
        <v>4123.34</v>
      </c>
      <c r="M425" s="13">
        <f t="shared" si="27"/>
        <v>-5.6741590645473794E-3</v>
      </c>
    </row>
    <row r="426" spans="1:13" ht="17" x14ac:dyDescent="0.2">
      <c r="A426" s="7">
        <v>43957</v>
      </c>
      <c r="B426">
        <v>63.950001</v>
      </c>
      <c r="C426" s="13">
        <f t="shared" si="24"/>
        <v>1.01750022751812E-3</v>
      </c>
      <c r="D426" s="8">
        <v>2870.12</v>
      </c>
      <c r="E426" s="13">
        <f t="shared" si="25"/>
        <v>-2.0500377108651713E-2</v>
      </c>
      <c r="I426" s="11">
        <v>44690</v>
      </c>
      <c r="J426">
        <v>85.879997000000003</v>
      </c>
      <c r="K426" s="13">
        <f t="shared" si="26"/>
        <v>-9.1150457855093681E-3</v>
      </c>
      <c r="L426" s="8">
        <v>3991.24</v>
      </c>
      <c r="M426" s="13">
        <f t="shared" si="27"/>
        <v>-3.2037134944001844E-2</v>
      </c>
    </row>
    <row r="427" spans="1:13" ht="17" x14ac:dyDescent="0.2">
      <c r="A427" s="7">
        <v>43958</v>
      </c>
      <c r="B427">
        <v>64.699996999999996</v>
      </c>
      <c r="C427" s="13">
        <f t="shared" si="24"/>
        <v>1.1727849699329829E-2</v>
      </c>
      <c r="D427" s="8">
        <v>2820</v>
      </c>
      <c r="E427" s="13">
        <f t="shared" si="25"/>
        <v>-1.7462684487059787E-2</v>
      </c>
      <c r="I427" s="11">
        <v>44691</v>
      </c>
      <c r="J427">
        <v>83.650002000000001</v>
      </c>
      <c r="K427" s="13">
        <f t="shared" si="26"/>
        <v>-2.5966407520950474E-2</v>
      </c>
      <c r="L427" s="8">
        <v>4001.05</v>
      </c>
      <c r="M427" s="13">
        <f t="shared" si="27"/>
        <v>2.4578827632515399E-3</v>
      </c>
    </row>
    <row r="428" spans="1:13" ht="17" x14ac:dyDescent="0.2">
      <c r="A428" s="7">
        <v>43962</v>
      </c>
      <c r="B428">
        <v>65.400002000000001</v>
      </c>
      <c r="C428" s="13">
        <f t="shared" si="24"/>
        <v>1.0819243160088643E-2</v>
      </c>
      <c r="D428" s="8">
        <v>2852.5</v>
      </c>
      <c r="E428" s="13">
        <f t="shared" si="25"/>
        <v>1.1524822695035519E-2</v>
      </c>
      <c r="I428" s="11">
        <v>44692</v>
      </c>
      <c r="J428">
        <v>83.300003000000004</v>
      </c>
      <c r="K428" s="13">
        <f t="shared" si="26"/>
        <v>-4.1840883637993542E-3</v>
      </c>
      <c r="L428" s="8">
        <v>3935.18</v>
      </c>
      <c r="M428" s="13">
        <f t="shared" si="27"/>
        <v>-1.6463178415666024E-2</v>
      </c>
    </row>
    <row r="429" spans="1:13" ht="17" x14ac:dyDescent="0.2">
      <c r="A429" s="7">
        <v>43963</v>
      </c>
      <c r="B429">
        <v>65.739998</v>
      </c>
      <c r="C429" s="13">
        <f t="shared" si="24"/>
        <v>5.1987154373480671E-3</v>
      </c>
      <c r="D429" s="8">
        <v>2863.7</v>
      </c>
      <c r="E429" s="13">
        <f t="shared" si="25"/>
        <v>3.9263803680980036E-3</v>
      </c>
      <c r="I429" s="11">
        <v>44693</v>
      </c>
      <c r="J429">
        <v>84.269997000000004</v>
      </c>
      <c r="K429" s="13">
        <f t="shared" si="26"/>
        <v>1.164458541496094E-2</v>
      </c>
      <c r="L429" s="8">
        <v>3930.08</v>
      </c>
      <c r="M429" s="13">
        <f t="shared" si="27"/>
        <v>-1.2960017076728558E-3</v>
      </c>
    </row>
    <row r="430" spans="1:13" ht="17" x14ac:dyDescent="0.2">
      <c r="A430" s="7">
        <v>43964</v>
      </c>
      <c r="B430">
        <v>64.654999000000004</v>
      </c>
      <c r="C430" s="13">
        <f t="shared" si="24"/>
        <v>-1.6504396607982752E-2</v>
      </c>
      <c r="D430" s="8">
        <v>2953.91</v>
      </c>
      <c r="E430" s="13">
        <f t="shared" si="25"/>
        <v>3.1501204735132848E-2</v>
      </c>
      <c r="I430" s="11">
        <v>44694</v>
      </c>
      <c r="J430">
        <v>83.129997000000003</v>
      </c>
      <c r="K430" s="13">
        <f t="shared" si="26"/>
        <v>-1.3527946369809363E-2</v>
      </c>
      <c r="L430" s="8">
        <v>4023.89</v>
      </c>
      <c r="M430" s="13">
        <f t="shared" si="27"/>
        <v>2.386974310955492E-2</v>
      </c>
    </row>
    <row r="431" spans="1:13" ht="17" x14ac:dyDescent="0.2">
      <c r="A431" s="7">
        <v>43965</v>
      </c>
      <c r="B431">
        <v>63.669998</v>
      </c>
      <c r="C431" s="13">
        <f t="shared" si="24"/>
        <v>-1.5234722994891814E-2</v>
      </c>
      <c r="D431" s="8">
        <v>2922.94</v>
      </c>
      <c r="E431" s="13">
        <f t="shared" si="25"/>
        <v>-1.0484408800538914E-2</v>
      </c>
      <c r="I431" s="11">
        <v>44697</v>
      </c>
      <c r="J431">
        <v>85</v>
      </c>
      <c r="K431" s="13">
        <f t="shared" si="26"/>
        <v>2.2494924425415341E-2</v>
      </c>
      <c r="L431" s="8">
        <v>4008.01</v>
      </c>
      <c r="M431" s="13">
        <f t="shared" si="27"/>
        <v>-3.9464299471405617E-3</v>
      </c>
    </row>
    <row r="432" spans="1:13" ht="17" x14ac:dyDescent="0.2">
      <c r="A432" s="7">
        <v>43966</v>
      </c>
      <c r="B432">
        <v>64.580001999999993</v>
      </c>
      <c r="C432" s="13">
        <f t="shared" si="24"/>
        <v>1.4292508694597306E-2</v>
      </c>
      <c r="D432" s="8">
        <v>2971.61</v>
      </c>
      <c r="E432" s="13">
        <f t="shared" si="25"/>
        <v>1.6651043127809739E-2</v>
      </c>
      <c r="I432" s="11">
        <v>44698</v>
      </c>
      <c r="J432">
        <v>84.580001999999993</v>
      </c>
      <c r="K432" s="13">
        <f t="shared" si="26"/>
        <v>-4.9411529411765853E-3</v>
      </c>
      <c r="L432" s="8">
        <v>4088.85</v>
      </c>
      <c r="M432" s="13">
        <f t="shared" si="27"/>
        <v>2.0169610355263545E-2</v>
      </c>
    </row>
    <row r="433" spans="1:13" ht="17" x14ac:dyDescent="0.2">
      <c r="A433" s="7">
        <v>43969</v>
      </c>
      <c r="B433">
        <v>66.800003000000004</v>
      </c>
      <c r="C433" s="13">
        <f t="shared" si="24"/>
        <v>3.4375982211954925E-2</v>
      </c>
      <c r="D433" s="8">
        <v>2948.51</v>
      </c>
      <c r="E433" s="13">
        <f t="shared" si="25"/>
        <v>-7.7735638256701822E-3</v>
      </c>
      <c r="I433" s="11">
        <v>44699</v>
      </c>
      <c r="J433">
        <v>84.519997000000004</v>
      </c>
      <c r="K433" s="13">
        <f t="shared" si="26"/>
        <v>-7.0944666092576103E-4</v>
      </c>
      <c r="L433" s="8">
        <v>3923.68</v>
      </c>
      <c r="M433" s="13">
        <f t="shared" si="27"/>
        <v>-4.0395221150201222E-2</v>
      </c>
    </row>
    <row r="434" spans="1:13" ht="17" x14ac:dyDescent="0.2">
      <c r="A434" s="7">
        <v>43970</v>
      </c>
      <c r="B434">
        <v>66.739998</v>
      </c>
      <c r="C434" s="13">
        <f t="shared" si="24"/>
        <v>-8.9827840277201254E-4</v>
      </c>
      <c r="D434" s="8">
        <v>2955.45</v>
      </c>
      <c r="E434" s="13">
        <f t="shared" si="25"/>
        <v>2.3537312066093108E-3</v>
      </c>
      <c r="I434" s="11">
        <v>44700</v>
      </c>
      <c r="J434">
        <v>83.559997999999993</v>
      </c>
      <c r="K434" s="13">
        <f t="shared" si="26"/>
        <v>-1.1358246972015484E-2</v>
      </c>
      <c r="L434" s="8">
        <v>3900.79</v>
      </c>
      <c r="M434" s="13">
        <f t="shared" si="27"/>
        <v>-5.8338090771927753E-3</v>
      </c>
    </row>
    <row r="435" spans="1:13" ht="17" x14ac:dyDescent="0.2">
      <c r="A435" s="7">
        <v>43971</v>
      </c>
      <c r="B435">
        <v>67.184997999999993</v>
      </c>
      <c r="C435" s="13">
        <f t="shared" si="24"/>
        <v>6.6676657676854045E-3</v>
      </c>
      <c r="D435" s="8">
        <v>2991.77</v>
      </c>
      <c r="E435" s="13">
        <f t="shared" si="25"/>
        <v>1.2289160703107926E-2</v>
      </c>
      <c r="I435" s="11">
        <v>44701</v>
      </c>
      <c r="J435">
        <v>82.129997000000003</v>
      </c>
      <c r="K435" s="13">
        <f t="shared" si="26"/>
        <v>-1.7113463789216299E-2</v>
      </c>
      <c r="L435" s="8">
        <v>3901.36</v>
      </c>
      <c r="M435" s="13">
        <f t="shared" si="27"/>
        <v>1.4612424662696633E-4</v>
      </c>
    </row>
    <row r="436" spans="1:13" ht="17" x14ac:dyDescent="0.2">
      <c r="A436" s="7">
        <v>43972</v>
      </c>
      <c r="B436">
        <v>66.5</v>
      </c>
      <c r="C436" s="13">
        <f t="shared" si="24"/>
        <v>-1.0195698748104332E-2</v>
      </c>
      <c r="D436" s="8">
        <v>3036.13</v>
      </c>
      <c r="E436" s="13">
        <f t="shared" si="25"/>
        <v>1.4827343010993532E-2</v>
      </c>
      <c r="I436" s="11">
        <v>44704</v>
      </c>
      <c r="J436">
        <v>81.989998</v>
      </c>
      <c r="K436" s="13">
        <f t="shared" si="26"/>
        <v>-1.7046025217802852E-3</v>
      </c>
      <c r="L436" s="8">
        <v>3973.75</v>
      </c>
      <c r="M436" s="13">
        <f t="shared" si="27"/>
        <v>1.8555067976295359E-2</v>
      </c>
    </row>
    <row r="437" spans="1:13" ht="17" x14ac:dyDescent="0.2">
      <c r="A437" s="7">
        <v>43973</v>
      </c>
      <c r="B437">
        <v>66.489998</v>
      </c>
      <c r="C437" s="13">
        <f t="shared" si="24"/>
        <v>-1.5040601503757411E-4</v>
      </c>
      <c r="D437" s="8">
        <v>3029.73</v>
      </c>
      <c r="E437" s="13">
        <f t="shared" si="25"/>
        <v>-2.1079466294262605E-3</v>
      </c>
      <c r="I437" s="11">
        <v>44705</v>
      </c>
      <c r="J437">
        <v>83.150002000000001</v>
      </c>
      <c r="K437" s="13">
        <f t="shared" si="26"/>
        <v>1.4148115968974695E-2</v>
      </c>
      <c r="L437" s="8">
        <v>3941.48</v>
      </c>
      <c r="M437" s="13">
        <f t="shared" si="27"/>
        <v>-8.1207927021075266E-3</v>
      </c>
    </row>
    <row r="438" spans="1:13" ht="17" x14ac:dyDescent="0.2">
      <c r="A438" s="7">
        <v>43977</v>
      </c>
      <c r="B438">
        <v>67.519997000000004</v>
      </c>
      <c r="C438" s="13">
        <f t="shared" si="24"/>
        <v>1.5491036712018014E-2</v>
      </c>
      <c r="D438" s="8">
        <v>3044.31</v>
      </c>
      <c r="E438" s="13">
        <f t="shared" si="25"/>
        <v>4.8123100078225622E-3</v>
      </c>
      <c r="I438" s="11">
        <v>44706</v>
      </c>
      <c r="J438">
        <v>81.940002000000007</v>
      </c>
      <c r="K438" s="13">
        <f t="shared" si="26"/>
        <v>-1.4552014081731346E-2</v>
      </c>
      <c r="L438" s="8">
        <v>3978.73</v>
      </c>
      <c r="M438" s="13">
        <f t="shared" si="27"/>
        <v>9.4507646873762674E-3</v>
      </c>
    </row>
    <row r="439" spans="1:13" ht="17" x14ac:dyDescent="0.2">
      <c r="A439" s="7">
        <v>43978</v>
      </c>
      <c r="B439">
        <v>67.845000999999996</v>
      </c>
      <c r="C439" s="13">
        <f t="shared" si="24"/>
        <v>4.8134480811661273E-3</v>
      </c>
      <c r="D439" s="8">
        <v>3055.73</v>
      </c>
      <c r="E439" s="13">
        <f t="shared" si="25"/>
        <v>3.7512605483673855E-3</v>
      </c>
      <c r="I439" s="11">
        <v>44707</v>
      </c>
      <c r="J439">
        <v>82.739998</v>
      </c>
      <c r="K439" s="13">
        <f t="shared" si="26"/>
        <v>9.7631923416354738E-3</v>
      </c>
      <c r="L439" s="8">
        <v>4057.84</v>
      </c>
      <c r="M439" s="13">
        <f t="shared" si="27"/>
        <v>1.988322907058282E-2</v>
      </c>
    </row>
    <row r="440" spans="1:13" ht="17" x14ac:dyDescent="0.2">
      <c r="A440" s="7">
        <v>43979</v>
      </c>
      <c r="B440">
        <v>68.620002999999997</v>
      </c>
      <c r="C440" s="13">
        <f t="shared" si="24"/>
        <v>1.1423126075272627E-2</v>
      </c>
      <c r="D440" s="8">
        <v>3080.82</v>
      </c>
      <c r="E440" s="13">
        <f t="shared" si="25"/>
        <v>8.2108039650099496E-3</v>
      </c>
      <c r="I440" s="11">
        <v>44708</v>
      </c>
      <c r="J440">
        <v>84.07</v>
      </c>
      <c r="K440" s="13">
        <f t="shared" si="26"/>
        <v>1.6074474645261683E-2</v>
      </c>
      <c r="L440" s="8">
        <v>4158.24</v>
      </c>
      <c r="M440" s="13">
        <f t="shared" si="27"/>
        <v>2.4742227391912897E-2</v>
      </c>
    </row>
    <row r="441" spans="1:13" ht="17" x14ac:dyDescent="0.2">
      <c r="A441" s="7">
        <v>43980</v>
      </c>
      <c r="B441">
        <v>67.705001999999993</v>
      </c>
      <c r="C441" s="13">
        <f t="shared" si="24"/>
        <v>-1.333431885743297E-2</v>
      </c>
      <c r="D441" s="8">
        <v>3122.87</v>
      </c>
      <c r="E441" s="13">
        <f t="shared" si="25"/>
        <v>1.3648963587616247E-2</v>
      </c>
      <c r="I441" s="11">
        <v>44712</v>
      </c>
      <c r="J441">
        <v>85.290001000000004</v>
      </c>
      <c r="K441" s="13">
        <f t="shared" si="26"/>
        <v>1.4511728321636941E-2</v>
      </c>
      <c r="L441" s="8">
        <v>4132.1499999999996</v>
      </c>
      <c r="M441" s="13">
        <f t="shared" si="27"/>
        <v>-6.2742891223209751E-3</v>
      </c>
    </row>
    <row r="442" spans="1:13" ht="17" x14ac:dyDescent="0.2">
      <c r="A442" s="7">
        <v>43983</v>
      </c>
      <c r="B442">
        <v>68.025002000000001</v>
      </c>
      <c r="C442" s="13">
        <f t="shared" si="24"/>
        <v>4.726386390181414E-3</v>
      </c>
      <c r="D442" s="8">
        <v>3112.35</v>
      </c>
      <c r="E442" s="13">
        <f t="shared" si="25"/>
        <v>-3.3686961032639573E-3</v>
      </c>
      <c r="I442" s="11">
        <v>44713</v>
      </c>
      <c r="J442">
        <v>86.139999000000003</v>
      </c>
      <c r="K442" s="13">
        <f t="shared" si="26"/>
        <v>9.965974792285337E-3</v>
      </c>
      <c r="L442" s="8">
        <v>4101.2299999999996</v>
      </c>
      <c r="M442" s="13">
        <f t="shared" si="27"/>
        <v>-7.4827874109120174E-3</v>
      </c>
    </row>
    <row r="443" spans="1:13" ht="17" x14ac:dyDescent="0.2">
      <c r="A443" s="7">
        <v>43984</v>
      </c>
      <c r="B443">
        <v>68.379997000000003</v>
      </c>
      <c r="C443" s="13">
        <f t="shared" si="24"/>
        <v>5.2185959509416513E-3</v>
      </c>
      <c r="D443" s="8">
        <v>3193.93</v>
      </c>
      <c r="E443" s="13">
        <f t="shared" si="25"/>
        <v>2.621170498176606E-2</v>
      </c>
      <c r="I443" s="11">
        <v>44714</v>
      </c>
      <c r="J443">
        <v>85.379997000000003</v>
      </c>
      <c r="K443" s="13">
        <f t="shared" si="26"/>
        <v>-8.8228698493484359E-3</v>
      </c>
      <c r="L443" s="8">
        <v>4176.82</v>
      </c>
      <c r="M443" s="13">
        <f t="shared" si="27"/>
        <v>1.8431056049039052E-2</v>
      </c>
    </row>
    <row r="444" spans="1:13" ht="17" x14ac:dyDescent="0.2">
      <c r="A444" s="7">
        <v>43985</v>
      </c>
      <c r="B444">
        <v>69.529999000000004</v>
      </c>
      <c r="C444" s="13">
        <f t="shared" si="24"/>
        <v>1.6817812963636047E-2</v>
      </c>
      <c r="D444" s="8">
        <v>3232.39</v>
      </c>
      <c r="E444" s="13">
        <f t="shared" si="25"/>
        <v>1.2041591393674889E-2</v>
      </c>
      <c r="I444" s="11">
        <v>44715</v>
      </c>
      <c r="J444">
        <v>85.5</v>
      </c>
      <c r="K444" s="13">
        <f t="shared" si="26"/>
        <v>1.4055165637918421E-3</v>
      </c>
      <c r="L444" s="8">
        <v>4108.54</v>
      </c>
      <c r="M444" s="13">
        <f t="shared" si="27"/>
        <v>-1.6347364741597592E-2</v>
      </c>
    </row>
    <row r="445" spans="1:13" ht="17" x14ac:dyDescent="0.2">
      <c r="A445" s="7">
        <v>43986</v>
      </c>
      <c r="B445">
        <v>69.430000000000007</v>
      </c>
      <c r="C445" s="13">
        <f t="shared" si="24"/>
        <v>-1.4382137413808671E-3</v>
      </c>
      <c r="D445" s="8">
        <v>3207.18</v>
      </c>
      <c r="E445" s="13">
        <f t="shared" si="25"/>
        <v>-7.7991826481333959E-3</v>
      </c>
      <c r="I445" s="11">
        <v>44718</v>
      </c>
      <c r="J445">
        <v>86.110000999999997</v>
      </c>
      <c r="K445" s="13">
        <f t="shared" si="26"/>
        <v>7.1345146198829035E-3</v>
      </c>
      <c r="L445" s="8">
        <v>4121.43</v>
      </c>
      <c r="M445" s="13">
        <f t="shared" si="27"/>
        <v>3.1373675320187644E-3</v>
      </c>
    </row>
    <row r="446" spans="1:13" ht="17" x14ac:dyDescent="0.2">
      <c r="A446" s="7">
        <v>43987</v>
      </c>
      <c r="B446">
        <v>70.680000000000007</v>
      </c>
      <c r="C446" s="13">
        <f t="shared" si="24"/>
        <v>1.8003744778914088E-2</v>
      </c>
      <c r="D446" s="8">
        <v>3190.14</v>
      </c>
      <c r="E446" s="13">
        <f t="shared" si="25"/>
        <v>-5.3130787794885004E-3</v>
      </c>
      <c r="I446" s="11">
        <v>44719</v>
      </c>
      <c r="J446">
        <v>85.510002</v>
      </c>
      <c r="K446" s="13">
        <f t="shared" si="26"/>
        <v>-6.9678201490207536E-3</v>
      </c>
      <c r="L446" s="8">
        <v>4160.68</v>
      </c>
      <c r="M446" s="13">
        <f t="shared" si="27"/>
        <v>9.5233935794130087E-3</v>
      </c>
    </row>
    <row r="447" spans="1:13" ht="17" x14ac:dyDescent="0.2">
      <c r="A447" s="7">
        <v>43990</v>
      </c>
      <c r="B447">
        <v>70.745002999999997</v>
      </c>
      <c r="C447" s="13">
        <f t="shared" si="24"/>
        <v>9.19680249009458E-4</v>
      </c>
      <c r="D447" s="8">
        <v>3002.1</v>
      </c>
      <c r="E447" s="13">
        <f t="shared" si="25"/>
        <v>-5.8944121574601716E-2</v>
      </c>
      <c r="I447" s="11">
        <v>44720</v>
      </c>
      <c r="J447">
        <v>86.32</v>
      </c>
      <c r="K447" s="13">
        <f t="shared" si="26"/>
        <v>9.4725526962331497E-3</v>
      </c>
      <c r="L447" s="8">
        <v>4115.7700000000004</v>
      </c>
      <c r="M447" s="13">
        <f t="shared" si="27"/>
        <v>-1.0793908688002896E-2</v>
      </c>
    </row>
    <row r="448" spans="1:13" ht="17" x14ac:dyDescent="0.2">
      <c r="A448" s="7">
        <v>43991</v>
      </c>
      <c r="B448">
        <v>70.410004000000001</v>
      </c>
      <c r="C448" s="13">
        <f t="shared" si="24"/>
        <v>-4.7353026474533655E-3</v>
      </c>
      <c r="D448" s="8">
        <v>3041.31</v>
      </c>
      <c r="E448" s="13">
        <f t="shared" si="25"/>
        <v>1.3060857399820103E-2</v>
      </c>
      <c r="I448" s="11">
        <v>44721</v>
      </c>
      <c r="J448">
        <v>85.080001999999993</v>
      </c>
      <c r="K448" s="13">
        <f t="shared" si="26"/>
        <v>-1.4365129749768335E-2</v>
      </c>
      <c r="L448" s="8">
        <v>4017.82</v>
      </c>
      <c r="M448" s="13">
        <f t="shared" si="27"/>
        <v>-2.3798705952956634E-2</v>
      </c>
    </row>
    <row r="449" spans="1:13" ht="17" x14ac:dyDescent="0.2">
      <c r="A449" s="7">
        <v>43992</v>
      </c>
      <c r="B449">
        <v>70.069999999999993</v>
      </c>
      <c r="C449" s="13">
        <f t="shared" si="24"/>
        <v>-4.8289160727785774E-3</v>
      </c>
      <c r="D449" s="8">
        <v>3066.59</v>
      </c>
      <c r="E449" s="13">
        <f t="shared" si="25"/>
        <v>8.3122075684491925E-3</v>
      </c>
      <c r="I449" s="11">
        <v>44722</v>
      </c>
      <c r="J449">
        <v>83.129997000000003</v>
      </c>
      <c r="K449" s="13">
        <f t="shared" si="26"/>
        <v>-2.2919663307013005E-2</v>
      </c>
      <c r="L449" s="8">
        <v>3900.86</v>
      </c>
      <c r="M449" s="13">
        <f t="shared" si="27"/>
        <v>-2.9110313553120881E-2</v>
      </c>
    </row>
    <row r="450" spans="1:13" ht="17" x14ac:dyDescent="0.2">
      <c r="A450" s="7">
        <v>43993</v>
      </c>
      <c r="B450">
        <v>67.910004000000001</v>
      </c>
      <c r="C450" s="13">
        <f t="shared" si="24"/>
        <v>-3.0826259454830751E-2</v>
      </c>
      <c r="D450" s="8">
        <v>3124.74</v>
      </c>
      <c r="E450" s="13">
        <f t="shared" si="25"/>
        <v>1.8962430582503575E-2</v>
      </c>
      <c r="I450" s="11">
        <v>44725</v>
      </c>
      <c r="J450">
        <v>81.410004000000001</v>
      </c>
      <c r="K450" s="13">
        <f t="shared" si="26"/>
        <v>-2.0690401324085284E-2</v>
      </c>
      <c r="L450" s="8">
        <v>3749.63</v>
      </c>
      <c r="M450" s="13">
        <f t="shared" si="27"/>
        <v>-3.8768374153391849E-2</v>
      </c>
    </row>
    <row r="451" spans="1:13" ht="17" x14ac:dyDescent="0.2">
      <c r="A451" s="7">
        <v>43994</v>
      </c>
      <c r="B451">
        <v>67.540001000000004</v>
      </c>
      <c r="C451" s="13">
        <f t="shared" si="24"/>
        <v>-5.4484314269809264E-3</v>
      </c>
      <c r="D451" s="8">
        <v>3113.49</v>
      </c>
      <c r="E451" s="13">
        <f t="shared" si="25"/>
        <v>-3.6002995449221364E-3</v>
      </c>
      <c r="I451" s="11">
        <v>44726</v>
      </c>
      <c r="J451">
        <v>81.910004000000001</v>
      </c>
      <c r="K451" s="13">
        <f t="shared" si="26"/>
        <v>6.1417513257953082E-3</v>
      </c>
      <c r="L451" s="8">
        <v>3735.48</v>
      </c>
      <c r="M451" s="13">
        <f t="shared" si="27"/>
        <v>-3.7737056722930706E-3</v>
      </c>
    </row>
    <row r="452" spans="1:13" ht="17" x14ac:dyDescent="0.2">
      <c r="A452" s="7">
        <v>43997</v>
      </c>
      <c r="B452">
        <v>67.25</v>
      </c>
      <c r="C452" s="13">
        <f t="shared" ref="C452:C506" si="28">B452/B451-1</f>
        <v>-4.2937665932223368E-3</v>
      </c>
      <c r="D452" s="8">
        <v>3115.34</v>
      </c>
      <c r="E452" s="13">
        <f t="shared" ref="E452:E503" si="29">D452/D451-1</f>
        <v>5.9418851513903803E-4</v>
      </c>
      <c r="I452" s="11">
        <v>44727</v>
      </c>
      <c r="J452">
        <v>82.040001000000004</v>
      </c>
      <c r="K452" s="13">
        <f t="shared" ref="K452:K515" si="30">J452/J451-1</f>
        <v>1.5870710981775726E-3</v>
      </c>
      <c r="L452" s="8">
        <v>3789.99</v>
      </c>
      <c r="M452" s="13">
        <f t="shared" ref="M452:M515" si="31">L452/L451-1</f>
        <v>1.4592502168395916E-2</v>
      </c>
    </row>
    <row r="453" spans="1:13" ht="17" x14ac:dyDescent="0.2">
      <c r="A453" s="7">
        <v>43998</v>
      </c>
      <c r="B453">
        <v>69.089995999999999</v>
      </c>
      <c r="C453" s="13">
        <f t="shared" si="28"/>
        <v>2.7360535315985146E-2</v>
      </c>
      <c r="D453" s="8">
        <v>3097.74</v>
      </c>
      <c r="E453" s="13">
        <f t="shared" si="29"/>
        <v>-5.6494636219482919E-3</v>
      </c>
      <c r="I453" s="11">
        <v>44728</v>
      </c>
      <c r="J453">
        <v>78</v>
      </c>
      <c r="K453" s="13">
        <f t="shared" si="30"/>
        <v>-4.9244282676203288E-2</v>
      </c>
      <c r="L453" s="8">
        <v>3666.77</v>
      </c>
      <c r="M453" s="13">
        <f t="shared" si="31"/>
        <v>-3.2511959134456814E-2</v>
      </c>
    </row>
    <row r="454" spans="1:13" ht="17" x14ac:dyDescent="0.2">
      <c r="A454" s="7">
        <v>43999</v>
      </c>
      <c r="B454">
        <v>69.574996999999996</v>
      </c>
      <c r="C454" s="13">
        <f t="shared" si="28"/>
        <v>7.0198440885711477E-3</v>
      </c>
      <c r="D454" s="8">
        <v>3117.86</v>
      </c>
      <c r="E454" s="13">
        <f t="shared" si="29"/>
        <v>6.4950576872171428E-3</v>
      </c>
      <c r="I454" s="11">
        <v>44729</v>
      </c>
      <c r="J454">
        <v>78.699996999999996</v>
      </c>
      <c r="K454" s="13">
        <f t="shared" si="30"/>
        <v>8.9743205128205439E-3</v>
      </c>
      <c r="L454" s="8">
        <v>3674.84</v>
      </c>
      <c r="M454" s="13">
        <f t="shared" si="31"/>
        <v>2.2008470670371594E-3</v>
      </c>
    </row>
    <row r="455" spans="1:13" ht="17" x14ac:dyDescent="0.2">
      <c r="A455" s="7">
        <v>44000</v>
      </c>
      <c r="B455">
        <v>69.949996999999996</v>
      </c>
      <c r="C455" s="13">
        <f t="shared" si="28"/>
        <v>5.3898672823513571E-3</v>
      </c>
      <c r="D455" s="8">
        <v>3131.29</v>
      </c>
      <c r="E455" s="13">
        <f t="shared" si="29"/>
        <v>4.3074416426651663E-3</v>
      </c>
      <c r="I455" s="11">
        <v>44733</v>
      </c>
      <c r="J455">
        <v>79.035004000000001</v>
      </c>
      <c r="K455" s="13">
        <f t="shared" si="30"/>
        <v>4.2567600097875857E-3</v>
      </c>
      <c r="L455" s="8">
        <v>3764.79</v>
      </c>
      <c r="M455" s="13">
        <f t="shared" si="31"/>
        <v>2.447725615264873E-2</v>
      </c>
    </row>
    <row r="456" spans="1:13" ht="17" x14ac:dyDescent="0.2">
      <c r="A456" s="7">
        <v>44001</v>
      </c>
      <c r="B456">
        <v>70.690002000000007</v>
      </c>
      <c r="C456" s="13">
        <f t="shared" si="28"/>
        <v>1.0579056922618735E-2</v>
      </c>
      <c r="D456" s="8">
        <v>3050.33</v>
      </c>
      <c r="E456" s="13">
        <f t="shared" si="29"/>
        <v>-2.5855158736495243E-2</v>
      </c>
      <c r="I456" s="11">
        <v>44734</v>
      </c>
      <c r="J456">
        <v>80.019997000000004</v>
      </c>
      <c r="K456" s="13">
        <f t="shared" si="30"/>
        <v>1.2462743723021807E-2</v>
      </c>
      <c r="L456" s="8">
        <v>3759.89</v>
      </c>
      <c r="M456" s="13">
        <f t="shared" si="31"/>
        <v>-1.3015334188627437E-3</v>
      </c>
    </row>
    <row r="457" spans="1:13" ht="17" x14ac:dyDescent="0.2">
      <c r="A457" s="7">
        <v>44004</v>
      </c>
      <c r="B457">
        <v>69.834998999999996</v>
      </c>
      <c r="C457" s="13">
        <f t="shared" si="28"/>
        <v>-1.2095105047528643E-2</v>
      </c>
      <c r="D457" s="8">
        <v>3083.76</v>
      </c>
      <c r="E457" s="13">
        <f t="shared" si="29"/>
        <v>1.0959469958988111E-2</v>
      </c>
      <c r="I457" s="11">
        <v>44735</v>
      </c>
      <c r="J457">
        <v>79.900002000000001</v>
      </c>
      <c r="K457" s="13">
        <f t="shared" si="30"/>
        <v>-1.4995626655672778E-3</v>
      </c>
      <c r="L457" s="8">
        <v>3795.73</v>
      </c>
      <c r="M457" s="13">
        <f t="shared" si="31"/>
        <v>9.5321937609877949E-3</v>
      </c>
    </row>
    <row r="458" spans="1:13" ht="17" x14ac:dyDescent="0.2">
      <c r="A458" s="7">
        <v>44005</v>
      </c>
      <c r="B458">
        <v>70.470000999999996</v>
      </c>
      <c r="C458" s="13">
        <f t="shared" si="28"/>
        <v>9.092890514682983E-3</v>
      </c>
      <c r="D458" s="8">
        <v>3009.05</v>
      </c>
      <c r="E458" s="13">
        <f t="shared" si="29"/>
        <v>-2.4226917788673585E-2</v>
      </c>
      <c r="I458" s="11">
        <v>44736</v>
      </c>
      <c r="J458">
        <v>79.660004000000001</v>
      </c>
      <c r="K458" s="13">
        <f t="shared" si="30"/>
        <v>-3.0037295868903247E-3</v>
      </c>
      <c r="L458" s="8">
        <v>3911.74</v>
      </c>
      <c r="M458" s="13">
        <f t="shared" si="31"/>
        <v>3.0563290855777359E-2</v>
      </c>
    </row>
    <row r="459" spans="1:13" ht="17" x14ac:dyDescent="0.2">
      <c r="A459" s="7">
        <v>44006</v>
      </c>
      <c r="B459">
        <v>69.014999000000003</v>
      </c>
      <c r="C459" s="13">
        <f t="shared" si="28"/>
        <v>-2.0647111953354336E-2</v>
      </c>
      <c r="D459" s="8">
        <v>3053.24</v>
      </c>
      <c r="E459" s="13">
        <f t="shared" si="29"/>
        <v>1.468569814393228E-2</v>
      </c>
      <c r="I459" s="11">
        <v>44739</v>
      </c>
      <c r="J459">
        <v>81.620002999999997</v>
      </c>
      <c r="K459" s="13">
        <f t="shared" si="30"/>
        <v>2.4604555631204894E-2</v>
      </c>
      <c r="L459" s="8">
        <v>3900.11</v>
      </c>
      <c r="M459" s="13">
        <f t="shared" si="31"/>
        <v>-2.973101484249896E-3</v>
      </c>
    </row>
    <row r="460" spans="1:13" ht="17" x14ac:dyDescent="0.2">
      <c r="A460" s="7">
        <v>44007</v>
      </c>
      <c r="B460">
        <v>69.114998</v>
      </c>
      <c r="C460" s="13">
        <f t="shared" si="28"/>
        <v>1.4489459023248052E-3</v>
      </c>
      <c r="D460" s="8">
        <v>3100.29</v>
      </c>
      <c r="E460" s="13">
        <f t="shared" si="29"/>
        <v>1.5409859690034278E-2</v>
      </c>
      <c r="I460" s="11">
        <v>44740</v>
      </c>
      <c r="J460">
        <v>82.169998000000007</v>
      </c>
      <c r="K460" s="13">
        <f t="shared" si="30"/>
        <v>6.7384829672207935E-3</v>
      </c>
      <c r="L460" s="8">
        <v>3821.55</v>
      </c>
      <c r="M460" s="13">
        <f t="shared" si="31"/>
        <v>-2.0143021607082812E-2</v>
      </c>
    </row>
    <row r="461" spans="1:13" ht="17" x14ac:dyDescent="0.2">
      <c r="A461" s="7">
        <v>44008</v>
      </c>
      <c r="B461">
        <v>69.139999000000003</v>
      </c>
      <c r="C461" s="13">
        <f t="shared" si="28"/>
        <v>3.6173045971876761E-4</v>
      </c>
      <c r="D461" s="8">
        <v>3115.86</v>
      </c>
      <c r="E461" s="13">
        <f t="shared" si="29"/>
        <v>5.022110834792981E-3</v>
      </c>
      <c r="I461" s="11">
        <v>44741</v>
      </c>
      <c r="J461">
        <v>82.330001999999993</v>
      </c>
      <c r="K461" s="13">
        <f t="shared" si="30"/>
        <v>1.9472313970361199E-3</v>
      </c>
      <c r="L461" s="8">
        <v>3818.83</v>
      </c>
      <c r="M461" s="13">
        <f t="shared" si="31"/>
        <v>-7.1175308448145902E-4</v>
      </c>
    </row>
    <row r="462" spans="1:13" ht="17" x14ac:dyDescent="0.2">
      <c r="A462" s="7">
        <v>44011</v>
      </c>
      <c r="B462">
        <v>69.769997000000004</v>
      </c>
      <c r="C462" s="13">
        <f t="shared" si="28"/>
        <v>9.1119179796343985E-3</v>
      </c>
      <c r="D462" s="8">
        <v>3130.01</v>
      </c>
      <c r="E462" s="13">
        <f t="shared" si="29"/>
        <v>4.5412823425956539E-3</v>
      </c>
      <c r="I462" s="11">
        <v>44742</v>
      </c>
      <c r="J462">
        <v>81.660004000000001</v>
      </c>
      <c r="K462" s="13">
        <f t="shared" si="30"/>
        <v>-8.1379568046164863E-3</v>
      </c>
      <c r="L462" s="8">
        <v>3785.38</v>
      </c>
      <c r="M462" s="13">
        <f t="shared" si="31"/>
        <v>-8.7592273026031453E-3</v>
      </c>
    </row>
    <row r="463" spans="1:13" ht="17" x14ac:dyDescent="0.2">
      <c r="A463" s="7">
        <v>44012</v>
      </c>
      <c r="B463">
        <v>69.680000000000007</v>
      </c>
      <c r="C463" s="13">
        <f t="shared" si="28"/>
        <v>-1.2899097587749653E-3</v>
      </c>
      <c r="D463" s="8">
        <v>3179.72</v>
      </c>
      <c r="E463" s="13">
        <f t="shared" si="29"/>
        <v>1.5881738397001799E-2</v>
      </c>
      <c r="I463" s="11">
        <v>44743</v>
      </c>
      <c r="J463">
        <v>80.550003000000004</v>
      </c>
      <c r="K463" s="13">
        <f t="shared" si="30"/>
        <v>-1.3592957943034056E-2</v>
      </c>
      <c r="L463" s="8">
        <v>3825.33</v>
      </c>
      <c r="M463" s="13">
        <f t="shared" si="31"/>
        <v>1.0553762105785847E-2</v>
      </c>
    </row>
    <row r="464" spans="1:13" ht="17" x14ac:dyDescent="0.2">
      <c r="A464" s="7">
        <v>44013</v>
      </c>
      <c r="B464">
        <v>69.535004000000001</v>
      </c>
      <c r="C464" s="13">
        <f t="shared" si="28"/>
        <v>-2.0808840413318874E-3</v>
      </c>
      <c r="D464" s="8">
        <v>3145.32</v>
      </c>
      <c r="E464" s="13">
        <f t="shared" si="29"/>
        <v>-1.0818562640735552E-2</v>
      </c>
      <c r="I464" s="11">
        <v>44747</v>
      </c>
      <c r="J464">
        <v>81.279999000000004</v>
      </c>
      <c r="K464" s="13">
        <f t="shared" si="30"/>
        <v>9.0626439827692362E-3</v>
      </c>
      <c r="L464" s="8">
        <v>3831.39</v>
      </c>
      <c r="M464" s="13">
        <f t="shared" si="31"/>
        <v>1.5841770513915776E-3</v>
      </c>
    </row>
    <row r="465" spans="1:13" ht="17" x14ac:dyDescent="0.2">
      <c r="A465" s="7">
        <v>44014</v>
      </c>
      <c r="B465">
        <v>70.535004000000001</v>
      </c>
      <c r="C465" s="13">
        <f t="shared" si="28"/>
        <v>1.4381246026821337E-2</v>
      </c>
      <c r="D465" s="8">
        <v>3169.94</v>
      </c>
      <c r="E465" s="13">
        <f t="shared" si="29"/>
        <v>7.8275024480816136E-3</v>
      </c>
      <c r="I465" s="11">
        <v>44748</v>
      </c>
      <c r="J465">
        <v>81.360000999999997</v>
      </c>
      <c r="K465" s="13">
        <f t="shared" si="30"/>
        <v>9.8427658691280229E-4</v>
      </c>
      <c r="L465" s="8">
        <v>3845.08</v>
      </c>
      <c r="M465" s="13">
        <f t="shared" si="31"/>
        <v>3.5731157621645693E-3</v>
      </c>
    </row>
    <row r="466" spans="1:13" ht="17" x14ac:dyDescent="0.2">
      <c r="A466" s="7">
        <v>44015</v>
      </c>
      <c r="B466">
        <v>70.319999999999993</v>
      </c>
      <c r="C466" s="13">
        <f t="shared" si="28"/>
        <v>-3.0481886695576943E-3</v>
      </c>
      <c r="D466" s="8">
        <v>3152.05</v>
      </c>
      <c r="E466" s="13">
        <f t="shared" si="29"/>
        <v>-5.6436399427117756E-3</v>
      </c>
      <c r="I466" s="11">
        <v>44749</v>
      </c>
      <c r="J466">
        <v>81.180000000000007</v>
      </c>
      <c r="K466" s="13">
        <f t="shared" si="30"/>
        <v>-2.2124016443901828E-3</v>
      </c>
      <c r="L466" s="8">
        <v>3902.62</v>
      </c>
      <c r="M466" s="13">
        <f t="shared" si="31"/>
        <v>1.4964578110208349E-2</v>
      </c>
    </row>
    <row r="467" spans="1:13" ht="17" x14ac:dyDescent="0.2">
      <c r="A467" s="7">
        <v>44018</v>
      </c>
      <c r="B467">
        <v>71.625</v>
      </c>
      <c r="C467" s="13">
        <f t="shared" si="28"/>
        <v>1.855802047781574E-2</v>
      </c>
      <c r="D467" s="8">
        <v>3185.04</v>
      </c>
      <c r="E467" s="13">
        <f t="shared" si="29"/>
        <v>1.046620453355751E-2</v>
      </c>
      <c r="I467" s="11">
        <v>44750</v>
      </c>
      <c r="J467">
        <v>82.150002000000001</v>
      </c>
      <c r="K467" s="13">
        <f t="shared" si="30"/>
        <v>1.19487804878049E-2</v>
      </c>
      <c r="L467" s="8">
        <v>3899.38</v>
      </c>
      <c r="M467" s="13">
        <f t="shared" si="31"/>
        <v>-8.3021149894169088E-4</v>
      </c>
    </row>
    <row r="468" spans="1:13" ht="17" x14ac:dyDescent="0.2">
      <c r="A468" s="7">
        <v>44019</v>
      </c>
      <c r="B468">
        <v>70.985000999999997</v>
      </c>
      <c r="C468" s="13">
        <f t="shared" si="28"/>
        <v>-8.935413612565446E-3</v>
      </c>
      <c r="D468" s="8">
        <v>3155.22</v>
      </c>
      <c r="E468" s="13">
        <f t="shared" si="29"/>
        <v>-9.3625197799713789E-3</v>
      </c>
      <c r="I468" s="11">
        <v>44753</v>
      </c>
      <c r="J468">
        <v>83.050003000000004</v>
      </c>
      <c r="K468" s="13">
        <f t="shared" si="30"/>
        <v>1.0955580987082714E-2</v>
      </c>
      <c r="L468" s="8">
        <v>3854.43</v>
      </c>
      <c r="M468" s="13">
        <f t="shared" si="31"/>
        <v>-1.1527473598367033E-2</v>
      </c>
    </row>
    <row r="469" spans="1:13" ht="17" x14ac:dyDescent="0.2">
      <c r="A469" s="7">
        <v>44020</v>
      </c>
      <c r="B469">
        <v>70.375</v>
      </c>
      <c r="C469" s="13">
        <f t="shared" si="28"/>
        <v>-8.5933787618034385E-3</v>
      </c>
      <c r="D469" s="8">
        <v>3197.52</v>
      </c>
      <c r="E469" s="13">
        <f t="shared" si="29"/>
        <v>1.3406355182839835E-2</v>
      </c>
      <c r="I469" s="11">
        <v>44754</v>
      </c>
      <c r="J469">
        <v>83.389999000000003</v>
      </c>
      <c r="K469" s="13">
        <f t="shared" si="30"/>
        <v>4.0938710140685508E-3</v>
      </c>
      <c r="L469" s="8">
        <v>3818.8</v>
      </c>
      <c r="M469" s="13">
        <f t="shared" si="31"/>
        <v>-9.2439089567069033E-3</v>
      </c>
    </row>
    <row r="470" spans="1:13" ht="17" x14ac:dyDescent="0.2">
      <c r="A470" s="7">
        <v>44021</v>
      </c>
      <c r="B470">
        <v>69.855002999999996</v>
      </c>
      <c r="C470" s="13">
        <f t="shared" si="28"/>
        <v>-7.3889449378330418E-3</v>
      </c>
      <c r="D470" s="8">
        <v>3226.56</v>
      </c>
      <c r="E470" s="13">
        <f t="shared" si="29"/>
        <v>9.0820385798993097E-3</v>
      </c>
      <c r="I470" s="11">
        <v>44755</v>
      </c>
      <c r="J470">
        <v>83.019997000000004</v>
      </c>
      <c r="K470" s="13">
        <f t="shared" si="30"/>
        <v>-4.4370068885598579E-3</v>
      </c>
      <c r="L470" s="8">
        <v>3801.78</v>
      </c>
      <c r="M470" s="13">
        <f t="shared" si="31"/>
        <v>-4.4568974546977946E-3</v>
      </c>
    </row>
    <row r="471" spans="1:13" ht="17" x14ac:dyDescent="0.2">
      <c r="A471" s="7">
        <v>44022</v>
      </c>
      <c r="B471">
        <v>70.305000000000007</v>
      </c>
      <c r="C471" s="13">
        <f t="shared" si="28"/>
        <v>6.4418721734220696E-3</v>
      </c>
      <c r="D471" s="8">
        <v>3215.57</v>
      </c>
      <c r="E471" s="13">
        <f t="shared" si="29"/>
        <v>-3.4061043340275488E-3</v>
      </c>
      <c r="I471" s="11">
        <v>44756</v>
      </c>
      <c r="J471">
        <v>82.889999000000003</v>
      </c>
      <c r="K471" s="13">
        <f t="shared" si="30"/>
        <v>-1.5658637038977741E-3</v>
      </c>
      <c r="L471" s="8">
        <v>3790.38</v>
      </c>
      <c r="M471" s="13">
        <f t="shared" si="31"/>
        <v>-2.99859539478875E-3</v>
      </c>
    </row>
    <row r="472" spans="1:13" ht="17" x14ac:dyDescent="0.2">
      <c r="A472" s="7">
        <v>44025</v>
      </c>
      <c r="B472">
        <v>71.855002999999996</v>
      </c>
      <c r="C472" s="13">
        <f t="shared" si="28"/>
        <v>2.2046838773913446E-2</v>
      </c>
      <c r="D472" s="8">
        <v>3224.73</v>
      </c>
      <c r="E472" s="13">
        <f t="shared" si="29"/>
        <v>2.8486395880045201E-3</v>
      </c>
      <c r="I472" s="11">
        <v>44757</v>
      </c>
      <c r="J472">
        <v>81.819999999999993</v>
      </c>
      <c r="K472" s="13">
        <f t="shared" si="30"/>
        <v>-1.2908662238010238E-2</v>
      </c>
      <c r="L472" s="8">
        <v>3863.16</v>
      </c>
      <c r="M472" s="13">
        <f t="shared" si="31"/>
        <v>1.9201241036518768E-2</v>
      </c>
    </row>
    <row r="473" spans="1:13" ht="17" x14ac:dyDescent="0.2">
      <c r="A473" s="7">
        <v>44026</v>
      </c>
      <c r="B473">
        <v>70.989998</v>
      </c>
      <c r="C473" s="13">
        <f t="shared" si="28"/>
        <v>-1.2038201431847417E-2</v>
      </c>
      <c r="D473" s="8">
        <v>3251.84</v>
      </c>
      <c r="E473" s="13">
        <f t="shared" si="29"/>
        <v>8.4069053843267572E-3</v>
      </c>
      <c r="I473" s="11">
        <v>44760</v>
      </c>
      <c r="J473">
        <v>81.319999999999993</v>
      </c>
      <c r="K473" s="13">
        <f t="shared" si="30"/>
        <v>-6.1109753116597165E-3</v>
      </c>
      <c r="L473" s="8">
        <v>3830.85</v>
      </c>
      <c r="M473" s="13">
        <f t="shared" si="31"/>
        <v>-8.3636194203708936E-3</v>
      </c>
    </row>
    <row r="474" spans="1:13" ht="17" x14ac:dyDescent="0.2">
      <c r="A474" s="7">
        <v>44027</v>
      </c>
      <c r="B474">
        <v>71.925003000000004</v>
      </c>
      <c r="C474" s="13">
        <f t="shared" si="28"/>
        <v>1.3170939940018167E-2</v>
      </c>
      <c r="D474" s="8">
        <v>3257.3</v>
      </c>
      <c r="E474" s="13">
        <f t="shared" si="29"/>
        <v>1.6790493997245193E-3</v>
      </c>
      <c r="I474" s="11">
        <v>44761</v>
      </c>
      <c r="J474">
        <v>82.830001999999993</v>
      </c>
      <c r="K474" s="13">
        <f t="shared" si="30"/>
        <v>1.8568642400393465E-2</v>
      </c>
      <c r="L474" s="8">
        <v>3936.69</v>
      </c>
      <c r="M474" s="13">
        <f t="shared" si="31"/>
        <v>2.7628333137554417E-2</v>
      </c>
    </row>
    <row r="475" spans="1:13" ht="17" x14ac:dyDescent="0.2">
      <c r="A475" s="7">
        <v>44028</v>
      </c>
      <c r="B475">
        <v>71.379997000000003</v>
      </c>
      <c r="C475" s="13">
        <f t="shared" si="28"/>
        <v>-7.5774206085191809E-3</v>
      </c>
      <c r="D475" s="8">
        <v>3276.02</v>
      </c>
      <c r="E475" s="13">
        <f t="shared" si="29"/>
        <v>5.7470911491110943E-3</v>
      </c>
      <c r="I475" s="11">
        <v>44762</v>
      </c>
      <c r="J475">
        <v>82.904999000000004</v>
      </c>
      <c r="K475" s="13">
        <f t="shared" si="30"/>
        <v>9.0543279233545881E-4</v>
      </c>
      <c r="L475" s="8">
        <v>3959.9</v>
      </c>
      <c r="M475" s="13">
        <f t="shared" si="31"/>
        <v>5.8958160281861183E-3</v>
      </c>
    </row>
    <row r="476" spans="1:13" ht="17" x14ac:dyDescent="0.2">
      <c r="A476" s="7">
        <v>44029</v>
      </c>
      <c r="B476">
        <v>72.019997000000004</v>
      </c>
      <c r="C476" s="13">
        <f t="shared" si="28"/>
        <v>8.9660973227556617E-3</v>
      </c>
      <c r="D476" s="8">
        <v>3235.66</v>
      </c>
      <c r="E476" s="13">
        <f t="shared" si="29"/>
        <v>-1.2319827107282633E-2</v>
      </c>
      <c r="I476" s="11">
        <v>44763</v>
      </c>
      <c r="J476">
        <v>83.400002000000001</v>
      </c>
      <c r="K476" s="13">
        <f t="shared" si="30"/>
        <v>5.9707256012391241E-3</v>
      </c>
      <c r="L476" s="8">
        <v>3998.95</v>
      </c>
      <c r="M476" s="13">
        <f t="shared" si="31"/>
        <v>9.8613601353569891E-3</v>
      </c>
    </row>
    <row r="477" spans="1:13" ht="17" x14ac:dyDescent="0.2">
      <c r="A477" s="7">
        <v>44032</v>
      </c>
      <c r="B477">
        <v>71.845000999999996</v>
      </c>
      <c r="C477" s="13">
        <f t="shared" si="28"/>
        <v>-2.4298251498122703E-3</v>
      </c>
      <c r="D477" s="8">
        <v>3215.63</v>
      </c>
      <c r="E477" s="13">
        <f t="shared" si="29"/>
        <v>-6.1903908321639944E-3</v>
      </c>
      <c r="I477" s="11">
        <v>44764</v>
      </c>
      <c r="J477">
        <v>84.449996999999996</v>
      </c>
      <c r="K477" s="13">
        <f t="shared" si="30"/>
        <v>1.2589867803600274E-2</v>
      </c>
      <c r="L477" s="8">
        <v>3961.63</v>
      </c>
      <c r="M477" s="13">
        <f t="shared" si="31"/>
        <v>-9.3324497680640217E-3</v>
      </c>
    </row>
    <row r="478" spans="1:13" ht="17" x14ac:dyDescent="0.2">
      <c r="A478" s="7">
        <v>44033</v>
      </c>
      <c r="B478">
        <v>72.105002999999996</v>
      </c>
      <c r="C478" s="13">
        <f t="shared" si="28"/>
        <v>3.6189295898263474E-3</v>
      </c>
      <c r="D478" s="8">
        <v>3239.41</v>
      </c>
      <c r="E478" s="13">
        <f t="shared" si="29"/>
        <v>7.3951294147647229E-3</v>
      </c>
      <c r="I478" s="11">
        <v>44767</v>
      </c>
      <c r="J478">
        <v>84.779999000000004</v>
      </c>
      <c r="K478" s="13">
        <f t="shared" si="30"/>
        <v>3.9076614768855933E-3</v>
      </c>
      <c r="L478" s="8">
        <v>3966.84</v>
      </c>
      <c r="M478" s="13">
        <f t="shared" si="31"/>
        <v>1.3151152429682345E-3</v>
      </c>
    </row>
    <row r="479" spans="1:13" ht="17" x14ac:dyDescent="0.2">
      <c r="A479" s="7">
        <v>44034</v>
      </c>
      <c r="B479">
        <v>71.889999000000003</v>
      </c>
      <c r="C479" s="13">
        <f t="shared" si="28"/>
        <v>-2.9818180577565467E-3</v>
      </c>
      <c r="D479" s="8">
        <v>3218.44</v>
      </c>
      <c r="E479" s="13">
        <f t="shared" si="29"/>
        <v>-6.4734010205561576E-3</v>
      </c>
      <c r="I479" s="11">
        <v>44768</v>
      </c>
      <c r="J479">
        <v>84.379997000000003</v>
      </c>
      <c r="K479" s="13">
        <f t="shared" si="30"/>
        <v>-4.7181175361892258E-3</v>
      </c>
      <c r="L479" s="8">
        <v>3921.05</v>
      </c>
      <c r="M479" s="13">
        <f t="shared" si="31"/>
        <v>-1.1543193070554847E-2</v>
      </c>
    </row>
    <row r="480" spans="1:13" ht="17" x14ac:dyDescent="0.2">
      <c r="A480" s="7">
        <v>44035</v>
      </c>
      <c r="B480">
        <v>72.040001000000004</v>
      </c>
      <c r="C480" s="13">
        <f t="shared" si="28"/>
        <v>2.0865489231680634E-3</v>
      </c>
      <c r="D480" s="8">
        <v>3258.44</v>
      </c>
      <c r="E480" s="13">
        <f t="shared" si="29"/>
        <v>1.2428381451883519E-2</v>
      </c>
      <c r="I480" s="11">
        <v>44769</v>
      </c>
      <c r="J480">
        <v>84.199996999999996</v>
      </c>
      <c r="K480" s="13">
        <f t="shared" si="30"/>
        <v>-2.1332069969143275E-3</v>
      </c>
      <c r="L480" s="8">
        <v>4023.61</v>
      </c>
      <c r="M480" s="13">
        <f t="shared" si="31"/>
        <v>2.6156259165274642E-2</v>
      </c>
    </row>
    <row r="481" spans="1:13" ht="17" x14ac:dyDescent="0.2">
      <c r="A481" s="7">
        <v>44036</v>
      </c>
      <c r="B481">
        <v>70.660004000000001</v>
      </c>
      <c r="C481" s="13">
        <f t="shared" si="28"/>
        <v>-1.9155982521432802E-2</v>
      </c>
      <c r="D481" s="8">
        <v>3246.22</v>
      </c>
      <c r="E481" s="13">
        <f t="shared" si="29"/>
        <v>-3.7502608610255894E-3</v>
      </c>
      <c r="I481" s="11">
        <v>44770</v>
      </c>
      <c r="J481">
        <v>83.419998000000007</v>
      </c>
      <c r="K481" s="13">
        <f t="shared" si="30"/>
        <v>-9.2636464108186711E-3</v>
      </c>
      <c r="L481" s="8">
        <v>4072.43</v>
      </c>
      <c r="M481" s="13">
        <f t="shared" si="31"/>
        <v>1.2133382708562568E-2</v>
      </c>
    </row>
    <row r="482" spans="1:13" ht="17" x14ac:dyDescent="0.2">
      <c r="A482" s="7">
        <v>44039</v>
      </c>
      <c r="B482">
        <v>70.569999999999993</v>
      </c>
      <c r="C482" s="13">
        <f t="shared" si="28"/>
        <v>-1.2737616035233268E-3</v>
      </c>
      <c r="D482" s="8">
        <v>3271.12</v>
      </c>
      <c r="E482" s="13">
        <f t="shared" si="29"/>
        <v>7.6704597963170862E-3</v>
      </c>
      <c r="I482" s="11">
        <v>44771</v>
      </c>
      <c r="J482">
        <v>84.209998999999996</v>
      </c>
      <c r="K482" s="13">
        <f t="shared" si="30"/>
        <v>9.4701632574960559E-3</v>
      </c>
      <c r="L482" s="8">
        <v>4130.29</v>
      </c>
      <c r="M482" s="13">
        <f t="shared" si="31"/>
        <v>1.4207733466259809E-2</v>
      </c>
    </row>
    <row r="483" spans="1:13" ht="17" x14ac:dyDescent="0.2">
      <c r="A483" s="7">
        <v>44040</v>
      </c>
      <c r="B483">
        <v>70.485000999999997</v>
      </c>
      <c r="C483" s="13">
        <f t="shared" si="28"/>
        <v>-1.2044636531103325E-3</v>
      </c>
      <c r="D483" s="8">
        <v>3294.61</v>
      </c>
      <c r="E483" s="13">
        <f t="shared" si="29"/>
        <v>7.1810266819927193E-3</v>
      </c>
      <c r="I483" s="11">
        <v>44774</v>
      </c>
      <c r="J483">
        <v>84.93</v>
      </c>
      <c r="K483" s="13">
        <f t="shared" si="30"/>
        <v>8.5500654144410326E-3</v>
      </c>
      <c r="L483" s="8">
        <v>4118.63</v>
      </c>
      <c r="M483" s="13">
        <f t="shared" si="31"/>
        <v>-2.8230463236237346E-3</v>
      </c>
    </row>
    <row r="484" spans="1:13" ht="17" x14ac:dyDescent="0.2">
      <c r="A484" s="7">
        <v>44041</v>
      </c>
      <c r="B484">
        <v>70.489998</v>
      </c>
      <c r="C484" s="13">
        <f t="shared" si="28"/>
        <v>7.0894515558084237E-5</v>
      </c>
      <c r="D484" s="8">
        <v>3306.51</v>
      </c>
      <c r="E484" s="13">
        <f t="shared" si="29"/>
        <v>3.6119601409574376E-3</v>
      </c>
      <c r="I484" s="11">
        <v>44775</v>
      </c>
      <c r="J484">
        <v>85.540001000000004</v>
      </c>
      <c r="K484" s="13">
        <f t="shared" si="30"/>
        <v>7.1823972683386916E-3</v>
      </c>
      <c r="L484" s="8">
        <v>4091.19</v>
      </c>
      <c r="M484" s="13">
        <f t="shared" si="31"/>
        <v>-6.6624095876541833E-3</v>
      </c>
    </row>
    <row r="485" spans="1:13" ht="17" x14ac:dyDescent="0.2">
      <c r="A485" s="7">
        <v>44042</v>
      </c>
      <c r="B485">
        <v>69.410004000000001</v>
      </c>
      <c r="C485" s="13">
        <f t="shared" si="28"/>
        <v>-1.5321237489608119E-2</v>
      </c>
      <c r="D485" s="8">
        <v>3327.77</v>
      </c>
      <c r="E485" s="13">
        <f t="shared" si="29"/>
        <v>6.4297401187354275E-3</v>
      </c>
      <c r="I485" s="11">
        <v>44776</v>
      </c>
      <c r="J485">
        <v>85.705001999999993</v>
      </c>
      <c r="K485" s="13">
        <f t="shared" si="30"/>
        <v>1.9289338095751507E-3</v>
      </c>
      <c r="L485" s="8">
        <v>4155.17</v>
      </c>
      <c r="M485" s="13">
        <f t="shared" si="31"/>
        <v>1.5638481713144525E-2</v>
      </c>
    </row>
    <row r="486" spans="1:13" ht="17" x14ac:dyDescent="0.2">
      <c r="A486" s="7">
        <v>44043</v>
      </c>
      <c r="B486">
        <v>68.930000000000007</v>
      </c>
      <c r="C486" s="13">
        <f t="shared" si="28"/>
        <v>-6.9154872833604442E-3</v>
      </c>
      <c r="D486" s="8">
        <v>3349.16</v>
      </c>
      <c r="E486" s="13">
        <f t="shared" si="29"/>
        <v>6.4277278778279712E-3</v>
      </c>
      <c r="I486" s="11">
        <v>44777</v>
      </c>
      <c r="J486">
        <v>85.504997000000003</v>
      </c>
      <c r="K486" s="13">
        <f t="shared" si="30"/>
        <v>-2.3336444236941034E-3</v>
      </c>
      <c r="L486" s="8">
        <v>4151.9399999999996</v>
      </c>
      <c r="M486" s="13">
        <f t="shared" si="31"/>
        <v>-7.7734484990998887E-4</v>
      </c>
    </row>
    <row r="487" spans="1:13" ht="17" x14ac:dyDescent="0.2">
      <c r="A487" s="7">
        <v>44046</v>
      </c>
      <c r="B487">
        <v>70.349997999999999</v>
      </c>
      <c r="C487" s="13">
        <f t="shared" si="28"/>
        <v>2.060058029885381E-2</v>
      </c>
      <c r="D487" s="8">
        <v>3351.28</v>
      </c>
      <c r="E487" s="13">
        <f t="shared" si="29"/>
        <v>6.329945419150107E-4</v>
      </c>
      <c r="I487" s="11">
        <v>44778</v>
      </c>
      <c r="J487">
        <v>86.360000999999997</v>
      </c>
      <c r="K487" s="13">
        <f t="shared" si="30"/>
        <v>9.9994623706025632E-3</v>
      </c>
      <c r="L487" s="8">
        <v>4145.1899999999996</v>
      </c>
      <c r="M487" s="13">
        <f t="shared" si="31"/>
        <v>-1.6257460367924415E-3</v>
      </c>
    </row>
    <row r="488" spans="1:13" ht="17" x14ac:dyDescent="0.2">
      <c r="A488" s="7">
        <v>44047</v>
      </c>
      <c r="B488">
        <v>70.440002000000007</v>
      </c>
      <c r="C488" s="13">
        <f t="shared" si="28"/>
        <v>1.2793745921642063E-3</v>
      </c>
      <c r="D488" s="8">
        <v>3360.47</v>
      </c>
      <c r="E488" s="13">
        <f t="shared" si="29"/>
        <v>2.7422358024395965E-3</v>
      </c>
      <c r="I488" s="11">
        <v>44781</v>
      </c>
      <c r="J488">
        <v>86.650002000000001</v>
      </c>
      <c r="K488" s="13">
        <f t="shared" si="30"/>
        <v>3.3580476683876537E-3</v>
      </c>
      <c r="L488" s="8">
        <v>4140.0600000000004</v>
      </c>
      <c r="M488" s="13">
        <f t="shared" si="31"/>
        <v>-1.2375789770792123E-3</v>
      </c>
    </row>
    <row r="489" spans="1:13" ht="17" x14ac:dyDescent="0.2">
      <c r="A489" s="7">
        <v>44048</v>
      </c>
      <c r="B489">
        <v>70.839995999999999</v>
      </c>
      <c r="C489" s="13">
        <f t="shared" si="28"/>
        <v>5.6785063691506821E-3</v>
      </c>
      <c r="D489" s="8">
        <v>3333.69</v>
      </c>
      <c r="E489" s="13">
        <f t="shared" si="29"/>
        <v>-7.9691233666718819E-3</v>
      </c>
      <c r="I489" s="11">
        <v>44782</v>
      </c>
      <c r="J489">
        <v>86.629997000000003</v>
      </c>
      <c r="K489" s="13">
        <f t="shared" si="30"/>
        <v>-2.308713160791287E-4</v>
      </c>
      <c r="L489" s="8">
        <v>4122.47</v>
      </c>
      <c r="M489" s="13">
        <f t="shared" si="31"/>
        <v>-4.248730694724312E-3</v>
      </c>
    </row>
    <row r="490" spans="1:13" ht="17" x14ac:dyDescent="0.2">
      <c r="A490" s="7">
        <v>44049</v>
      </c>
      <c r="B490">
        <v>70.580001999999993</v>
      </c>
      <c r="C490" s="13">
        <f t="shared" si="28"/>
        <v>-3.6701583100033908E-3</v>
      </c>
      <c r="D490" s="8">
        <v>3380.35</v>
      </c>
      <c r="E490" s="13">
        <f t="shared" si="29"/>
        <v>1.3996502374245878E-2</v>
      </c>
      <c r="I490" s="11">
        <v>44783</v>
      </c>
      <c r="J490">
        <v>87.260002</v>
      </c>
      <c r="K490" s="13">
        <f t="shared" si="30"/>
        <v>7.2723654832862472E-3</v>
      </c>
      <c r="L490" s="8">
        <v>4210.24</v>
      </c>
      <c r="M490" s="13">
        <f t="shared" si="31"/>
        <v>2.1290634013103604E-2</v>
      </c>
    </row>
    <row r="491" spans="1:13" ht="17" x14ac:dyDescent="0.2">
      <c r="A491" s="7">
        <v>44050</v>
      </c>
      <c r="B491">
        <v>71.074996999999996</v>
      </c>
      <c r="C491" s="13">
        <f t="shared" si="28"/>
        <v>7.0132471801289675E-3</v>
      </c>
      <c r="D491" s="8">
        <v>3373.43</v>
      </c>
      <c r="E491" s="13">
        <f t="shared" si="29"/>
        <v>-2.0471252976762555E-3</v>
      </c>
      <c r="I491" s="11">
        <v>44784</v>
      </c>
      <c r="J491">
        <v>86.650002000000001</v>
      </c>
      <c r="K491" s="13">
        <f t="shared" si="30"/>
        <v>-6.9906026360164741E-3</v>
      </c>
      <c r="L491" s="8">
        <v>4207.2700000000004</v>
      </c>
      <c r="M491" s="13">
        <f t="shared" si="31"/>
        <v>-7.0542296876174859E-4</v>
      </c>
    </row>
    <row r="492" spans="1:13" ht="17" x14ac:dyDescent="0.2">
      <c r="A492" s="7">
        <v>44053</v>
      </c>
      <c r="B492">
        <v>70.980002999999996</v>
      </c>
      <c r="C492" s="13">
        <f t="shared" si="28"/>
        <v>-1.3365318889848599E-3</v>
      </c>
      <c r="D492" s="8">
        <v>3372.85</v>
      </c>
      <c r="E492" s="13">
        <f t="shared" si="29"/>
        <v>-1.7193183199293305E-4</v>
      </c>
      <c r="I492" s="11">
        <v>44785</v>
      </c>
      <c r="J492">
        <v>87.114998</v>
      </c>
      <c r="K492" s="13">
        <f t="shared" si="30"/>
        <v>5.3663703319937195E-3</v>
      </c>
      <c r="L492" s="8">
        <v>4280.1499999999996</v>
      </c>
      <c r="M492" s="13">
        <f t="shared" si="31"/>
        <v>1.7322396708554288E-2</v>
      </c>
    </row>
    <row r="493" spans="1:13" ht="17" x14ac:dyDescent="0.2">
      <c r="A493" s="7">
        <v>44054</v>
      </c>
      <c r="B493">
        <v>71.800003000000004</v>
      </c>
      <c r="C493" s="13">
        <f t="shared" si="28"/>
        <v>1.1552549525815081E-2</v>
      </c>
      <c r="D493" s="8">
        <v>3381.99</v>
      </c>
      <c r="E493" s="13">
        <f t="shared" si="29"/>
        <v>2.7098744385312123E-3</v>
      </c>
      <c r="I493" s="11">
        <v>44788</v>
      </c>
      <c r="J493">
        <v>87.910004000000001</v>
      </c>
      <c r="K493" s="13">
        <f t="shared" si="30"/>
        <v>9.1259371893690489E-3</v>
      </c>
      <c r="L493" s="8">
        <v>4297.1400000000003</v>
      </c>
      <c r="M493" s="13">
        <f t="shared" si="31"/>
        <v>3.96948705068767E-3</v>
      </c>
    </row>
    <row r="494" spans="1:13" ht="17" x14ac:dyDescent="0.2">
      <c r="A494" s="7">
        <v>44055</v>
      </c>
      <c r="B494">
        <v>72.360000999999997</v>
      </c>
      <c r="C494" s="13">
        <f t="shared" si="28"/>
        <v>7.7994147159017313E-3</v>
      </c>
      <c r="D494" s="8">
        <v>3389.78</v>
      </c>
      <c r="E494" s="13">
        <f t="shared" si="29"/>
        <v>2.3033775972136628E-3</v>
      </c>
      <c r="I494" s="11">
        <v>44789</v>
      </c>
      <c r="J494">
        <v>88.565002000000007</v>
      </c>
      <c r="K494" s="13">
        <f t="shared" si="30"/>
        <v>7.4507788669877506E-3</v>
      </c>
      <c r="L494" s="8">
        <v>4305.2</v>
      </c>
      <c r="M494" s="13">
        <f t="shared" si="31"/>
        <v>1.8756661407353103E-3</v>
      </c>
    </row>
    <row r="495" spans="1:13" ht="17" x14ac:dyDescent="0.2">
      <c r="A495" s="7">
        <v>44056</v>
      </c>
      <c r="B495">
        <v>72.209998999999996</v>
      </c>
      <c r="C495" s="13">
        <f t="shared" si="28"/>
        <v>-2.0729961018104426E-3</v>
      </c>
      <c r="D495" s="8">
        <v>3374.85</v>
      </c>
      <c r="E495" s="13">
        <f t="shared" si="29"/>
        <v>-4.4044156257928568E-3</v>
      </c>
      <c r="I495" s="11">
        <v>44790</v>
      </c>
      <c r="J495">
        <v>89.339995999999999</v>
      </c>
      <c r="K495" s="13">
        <f t="shared" si="30"/>
        <v>8.7505671822825093E-3</v>
      </c>
      <c r="L495" s="8">
        <v>4274.04</v>
      </c>
      <c r="M495" s="13">
        <f t="shared" si="31"/>
        <v>-7.2377589891293725E-3</v>
      </c>
    </row>
    <row r="496" spans="1:13" ht="17" x14ac:dyDescent="0.2">
      <c r="A496" s="7">
        <v>44057</v>
      </c>
      <c r="B496">
        <v>71.730002999999996</v>
      </c>
      <c r="C496" s="13">
        <f t="shared" si="28"/>
        <v>-6.6472234683176978E-3</v>
      </c>
      <c r="D496" s="8">
        <v>3385.51</v>
      </c>
      <c r="E496" s="13">
        <f t="shared" si="29"/>
        <v>3.1586589033587575E-3</v>
      </c>
      <c r="I496" s="11">
        <v>44791</v>
      </c>
      <c r="J496">
        <v>89.57</v>
      </c>
      <c r="K496" s="13">
        <f t="shared" si="30"/>
        <v>2.5744796317206387E-3</v>
      </c>
      <c r="L496" s="8">
        <v>4283.74</v>
      </c>
      <c r="M496" s="13">
        <f t="shared" si="31"/>
        <v>2.2695154935377104E-3</v>
      </c>
    </row>
    <row r="497" spans="1:13" ht="17" x14ac:dyDescent="0.2">
      <c r="A497" s="7">
        <v>44060</v>
      </c>
      <c r="B497">
        <v>72.139999000000003</v>
      </c>
      <c r="C497" s="13">
        <f t="shared" si="28"/>
        <v>5.7158229869307409E-3</v>
      </c>
      <c r="D497" s="8">
        <v>3397.16</v>
      </c>
      <c r="E497" s="13">
        <f t="shared" si="29"/>
        <v>3.4411358997610275E-3</v>
      </c>
      <c r="I497" s="11">
        <v>44792</v>
      </c>
      <c r="J497">
        <v>89.129997000000003</v>
      </c>
      <c r="K497" s="13">
        <f t="shared" si="30"/>
        <v>-4.9123925421457049E-3</v>
      </c>
      <c r="L497" s="8">
        <v>4228.4799999999996</v>
      </c>
      <c r="M497" s="13">
        <f t="shared" si="31"/>
        <v>-1.2899942573545653E-2</v>
      </c>
    </row>
    <row r="498" spans="1:13" ht="17" x14ac:dyDescent="0.2">
      <c r="A498" s="7">
        <v>44061</v>
      </c>
      <c r="B498">
        <v>71.459998999999996</v>
      </c>
      <c r="C498" s="13">
        <f t="shared" si="28"/>
        <v>-9.4261160164419433E-3</v>
      </c>
      <c r="D498" s="8">
        <v>3431.28</v>
      </c>
      <c r="E498" s="13">
        <f t="shared" si="29"/>
        <v>1.004368354743379E-2</v>
      </c>
      <c r="I498" s="11">
        <v>44795</v>
      </c>
      <c r="J498">
        <v>89.769997000000004</v>
      </c>
      <c r="K498" s="13">
        <f t="shared" si="30"/>
        <v>7.1805230735058068E-3</v>
      </c>
      <c r="L498" s="8">
        <v>4137.99</v>
      </c>
      <c r="M498" s="13">
        <f t="shared" si="31"/>
        <v>-2.1400124867564707E-2</v>
      </c>
    </row>
    <row r="499" spans="1:13" ht="17" x14ac:dyDescent="0.2">
      <c r="A499" s="7">
        <v>44062</v>
      </c>
      <c r="B499">
        <v>71.875</v>
      </c>
      <c r="C499" s="13">
        <f t="shared" si="28"/>
        <v>5.8074587994327853E-3</v>
      </c>
      <c r="D499" s="8">
        <v>3443.62</v>
      </c>
      <c r="E499" s="13">
        <f t="shared" si="29"/>
        <v>3.5963255694666518E-3</v>
      </c>
      <c r="I499" s="11">
        <v>44796</v>
      </c>
      <c r="J499">
        <v>89.860000999999997</v>
      </c>
      <c r="K499" s="13">
        <f t="shared" si="30"/>
        <v>1.0026066949739842E-3</v>
      </c>
      <c r="L499" s="8">
        <v>4128.7299999999996</v>
      </c>
      <c r="M499" s="13">
        <f t="shared" si="31"/>
        <v>-2.2378014446627903E-3</v>
      </c>
    </row>
    <row r="500" spans="1:13" ht="17" x14ac:dyDescent="0.2">
      <c r="A500" s="7">
        <v>44063</v>
      </c>
      <c r="B500">
        <v>71.355002999999996</v>
      </c>
      <c r="C500" s="13">
        <f t="shared" si="28"/>
        <v>-7.2347408695652149E-3</v>
      </c>
      <c r="D500" s="8">
        <v>3478.73</v>
      </c>
      <c r="E500" s="13">
        <f t="shared" si="29"/>
        <v>1.0195666188487662E-2</v>
      </c>
      <c r="I500" s="11">
        <v>44797</v>
      </c>
      <c r="J500">
        <v>88.800003000000004</v>
      </c>
      <c r="K500" s="13">
        <f t="shared" si="30"/>
        <v>-1.1796104921031447E-2</v>
      </c>
      <c r="L500" s="8">
        <v>4140.7700000000004</v>
      </c>
      <c r="M500" s="13">
        <f t="shared" si="31"/>
        <v>2.9161509713642175E-3</v>
      </c>
    </row>
    <row r="501" spans="1:13" ht="17" x14ac:dyDescent="0.2">
      <c r="A501" s="7">
        <v>44064</v>
      </c>
      <c r="B501">
        <v>71.819999999999993</v>
      </c>
      <c r="C501" s="13">
        <f t="shared" si="28"/>
        <v>6.5166698962930703E-3</v>
      </c>
      <c r="D501" s="8">
        <v>3484.55</v>
      </c>
      <c r="E501" s="13">
        <f t="shared" si="29"/>
        <v>1.6730243508407128E-3</v>
      </c>
      <c r="I501" s="11">
        <v>44798</v>
      </c>
      <c r="J501">
        <v>87.964995999999999</v>
      </c>
      <c r="K501" s="13">
        <f t="shared" si="30"/>
        <v>-9.4032316643052338E-3</v>
      </c>
      <c r="L501" s="8">
        <v>4199.12</v>
      </c>
      <c r="M501" s="13">
        <f t="shared" si="31"/>
        <v>1.4091582000449021E-2</v>
      </c>
    </row>
    <row r="502" spans="1:13" ht="17" x14ac:dyDescent="0.2">
      <c r="A502" s="7">
        <v>44067</v>
      </c>
      <c r="B502">
        <v>72.745002999999997</v>
      </c>
      <c r="C502" s="13">
        <f t="shared" si="28"/>
        <v>1.2879462545251963E-2</v>
      </c>
      <c r="D502" s="8">
        <v>3508.01</v>
      </c>
      <c r="E502" s="13">
        <f t="shared" si="29"/>
        <v>6.732576659826961E-3</v>
      </c>
      <c r="I502" s="11">
        <v>44799</v>
      </c>
      <c r="J502">
        <v>88.660004000000001</v>
      </c>
      <c r="K502" s="13">
        <f t="shared" si="30"/>
        <v>7.9009609686107041E-3</v>
      </c>
      <c r="L502" s="8">
        <v>4057.66</v>
      </c>
      <c r="M502" s="13">
        <f t="shared" si="31"/>
        <v>-3.3688010821315006E-2</v>
      </c>
    </row>
    <row r="503" spans="1:13" ht="17" x14ac:dyDescent="0.2">
      <c r="A503" s="7">
        <v>44068</v>
      </c>
      <c r="B503">
        <v>72.705001999999993</v>
      </c>
      <c r="C503" s="13">
        <f t="shared" si="28"/>
        <v>-5.4987969414210802E-4</v>
      </c>
      <c r="D503" s="8">
        <v>3500.31</v>
      </c>
      <c r="E503" s="13">
        <f t="shared" si="29"/>
        <v>-2.1949766391772263E-3</v>
      </c>
      <c r="I503" s="11">
        <v>44802</v>
      </c>
      <c r="J503">
        <v>89.019997000000004</v>
      </c>
      <c r="K503" s="13">
        <f t="shared" si="30"/>
        <v>4.0603765368654177E-3</v>
      </c>
      <c r="L503" s="8">
        <v>4030.61</v>
      </c>
      <c r="M503" s="13">
        <f t="shared" si="31"/>
        <v>-6.6664037893761074E-3</v>
      </c>
    </row>
    <row r="504" spans="1:13" ht="17" x14ac:dyDescent="0.2">
      <c r="A504" s="7">
        <v>44069</v>
      </c>
      <c r="B504">
        <v>72.849997999999999</v>
      </c>
      <c r="C504" s="13">
        <f t="shared" si="28"/>
        <v>1.9943057012776766E-3</v>
      </c>
      <c r="I504" s="11">
        <v>44803</v>
      </c>
      <c r="J504">
        <v>88.269997000000004</v>
      </c>
      <c r="K504" s="13">
        <f t="shared" si="30"/>
        <v>-8.4250733012268819E-3</v>
      </c>
      <c r="L504" s="8">
        <v>3986.16</v>
      </c>
      <c r="M504" s="13">
        <f t="shared" si="31"/>
        <v>-1.1028107408059928E-2</v>
      </c>
    </row>
    <row r="505" spans="1:13" ht="17" x14ac:dyDescent="0.2">
      <c r="A505" s="7">
        <v>44070</v>
      </c>
      <c r="B505">
        <v>73.069999999999993</v>
      </c>
      <c r="C505" s="13">
        <f t="shared" si="28"/>
        <v>3.0199314487282525E-3</v>
      </c>
      <c r="I505" s="11">
        <v>44804</v>
      </c>
      <c r="J505">
        <v>86.970000999999996</v>
      </c>
      <c r="K505" s="13">
        <f t="shared" si="30"/>
        <v>-1.4727495685765146E-2</v>
      </c>
      <c r="L505" s="8">
        <v>3955</v>
      </c>
      <c r="M505" s="13">
        <f t="shared" si="31"/>
        <v>-7.8170469825595834E-3</v>
      </c>
    </row>
    <row r="506" spans="1:13" ht="17" x14ac:dyDescent="0.2">
      <c r="A506" s="7">
        <v>44071</v>
      </c>
      <c r="B506">
        <v>72.425003000000004</v>
      </c>
      <c r="C506" s="13">
        <f t="shared" si="28"/>
        <v>-8.8271109894619837E-3</v>
      </c>
      <c r="I506" s="11">
        <v>44805</v>
      </c>
      <c r="J506">
        <v>86.915001000000004</v>
      </c>
      <c r="K506" s="13">
        <f t="shared" si="30"/>
        <v>-6.3240197042191415E-4</v>
      </c>
      <c r="L506" s="8">
        <v>3966.85</v>
      </c>
      <c r="M506" s="13">
        <f t="shared" si="31"/>
        <v>2.9962073324905081E-3</v>
      </c>
    </row>
    <row r="507" spans="1:13" ht="17" x14ac:dyDescent="0.2">
      <c r="I507" s="11">
        <v>44806</v>
      </c>
      <c r="J507">
        <v>86.089995999999999</v>
      </c>
      <c r="K507" s="13">
        <f t="shared" si="30"/>
        <v>-9.492089863750941E-3</v>
      </c>
      <c r="L507" s="8">
        <v>3924.26</v>
      </c>
      <c r="M507" s="13">
        <f t="shared" si="31"/>
        <v>-1.0736478566116592E-2</v>
      </c>
    </row>
    <row r="508" spans="1:13" ht="17" x14ac:dyDescent="0.2">
      <c r="I508" s="11">
        <v>44810</v>
      </c>
      <c r="J508">
        <v>87.589995999999999</v>
      </c>
      <c r="K508" s="13">
        <f t="shared" si="30"/>
        <v>1.7423627247003193E-2</v>
      </c>
      <c r="L508" s="8">
        <v>3908.19</v>
      </c>
      <c r="M508" s="13">
        <f t="shared" si="31"/>
        <v>-4.095039574340209E-3</v>
      </c>
    </row>
    <row r="509" spans="1:13" ht="17" x14ac:dyDescent="0.2">
      <c r="I509" s="11">
        <v>44811</v>
      </c>
      <c r="J509">
        <v>86.650002000000001</v>
      </c>
      <c r="K509" s="13">
        <f t="shared" si="30"/>
        <v>-1.0731750689884745E-2</v>
      </c>
      <c r="L509" s="8">
        <v>3979.87</v>
      </c>
      <c r="M509" s="13">
        <f t="shared" si="31"/>
        <v>1.8340971140093032E-2</v>
      </c>
    </row>
    <row r="510" spans="1:13" ht="17" x14ac:dyDescent="0.2">
      <c r="I510" s="11">
        <v>44812</v>
      </c>
      <c r="J510">
        <v>86.169998000000007</v>
      </c>
      <c r="K510" s="13">
        <f t="shared" si="30"/>
        <v>-5.53957286694573E-3</v>
      </c>
      <c r="L510" s="8">
        <v>4006.18</v>
      </c>
      <c r="M510" s="13">
        <f t="shared" si="31"/>
        <v>6.6107686934497867E-3</v>
      </c>
    </row>
    <row r="511" spans="1:13" ht="17" x14ac:dyDescent="0.2">
      <c r="I511" s="11">
        <v>44813</v>
      </c>
      <c r="J511">
        <v>86.589995999999999</v>
      </c>
      <c r="K511" s="13">
        <f t="shared" si="30"/>
        <v>4.8740630120474027E-3</v>
      </c>
      <c r="L511" s="8">
        <v>4067.36</v>
      </c>
      <c r="M511" s="13">
        <f t="shared" si="31"/>
        <v>1.5271405678227268E-2</v>
      </c>
    </row>
    <row r="512" spans="1:13" ht="17" x14ac:dyDescent="0.2">
      <c r="I512" s="11">
        <v>44816</v>
      </c>
      <c r="J512">
        <v>87.559997999999993</v>
      </c>
      <c r="K512" s="13">
        <f t="shared" si="30"/>
        <v>1.1202240960953347E-2</v>
      </c>
      <c r="L512" s="8">
        <v>4110.41</v>
      </c>
      <c r="M512" s="13">
        <f t="shared" si="31"/>
        <v>1.058426104401855E-2</v>
      </c>
    </row>
    <row r="513" spans="9:13" ht="17" x14ac:dyDescent="0.2">
      <c r="I513" s="11">
        <v>44817</v>
      </c>
      <c r="J513">
        <v>88.32</v>
      </c>
      <c r="K513" s="13">
        <f t="shared" si="30"/>
        <v>8.6797854883460257E-3</v>
      </c>
      <c r="L513" s="8">
        <v>3932.69</v>
      </c>
      <c r="M513" s="13">
        <f t="shared" si="31"/>
        <v>-4.3236562775976095E-2</v>
      </c>
    </row>
    <row r="514" spans="9:13" ht="17" x14ac:dyDescent="0.2">
      <c r="I514" s="11">
        <v>44818</v>
      </c>
      <c r="J514">
        <v>88.82</v>
      </c>
      <c r="K514" s="13">
        <f t="shared" si="30"/>
        <v>5.6612318840578713E-3</v>
      </c>
      <c r="L514" s="8">
        <v>3946.01</v>
      </c>
      <c r="M514" s="13">
        <f t="shared" si="31"/>
        <v>3.3869946525153516E-3</v>
      </c>
    </row>
    <row r="515" spans="9:13" ht="17" x14ac:dyDescent="0.2">
      <c r="I515" s="11">
        <v>44819</v>
      </c>
      <c r="J515">
        <v>87.514999000000003</v>
      </c>
      <c r="K515" s="13">
        <f t="shared" si="30"/>
        <v>-1.4692648052240354E-2</v>
      </c>
      <c r="L515" s="8">
        <v>3901.35</v>
      </c>
      <c r="M515" s="13">
        <f t="shared" si="31"/>
        <v>-1.1317761485652666E-2</v>
      </c>
    </row>
    <row r="516" spans="9:13" ht="17" x14ac:dyDescent="0.2">
      <c r="I516" s="11">
        <v>44820</v>
      </c>
      <c r="J516">
        <v>86.614998</v>
      </c>
      <c r="K516" s="13">
        <f t="shared" ref="K516:K579" si="32">J516/J515-1</f>
        <v>-1.0283962866753926E-2</v>
      </c>
      <c r="L516" s="8">
        <v>3873.33</v>
      </c>
      <c r="M516" s="13">
        <f t="shared" ref="M516:M579" si="33">L516/L515-1</f>
        <v>-7.1821292629474787E-3</v>
      </c>
    </row>
    <row r="517" spans="9:13" ht="17" x14ac:dyDescent="0.2">
      <c r="I517" s="11">
        <v>44823</v>
      </c>
      <c r="J517">
        <v>86.209998999999996</v>
      </c>
      <c r="K517" s="13">
        <f t="shared" si="32"/>
        <v>-4.6758530202818394E-3</v>
      </c>
      <c r="L517" s="8">
        <v>3899.89</v>
      </c>
      <c r="M517" s="13">
        <f t="shared" si="33"/>
        <v>6.8571487583035662E-3</v>
      </c>
    </row>
    <row r="518" spans="9:13" ht="17" x14ac:dyDescent="0.2">
      <c r="I518" s="11">
        <v>44824</v>
      </c>
      <c r="J518">
        <v>85.32</v>
      </c>
      <c r="K518" s="13">
        <f t="shared" si="32"/>
        <v>-1.0323616869546637E-2</v>
      </c>
      <c r="L518" s="8">
        <v>3855.93</v>
      </c>
      <c r="M518" s="13">
        <f t="shared" si="33"/>
        <v>-1.1272112803181633E-2</v>
      </c>
    </row>
    <row r="519" spans="9:13" ht="17" x14ac:dyDescent="0.2">
      <c r="I519" s="11">
        <v>44825</v>
      </c>
      <c r="J519">
        <v>85.370002999999997</v>
      </c>
      <c r="K519" s="13">
        <f t="shared" si="32"/>
        <v>5.8606422878582087E-4</v>
      </c>
      <c r="L519" s="8">
        <v>3789.93</v>
      </c>
      <c r="M519" s="13">
        <f t="shared" si="33"/>
        <v>-1.7116493297336777E-2</v>
      </c>
    </row>
    <row r="520" spans="9:13" ht="17" x14ac:dyDescent="0.2">
      <c r="I520" s="11">
        <v>44826</v>
      </c>
      <c r="J520">
        <v>85.934997999999993</v>
      </c>
      <c r="K520" s="13">
        <f t="shared" si="32"/>
        <v>6.6181911695610829E-3</v>
      </c>
      <c r="L520" s="8">
        <v>3757.99</v>
      </c>
      <c r="M520" s="13">
        <f t="shared" si="33"/>
        <v>-8.4275962880581146E-3</v>
      </c>
    </row>
    <row r="521" spans="9:13" ht="17" x14ac:dyDescent="0.2">
      <c r="I521" s="11">
        <v>44827</v>
      </c>
      <c r="J521">
        <v>84.260002</v>
      </c>
      <c r="K521" s="13">
        <f t="shared" si="32"/>
        <v>-1.9491430022491985E-2</v>
      </c>
      <c r="L521" s="8">
        <v>3693.23</v>
      </c>
      <c r="M521" s="13">
        <f t="shared" si="33"/>
        <v>-1.7232616372049869E-2</v>
      </c>
    </row>
    <row r="522" spans="9:13" ht="17" x14ac:dyDescent="0.2">
      <c r="I522" s="11">
        <v>44830</v>
      </c>
      <c r="J522">
        <v>84.970000999999996</v>
      </c>
      <c r="K522" s="13">
        <f t="shared" si="32"/>
        <v>8.426287480980621E-3</v>
      </c>
      <c r="L522" s="8">
        <v>3655.04</v>
      </c>
      <c r="M522" s="13">
        <f t="shared" si="33"/>
        <v>-1.0340542018774879E-2</v>
      </c>
    </row>
    <row r="523" spans="9:13" ht="17" x14ac:dyDescent="0.2">
      <c r="I523" s="11">
        <v>44831</v>
      </c>
      <c r="J523">
        <v>85.209998999999996</v>
      </c>
      <c r="K523" s="13">
        <f t="shared" si="32"/>
        <v>2.8245027324407257E-3</v>
      </c>
      <c r="L523" s="8">
        <v>3647.29</v>
      </c>
      <c r="M523" s="13">
        <f t="shared" si="33"/>
        <v>-2.1203598319033956E-3</v>
      </c>
    </row>
    <row r="524" spans="9:13" ht="17" x14ac:dyDescent="0.2">
      <c r="I524" s="11">
        <v>44832</v>
      </c>
      <c r="J524">
        <v>85.43</v>
      </c>
      <c r="K524" s="13">
        <f t="shared" si="32"/>
        <v>2.5818683556140254E-3</v>
      </c>
      <c r="L524" s="8">
        <v>3719.04</v>
      </c>
      <c r="M524" s="13">
        <f t="shared" si="33"/>
        <v>1.9672140136923533E-2</v>
      </c>
    </row>
    <row r="525" spans="9:13" ht="17" x14ac:dyDescent="0.2">
      <c r="I525" s="11">
        <v>44833</v>
      </c>
      <c r="J525">
        <v>85.93</v>
      </c>
      <c r="K525" s="13">
        <f t="shared" si="32"/>
        <v>5.8527449373755314E-3</v>
      </c>
      <c r="L525" s="8">
        <v>3640.47</v>
      </c>
      <c r="M525" s="13">
        <f t="shared" si="33"/>
        <v>-2.1126419721218426E-2</v>
      </c>
    </row>
    <row r="526" spans="9:13" ht="17" x14ac:dyDescent="0.2">
      <c r="I526" s="11">
        <v>44834</v>
      </c>
      <c r="J526">
        <v>82.900002000000001</v>
      </c>
      <c r="K526" s="13">
        <f t="shared" si="32"/>
        <v>-3.5261235889677667E-2</v>
      </c>
      <c r="L526" s="8">
        <v>3585.62</v>
      </c>
      <c r="M526" s="13">
        <f t="shared" si="33"/>
        <v>-1.506673588849794E-2</v>
      </c>
    </row>
    <row r="527" spans="9:13" ht="17" x14ac:dyDescent="0.2">
      <c r="I527" s="11">
        <v>44837</v>
      </c>
      <c r="J527">
        <v>82.699996999999996</v>
      </c>
      <c r="K527" s="13">
        <f t="shared" si="32"/>
        <v>-2.4126054906489225E-3</v>
      </c>
      <c r="L527" s="8">
        <v>3678.43</v>
      </c>
      <c r="M527" s="13">
        <f t="shared" si="33"/>
        <v>2.5883947546031072E-2</v>
      </c>
    </row>
    <row r="528" spans="9:13" ht="17" x14ac:dyDescent="0.2">
      <c r="I528" s="11">
        <v>44838</v>
      </c>
      <c r="J528">
        <v>81.775002000000001</v>
      </c>
      <c r="K528" s="13">
        <f t="shared" si="32"/>
        <v>-1.1184945992198658E-2</v>
      </c>
      <c r="L528" s="8">
        <v>3790.93</v>
      </c>
      <c r="M528" s="13">
        <f t="shared" si="33"/>
        <v>3.0583700111188827E-2</v>
      </c>
    </row>
    <row r="529" spans="9:13" ht="17" x14ac:dyDescent="0.2">
      <c r="I529" s="11">
        <v>44839</v>
      </c>
      <c r="J529">
        <v>83.68</v>
      </c>
      <c r="K529" s="13">
        <f t="shared" si="32"/>
        <v>2.3295603221140881E-2</v>
      </c>
      <c r="L529" s="8">
        <v>3783.28</v>
      </c>
      <c r="M529" s="13">
        <f t="shared" si="33"/>
        <v>-2.0179744811957834E-3</v>
      </c>
    </row>
    <row r="530" spans="9:13" ht="17" x14ac:dyDescent="0.2">
      <c r="I530" s="11">
        <v>44840</v>
      </c>
      <c r="J530">
        <v>83.910004000000001</v>
      </c>
      <c r="K530" s="13">
        <f t="shared" si="32"/>
        <v>2.7486137667303012E-3</v>
      </c>
      <c r="L530" s="8">
        <v>3744.52</v>
      </c>
      <c r="M530" s="13">
        <f t="shared" si="33"/>
        <v>-1.0245078344716774E-2</v>
      </c>
    </row>
    <row r="531" spans="9:13" ht="17" x14ac:dyDescent="0.2">
      <c r="I531" s="11">
        <v>44841</v>
      </c>
      <c r="J531">
        <v>84.800003000000004</v>
      </c>
      <c r="K531" s="13">
        <f t="shared" si="32"/>
        <v>1.0606589888852769E-2</v>
      </c>
      <c r="L531" s="8">
        <v>3639.66</v>
      </c>
      <c r="M531" s="13">
        <f t="shared" si="33"/>
        <v>-2.8003589245083504E-2</v>
      </c>
    </row>
    <row r="532" spans="9:13" ht="17" x14ac:dyDescent="0.2">
      <c r="I532" s="11">
        <v>44844</v>
      </c>
      <c r="J532">
        <v>83.349997999999999</v>
      </c>
      <c r="K532" s="13">
        <f t="shared" si="32"/>
        <v>-1.7099114961116268E-2</v>
      </c>
      <c r="L532" s="8">
        <v>3612.39</v>
      </c>
      <c r="M532" s="13">
        <f t="shared" si="33"/>
        <v>-7.4924580867443691E-3</v>
      </c>
    </row>
    <row r="533" spans="9:13" ht="17" x14ac:dyDescent="0.2">
      <c r="I533" s="11">
        <v>44845</v>
      </c>
      <c r="J533">
        <v>82.714995999999999</v>
      </c>
      <c r="K533" s="13">
        <f t="shared" si="32"/>
        <v>-7.6185004827474812E-3</v>
      </c>
      <c r="L533" s="8">
        <v>3588.84</v>
      </c>
      <c r="M533" s="13">
        <f t="shared" si="33"/>
        <v>-6.5192296512833758E-3</v>
      </c>
    </row>
    <row r="534" spans="9:13" ht="17" x14ac:dyDescent="0.2">
      <c r="I534" s="11">
        <v>44846</v>
      </c>
      <c r="J534">
        <v>81.785004000000001</v>
      </c>
      <c r="K534" s="13">
        <f t="shared" si="32"/>
        <v>-1.1243330048640754E-2</v>
      </c>
      <c r="L534" s="8">
        <v>3577.03</v>
      </c>
      <c r="M534" s="13">
        <f t="shared" si="33"/>
        <v>-3.2907569019515748E-3</v>
      </c>
    </row>
    <row r="535" spans="9:13" ht="17" x14ac:dyDescent="0.2">
      <c r="I535" s="11">
        <v>44847</v>
      </c>
      <c r="J535">
        <v>81.690002000000007</v>
      </c>
      <c r="K535" s="13">
        <f t="shared" si="32"/>
        <v>-1.161606594773712E-3</v>
      </c>
      <c r="L535" s="8">
        <v>3669.91</v>
      </c>
      <c r="M535" s="13">
        <f t="shared" si="33"/>
        <v>2.5965675434648228E-2</v>
      </c>
    </row>
    <row r="536" spans="9:13" ht="17" x14ac:dyDescent="0.2">
      <c r="I536" s="11">
        <v>44848</v>
      </c>
      <c r="J536">
        <v>80.430000000000007</v>
      </c>
      <c r="K536" s="13">
        <f t="shared" si="32"/>
        <v>-1.5424188629595048E-2</v>
      </c>
      <c r="L536" s="8">
        <v>3583.07</v>
      </c>
      <c r="M536" s="13">
        <f t="shared" si="33"/>
        <v>-2.3662705624933444E-2</v>
      </c>
    </row>
    <row r="537" spans="9:13" ht="17" x14ac:dyDescent="0.2">
      <c r="I537" s="11">
        <v>44851</v>
      </c>
      <c r="J537">
        <v>81.220000999999996</v>
      </c>
      <c r="K537" s="13">
        <f t="shared" si="32"/>
        <v>9.8222180778315682E-3</v>
      </c>
      <c r="L537" s="8">
        <v>3677.95</v>
      </c>
      <c r="M537" s="13">
        <f t="shared" si="33"/>
        <v>2.6480085513260976E-2</v>
      </c>
    </row>
    <row r="538" spans="9:13" ht="17" x14ac:dyDescent="0.2">
      <c r="I538" s="11">
        <v>44852</v>
      </c>
      <c r="J538">
        <v>81.160004000000001</v>
      </c>
      <c r="K538" s="13">
        <f t="shared" si="32"/>
        <v>-7.3869735608589338E-4</v>
      </c>
      <c r="L538" s="8">
        <v>3719.98</v>
      </c>
      <c r="M538" s="13">
        <f t="shared" si="33"/>
        <v>1.1427561549232745E-2</v>
      </c>
    </row>
    <row r="539" spans="9:13" ht="17" x14ac:dyDescent="0.2">
      <c r="I539" s="11">
        <v>44853</v>
      </c>
      <c r="J539">
        <v>82.230002999999996</v>
      </c>
      <c r="K539" s="13">
        <f t="shared" si="32"/>
        <v>1.3183821430072795E-2</v>
      </c>
      <c r="L539" s="8">
        <v>3695.16</v>
      </c>
      <c r="M539" s="13">
        <f t="shared" si="33"/>
        <v>-6.6720788821446053E-3</v>
      </c>
    </row>
    <row r="540" spans="9:13" ht="17" x14ac:dyDescent="0.2">
      <c r="I540" s="11">
        <v>44854</v>
      </c>
      <c r="J540">
        <v>82.449996999999996</v>
      </c>
      <c r="K540" s="13">
        <f t="shared" si="32"/>
        <v>2.6753495314841835E-3</v>
      </c>
      <c r="L540" s="8">
        <v>3665.78</v>
      </c>
      <c r="M540" s="13">
        <f t="shared" si="33"/>
        <v>-7.9509412312320782E-3</v>
      </c>
    </row>
    <row r="541" spans="9:13" ht="17" x14ac:dyDescent="0.2">
      <c r="I541" s="11">
        <v>44855</v>
      </c>
      <c r="J541">
        <v>82.639999000000003</v>
      </c>
      <c r="K541" s="13">
        <f t="shared" si="32"/>
        <v>2.3044512663839001E-3</v>
      </c>
      <c r="L541" s="8">
        <v>3752.75</v>
      </c>
      <c r="M541" s="13">
        <f t="shared" si="33"/>
        <v>2.3724828003862664E-2</v>
      </c>
    </row>
    <row r="542" spans="9:13" ht="17" x14ac:dyDescent="0.2">
      <c r="I542" s="11">
        <v>44858</v>
      </c>
      <c r="J542">
        <v>82.584998999999996</v>
      </c>
      <c r="K542" s="13">
        <f t="shared" si="32"/>
        <v>-6.6553727814067098E-4</v>
      </c>
      <c r="L542" s="8">
        <v>3797.34</v>
      </c>
      <c r="M542" s="13">
        <f t="shared" si="33"/>
        <v>1.1881953234294862E-2</v>
      </c>
    </row>
    <row r="543" spans="9:13" ht="17" x14ac:dyDescent="0.2">
      <c r="I543" s="11">
        <v>44859</v>
      </c>
      <c r="J543">
        <v>83.019997000000004</v>
      </c>
      <c r="K543" s="13">
        <f t="shared" si="32"/>
        <v>5.267276203514859E-3</v>
      </c>
      <c r="L543" s="8">
        <v>3859.11</v>
      </c>
      <c r="M543" s="13">
        <f t="shared" si="33"/>
        <v>1.6266649812763712E-2</v>
      </c>
    </row>
    <row r="544" spans="9:13" ht="17" x14ac:dyDescent="0.2">
      <c r="I544" s="11">
        <v>44860</v>
      </c>
      <c r="J544">
        <v>83.279999000000004</v>
      </c>
      <c r="K544" s="13">
        <f t="shared" si="32"/>
        <v>3.131799679539915E-3</v>
      </c>
      <c r="L544" s="8">
        <v>3830.6</v>
      </c>
      <c r="M544" s="13">
        <f t="shared" si="33"/>
        <v>-7.3877137474703813E-3</v>
      </c>
    </row>
    <row r="545" spans="9:13" ht="17" x14ac:dyDescent="0.2">
      <c r="I545" s="11">
        <v>44861</v>
      </c>
      <c r="J545">
        <v>83.440002000000007</v>
      </c>
      <c r="K545" s="13">
        <f t="shared" si="32"/>
        <v>1.9212656330602762E-3</v>
      </c>
      <c r="L545" s="8">
        <v>3807.3</v>
      </c>
      <c r="M545" s="13">
        <f t="shared" si="33"/>
        <v>-6.0825980264187507E-3</v>
      </c>
    </row>
    <row r="546" spans="9:13" ht="17" x14ac:dyDescent="0.2">
      <c r="I546" s="11">
        <v>44862</v>
      </c>
      <c r="J546">
        <v>82.790001000000004</v>
      </c>
      <c r="K546" s="13">
        <f t="shared" si="32"/>
        <v>-7.7900405611208701E-3</v>
      </c>
      <c r="L546" s="8">
        <v>3901.06</v>
      </c>
      <c r="M546" s="13">
        <f t="shared" si="33"/>
        <v>2.4626375646783716E-2</v>
      </c>
    </row>
    <row r="547" spans="9:13" ht="17" x14ac:dyDescent="0.2">
      <c r="I547" s="11">
        <v>44865</v>
      </c>
      <c r="J547">
        <v>82.824996999999996</v>
      </c>
      <c r="K547" s="13">
        <f t="shared" si="32"/>
        <v>4.2270805142274881E-4</v>
      </c>
      <c r="L547" s="8">
        <v>3871.98</v>
      </c>
      <c r="M547" s="13">
        <f t="shared" si="33"/>
        <v>-7.4543841930141408E-3</v>
      </c>
    </row>
    <row r="548" spans="9:13" ht="17" x14ac:dyDescent="0.2">
      <c r="I548" s="11">
        <v>44866</v>
      </c>
      <c r="J548">
        <v>83.730002999999996</v>
      </c>
      <c r="K548" s="13">
        <f t="shared" si="32"/>
        <v>1.092672541841444E-2</v>
      </c>
      <c r="L548" s="8">
        <v>3856.1</v>
      </c>
      <c r="M548" s="13">
        <f t="shared" si="33"/>
        <v>-4.10126085362017E-3</v>
      </c>
    </row>
    <row r="549" spans="9:13" ht="17" x14ac:dyDescent="0.2">
      <c r="I549" s="11">
        <v>44867</v>
      </c>
      <c r="J549">
        <v>84.110000999999997</v>
      </c>
      <c r="K549" s="13">
        <f t="shared" si="32"/>
        <v>4.5383731802803862E-3</v>
      </c>
      <c r="L549" s="8">
        <v>3759.69</v>
      </c>
      <c r="M549" s="13">
        <f t="shared" si="33"/>
        <v>-2.5001944970306722E-2</v>
      </c>
    </row>
    <row r="550" spans="9:13" ht="17" x14ac:dyDescent="0.2">
      <c r="I550" s="11">
        <v>44868</v>
      </c>
      <c r="J550">
        <v>83.529999000000004</v>
      </c>
      <c r="K550" s="13">
        <f t="shared" si="32"/>
        <v>-6.8957554762125728E-3</v>
      </c>
      <c r="L550" s="8">
        <v>3719.89</v>
      </c>
      <c r="M550" s="13">
        <f t="shared" si="33"/>
        <v>-1.0585979163175718E-2</v>
      </c>
    </row>
    <row r="551" spans="9:13" ht="17" x14ac:dyDescent="0.2">
      <c r="I551" s="11">
        <v>44869</v>
      </c>
      <c r="J551">
        <v>84</v>
      </c>
      <c r="K551" s="13">
        <f t="shared" si="32"/>
        <v>5.6267329776933384E-3</v>
      </c>
      <c r="L551" s="8">
        <v>3770.55</v>
      </c>
      <c r="M551" s="13">
        <f t="shared" si="33"/>
        <v>1.3618682272863003E-2</v>
      </c>
    </row>
    <row r="552" spans="9:13" ht="17" x14ac:dyDescent="0.2">
      <c r="I552" s="11">
        <v>44872</v>
      </c>
      <c r="J552">
        <v>84.074996999999996</v>
      </c>
      <c r="K552" s="13">
        <f t="shared" si="32"/>
        <v>8.9282142857127766E-4</v>
      </c>
      <c r="L552" s="8">
        <v>3806.8</v>
      </c>
      <c r="M552" s="13">
        <f t="shared" si="33"/>
        <v>9.6139820450598101E-3</v>
      </c>
    </row>
    <row r="553" spans="9:13" ht="17" x14ac:dyDescent="0.2">
      <c r="I553" s="11">
        <v>44873</v>
      </c>
      <c r="J553">
        <v>83.779999000000004</v>
      </c>
      <c r="K553" s="13">
        <f t="shared" si="32"/>
        <v>-3.5087482667408576E-3</v>
      </c>
      <c r="L553" s="8">
        <v>3828.11</v>
      </c>
      <c r="M553" s="13">
        <f t="shared" si="33"/>
        <v>5.5978774823999267E-3</v>
      </c>
    </row>
    <row r="554" spans="9:13" ht="17" x14ac:dyDescent="0.2">
      <c r="I554" s="11">
        <v>44874</v>
      </c>
      <c r="J554">
        <v>84.43</v>
      </c>
      <c r="K554" s="13">
        <f t="shared" si="32"/>
        <v>7.7584269247843451E-3</v>
      </c>
      <c r="L554" s="8">
        <v>3748.57</v>
      </c>
      <c r="M554" s="13">
        <f t="shared" si="33"/>
        <v>-2.0777877333723382E-2</v>
      </c>
    </row>
    <row r="555" spans="9:13" ht="17" x14ac:dyDescent="0.2">
      <c r="I555" s="11">
        <v>44875</v>
      </c>
      <c r="J555">
        <v>84.449996999999996</v>
      </c>
      <c r="K555" s="13">
        <f t="shared" si="32"/>
        <v>2.3684709226556855E-4</v>
      </c>
      <c r="L555" s="8">
        <v>3956.37</v>
      </c>
      <c r="M555" s="13">
        <f t="shared" si="33"/>
        <v>5.5434472345454289E-2</v>
      </c>
    </row>
    <row r="556" spans="9:13" ht="17" x14ac:dyDescent="0.2">
      <c r="I556" s="11">
        <v>44876</v>
      </c>
      <c r="J556">
        <v>85.394997000000004</v>
      </c>
      <c r="K556" s="13">
        <f t="shared" si="32"/>
        <v>1.1190053683483248E-2</v>
      </c>
      <c r="L556" s="8">
        <v>3992.93</v>
      </c>
      <c r="M556" s="13">
        <f t="shared" si="33"/>
        <v>9.2407939601200084E-3</v>
      </c>
    </row>
    <row r="557" spans="9:13" ht="17" x14ac:dyDescent="0.2">
      <c r="I557" s="11">
        <v>44879</v>
      </c>
      <c r="J557">
        <v>85.790001000000004</v>
      </c>
      <c r="K557" s="13">
        <f t="shared" si="32"/>
        <v>4.6256105612370035E-3</v>
      </c>
      <c r="L557" s="8">
        <v>3957.25</v>
      </c>
      <c r="M557" s="13">
        <f t="shared" si="33"/>
        <v>-8.9357940159231486E-3</v>
      </c>
    </row>
    <row r="558" spans="9:13" ht="17" x14ac:dyDescent="0.2">
      <c r="I558" s="11">
        <v>44880</v>
      </c>
      <c r="J558">
        <v>86.529999000000004</v>
      </c>
      <c r="K558" s="13">
        <f t="shared" si="32"/>
        <v>8.6256905393904404E-3</v>
      </c>
      <c r="L558" s="8">
        <v>3991.73</v>
      </c>
      <c r="M558" s="13">
        <f t="shared" si="33"/>
        <v>8.7131214858804373E-3</v>
      </c>
    </row>
    <row r="559" spans="9:13" ht="17" x14ac:dyDescent="0.2">
      <c r="I559" s="11">
        <v>44881</v>
      </c>
      <c r="J559">
        <v>86.309997999999993</v>
      </c>
      <c r="K559" s="13">
        <f t="shared" si="32"/>
        <v>-2.5424824054373074E-3</v>
      </c>
      <c r="L559" s="8">
        <v>3958.79</v>
      </c>
      <c r="M559" s="13">
        <f t="shared" si="33"/>
        <v>-8.2520611363995355E-3</v>
      </c>
    </row>
    <row r="560" spans="9:13" ht="17" x14ac:dyDescent="0.2">
      <c r="I560" s="11">
        <v>44882</v>
      </c>
      <c r="J560">
        <v>85.275002000000001</v>
      </c>
      <c r="K560" s="13">
        <f t="shared" si="32"/>
        <v>-1.1991611910360467E-2</v>
      </c>
      <c r="L560" s="8">
        <v>3946.56</v>
      </c>
      <c r="M560" s="13">
        <f t="shared" si="33"/>
        <v>-3.0893277996559831E-3</v>
      </c>
    </row>
    <row r="561" spans="9:13" ht="17" x14ac:dyDescent="0.2">
      <c r="I561" s="11">
        <v>44883</v>
      </c>
      <c r="J561">
        <v>85.059997999999993</v>
      </c>
      <c r="K561" s="13">
        <f t="shared" si="32"/>
        <v>-2.5213016119308707E-3</v>
      </c>
      <c r="L561" s="8">
        <v>3965.34</v>
      </c>
      <c r="M561" s="13">
        <f t="shared" si="33"/>
        <v>4.7585745560692061E-3</v>
      </c>
    </row>
    <row r="562" spans="9:13" ht="17" x14ac:dyDescent="0.2">
      <c r="I562" s="11">
        <v>44886</v>
      </c>
      <c r="J562">
        <v>84.809997999999993</v>
      </c>
      <c r="K562" s="13">
        <f t="shared" si="32"/>
        <v>-2.9391018795932311E-3</v>
      </c>
      <c r="L562" s="8">
        <v>3949.94</v>
      </c>
      <c r="M562" s="13">
        <f t="shared" si="33"/>
        <v>-3.8836518432215916E-3</v>
      </c>
    </row>
    <row r="563" spans="9:13" ht="17" x14ac:dyDescent="0.2">
      <c r="I563" s="11">
        <v>44887</v>
      </c>
      <c r="J563">
        <v>84.949996999999996</v>
      </c>
      <c r="K563" s="13">
        <f t="shared" si="32"/>
        <v>1.6507369803262506E-3</v>
      </c>
      <c r="L563" s="8">
        <v>4003.58</v>
      </c>
      <c r="M563" s="13">
        <f t="shared" si="33"/>
        <v>1.3579953113211918E-2</v>
      </c>
    </row>
    <row r="564" spans="9:13" ht="17" x14ac:dyDescent="0.2">
      <c r="I564" s="11">
        <v>44888</v>
      </c>
      <c r="J564">
        <v>85.264999000000003</v>
      </c>
      <c r="K564" s="13">
        <f t="shared" si="32"/>
        <v>3.7080872410155674E-3</v>
      </c>
      <c r="L564" s="8">
        <v>4027.26</v>
      </c>
      <c r="M564" s="13">
        <f t="shared" si="33"/>
        <v>5.9147063378277576E-3</v>
      </c>
    </row>
    <row r="565" spans="9:13" ht="17" x14ac:dyDescent="0.2">
      <c r="I565" s="11">
        <v>44890</v>
      </c>
      <c r="J565">
        <v>84.870002999999997</v>
      </c>
      <c r="K565" s="13">
        <f t="shared" si="32"/>
        <v>-4.632569103765638E-3</v>
      </c>
      <c r="L565" s="8">
        <v>4026.12</v>
      </c>
      <c r="M565" s="13">
        <f t="shared" si="33"/>
        <v>-2.830708720074071E-4</v>
      </c>
    </row>
    <row r="566" spans="9:13" ht="17" x14ac:dyDescent="0.2">
      <c r="I566" s="11">
        <v>44893</v>
      </c>
      <c r="J566">
        <v>85.010002</v>
      </c>
      <c r="K566" s="13">
        <f t="shared" si="32"/>
        <v>1.6495698721725738E-3</v>
      </c>
      <c r="L566" s="8">
        <v>3963.94</v>
      </c>
      <c r="M566" s="13">
        <f t="shared" si="33"/>
        <v>-1.5444149702443011E-2</v>
      </c>
    </row>
    <row r="567" spans="9:13" ht="17" x14ac:dyDescent="0.2">
      <c r="I567" s="11">
        <v>44894</v>
      </c>
      <c r="J567">
        <v>84.919998000000007</v>
      </c>
      <c r="K567" s="13">
        <f t="shared" si="32"/>
        <v>-1.0587460049700237E-3</v>
      </c>
      <c r="L567" s="8">
        <v>3957.63</v>
      </c>
      <c r="M567" s="13">
        <f t="shared" si="33"/>
        <v>-1.5918505325509535E-3</v>
      </c>
    </row>
    <row r="568" spans="9:13" ht="17" x14ac:dyDescent="0.2">
      <c r="I568" s="11">
        <v>44895</v>
      </c>
      <c r="J568">
        <v>84.68</v>
      </c>
      <c r="K568" s="13">
        <f t="shared" si="32"/>
        <v>-2.8261658696694392E-3</v>
      </c>
      <c r="L568" s="8">
        <v>4080.11</v>
      </c>
      <c r="M568" s="13">
        <f t="shared" si="33"/>
        <v>3.0947814727501077E-2</v>
      </c>
    </row>
    <row r="569" spans="9:13" ht="17" x14ac:dyDescent="0.2">
      <c r="I569" s="11">
        <v>44896</v>
      </c>
      <c r="J569">
        <v>84.529999000000004</v>
      </c>
      <c r="K569" s="13">
        <f t="shared" si="32"/>
        <v>-1.7713863958431775E-3</v>
      </c>
      <c r="L569" s="8">
        <v>4076.57</v>
      </c>
      <c r="M569" s="13">
        <f t="shared" si="33"/>
        <v>-8.6762366700898763E-4</v>
      </c>
    </row>
    <row r="570" spans="9:13" ht="17" x14ac:dyDescent="0.2">
      <c r="I570" s="11">
        <v>44897</v>
      </c>
      <c r="J570">
        <v>85.254997000000003</v>
      </c>
      <c r="K570" s="13">
        <f t="shared" si="32"/>
        <v>8.576813067275646E-3</v>
      </c>
      <c r="L570" s="8">
        <v>4071.7</v>
      </c>
      <c r="M570" s="13">
        <f t="shared" si="33"/>
        <v>-1.1946317615054713E-3</v>
      </c>
    </row>
    <row r="571" spans="9:13" ht="17" x14ac:dyDescent="0.2">
      <c r="I571" s="11">
        <v>44900</v>
      </c>
      <c r="J571">
        <v>85.160004000000001</v>
      </c>
      <c r="K571" s="13">
        <f t="shared" si="32"/>
        <v>-1.1142220789709389E-3</v>
      </c>
      <c r="L571" s="8">
        <v>3998.84</v>
      </c>
      <c r="M571" s="13">
        <f t="shared" si="33"/>
        <v>-1.7894245646781326E-2</v>
      </c>
    </row>
    <row r="572" spans="9:13" ht="17" x14ac:dyDescent="0.2">
      <c r="I572" s="11">
        <v>44901</v>
      </c>
      <c r="J572">
        <v>84.839995999999999</v>
      </c>
      <c r="K572" s="13">
        <f t="shared" si="32"/>
        <v>-3.757726455719812E-3</v>
      </c>
      <c r="L572" s="8">
        <v>3941.26</v>
      </c>
      <c r="M572" s="13">
        <f t="shared" si="33"/>
        <v>-1.4399175760970717E-2</v>
      </c>
    </row>
    <row r="573" spans="9:13" ht="17" x14ac:dyDescent="0.2">
      <c r="I573" s="11">
        <v>44902</v>
      </c>
      <c r="J573">
        <v>84.764999000000003</v>
      </c>
      <c r="K573" s="13">
        <f t="shared" si="32"/>
        <v>-8.8398165412451046E-4</v>
      </c>
      <c r="L573" s="8">
        <v>3933.92</v>
      </c>
      <c r="M573" s="13">
        <f t="shared" si="33"/>
        <v>-1.8623485890298941E-3</v>
      </c>
    </row>
    <row r="574" spans="9:13" ht="17" x14ac:dyDescent="0.2">
      <c r="I574" s="11">
        <v>44903</v>
      </c>
      <c r="J574">
        <v>83.339995999999999</v>
      </c>
      <c r="K574" s="13">
        <f t="shared" si="32"/>
        <v>-1.6811219451556947E-2</v>
      </c>
      <c r="L574" s="8">
        <v>3963.51</v>
      </c>
      <c r="M574" s="13">
        <f t="shared" si="33"/>
        <v>7.5217594663847809E-3</v>
      </c>
    </row>
    <row r="575" spans="9:13" ht="17" x14ac:dyDescent="0.2">
      <c r="I575" s="11">
        <v>44904</v>
      </c>
      <c r="J575">
        <v>83.07</v>
      </c>
      <c r="K575" s="13">
        <f t="shared" si="32"/>
        <v>-3.2396929800668772E-3</v>
      </c>
      <c r="L575" s="8">
        <v>3934.38</v>
      </c>
      <c r="M575" s="13">
        <f t="shared" si="33"/>
        <v>-7.3495462355336327E-3</v>
      </c>
    </row>
    <row r="576" spans="9:13" ht="17" x14ac:dyDescent="0.2">
      <c r="I576" s="11">
        <v>44907</v>
      </c>
      <c r="J576">
        <v>83.474997999999999</v>
      </c>
      <c r="K576" s="13">
        <f t="shared" si="32"/>
        <v>4.8753822077767239E-3</v>
      </c>
      <c r="L576" s="8">
        <v>3990.56</v>
      </c>
      <c r="M576" s="13">
        <f t="shared" si="33"/>
        <v>1.4279251114533986E-2</v>
      </c>
    </row>
    <row r="577" spans="9:13" ht="17" x14ac:dyDescent="0.2">
      <c r="I577" s="11">
        <v>44908</v>
      </c>
      <c r="J577">
        <v>83.300003000000004</v>
      </c>
      <c r="K577" s="13">
        <f t="shared" si="32"/>
        <v>-2.0963762107546469E-3</v>
      </c>
      <c r="L577" s="8">
        <v>4019.65</v>
      </c>
      <c r="M577" s="13">
        <f t="shared" si="33"/>
        <v>7.289703700733785E-3</v>
      </c>
    </row>
    <row r="578" spans="9:13" ht="17" x14ac:dyDescent="0.2">
      <c r="I578" s="11">
        <v>44909</v>
      </c>
      <c r="J578">
        <v>82.93</v>
      </c>
      <c r="K578" s="13">
        <f t="shared" si="32"/>
        <v>-4.4418125651207729E-3</v>
      </c>
      <c r="L578" s="8">
        <v>3995.32</v>
      </c>
      <c r="M578" s="13">
        <f t="shared" si="33"/>
        <v>-6.0527657880661279E-3</v>
      </c>
    </row>
    <row r="579" spans="9:13" ht="17" x14ac:dyDescent="0.2">
      <c r="I579" s="11">
        <v>44910</v>
      </c>
      <c r="J579">
        <v>84.105002999999996</v>
      </c>
      <c r="K579" s="13">
        <f t="shared" si="32"/>
        <v>1.4168612082479104E-2</v>
      </c>
      <c r="L579" s="8">
        <v>3895.75</v>
      </c>
      <c r="M579" s="13">
        <f t="shared" si="33"/>
        <v>-2.4921658340258168E-2</v>
      </c>
    </row>
    <row r="580" spans="9:13" ht="17" x14ac:dyDescent="0.2">
      <c r="I580" s="11">
        <v>44911</v>
      </c>
      <c r="J580">
        <v>83.940002000000007</v>
      </c>
      <c r="K580" s="13">
        <f t="shared" ref="K580:K630" si="34">J580/J579-1</f>
        <v>-1.9618452424285948E-3</v>
      </c>
      <c r="L580" s="8">
        <v>3852.36</v>
      </c>
      <c r="M580" s="13">
        <f t="shared" ref="M580:M630" si="35">L580/L579-1</f>
        <v>-1.1137778348199956E-2</v>
      </c>
    </row>
    <row r="581" spans="9:13" ht="17" x14ac:dyDescent="0.2">
      <c r="I581" s="11">
        <v>44914</v>
      </c>
      <c r="J581">
        <v>82.050003000000004</v>
      </c>
      <c r="K581" s="13">
        <f t="shared" si="34"/>
        <v>-2.2516070466617411E-2</v>
      </c>
      <c r="L581" s="8">
        <v>3817.66</v>
      </c>
      <c r="M581" s="13">
        <f t="shared" si="35"/>
        <v>-9.007465553582783E-3</v>
      </c>
    </row>
    <row r="582" spans="9:13" ht="17" x14ac:dyDescent="0.2">
      <c r="I582" s="11">
        <v>44915</v>
      </c>
      <c r="J582">
        <v>81.559997999999993</v>
      </c>
      <c r="K582" s="13">
        <f t="shared" si="34"/>
        <v>-5.972029032101478E-3</v>
      </c>
      <c r="L582" s="8">
        <v>3821.62</v>
      </c>
      <c r="M582" s="13">
        <f t="shared" si="35"/>
        <v>1.0372846193742458E-3</v>
      </c>
    </row>
    <row r="583" spans="9:13" ht="17" x14ac:dyDescent="0.2">
      <c r="I583" s="11">
        <v>44916</v>
      </c>
      <c r="J583">
        <v>81.330001999999993</v>
      </c>
      <c r="K583" s="13">
        <f t="shared" si="34"/>
        <v>-2.8199608342315274E-3</v>
      </c>
      <c r="L583" s="8">
        <v>3878.44</v>
      </c>
      <c r="M583" s="13">
        <f t="shared" si="35"/>
        <v>1.4868040255179737E-2</v>
      </c>
    </row>
    <row r="584" spans="9:13" ht="17" x14ac:dyDescent="0.2">
      <c r="I584" s="11">
        <v>44917</v>
      </c>
      <c r="J584">
        <v>81.379997000000003</v>
      </c>
      <c r="K584" s="13">
        <f t="shared" si="34"/>
        <v>6.1471780118749209E-4</v>
      </c>
      <c r="L584" s="8">
        <v>3822.39</v>
      </c>
      <c r="M584" s="13">
        <f t="shared" si="35"/>
        <v>-1.4451686760656446E-2</v>
      </c>
    </row>
    <row r="585" spans="9:13" ht="17" x14ac:dyDescent="0.2">
      <c r="I585" s="11">
        <v>44918</v>
      </c>
      <c r="J585">
        <v>82.879997000000003</v>
      </c>
      <c r="K585" s="13">
        <f t="shared" si="34"/>
        <v>1.843204786552155E-2</v>
      </c>
      <c r="L585" s="8">
        <v>3844.82</v>
      </c>
      <c r="M585" s="13">
        <f t="shared" si="35"/>
        <v>5.8680563731070556E-3</v>
      </c>
    </row>
    <row r="586" spans="9:13" ht="17" x14ac:dyDescent="0.2">
      <c r="I586" s="11">
        <v>44922</v>
      </c>
      <c r="J586">
        <v>82.010002</v>
      </c>
      <c r="K586" s="13">
        <f t="shared" si="34"/>
        <v>-1.0497044298879543E-2</v>
      </c>
      <c r="L586" s="8">
        <v>3829.25</v>
      </c>
      <c r="M586" s="13">
        <f t="shared" si="35"/>
        <v>-4.0496044028068834E-3</v>
      </c>
    </row>
    <row r="587" spans="9:13" ht="17" x14ac:dyDescent="0.2">
      <c r="I587" s="11">
        <v>44923</v>
      </c>
      <c r="J587">
        <v>82.269997000000004</v>
      </c>
      <c r="K587" s="13">
        <f t="shared" si="34"/>
        <v>3.1702840343792449E-3</v>
      </c>
      <c r="L587" s="8">
        <v>3783.22</v>
      </c>
      <c r="M587" s="13">
        <f t="shared" si="35"/>
        <v>-1.202063067180259E-2</v>
      </c>
    </row>
    <row r="588" spans="9:13" ht="17" x14ac:dyDescent="0.2">
      <c r="I588" s="11">
        <v>44924</v>
      </c>
      <c r="J588">
        <v>82.230002999999996</v>
      </c>
      <c r="K588" s="13">
        <f t="shared" si="34"/>
        <v>-4.861310496948601E-4</v>
      </c>
      <c r="L588" s="8">
        <v>3849.28</v>
      </c>
      <c r="M588" s="13">
        <f t="shared" si="35"/>
        <v>1.7461316021801565E-2</v>
      </c>
    </row>
    <row r="589" spans="9:13" ht="17" x14ac:dyDescent="0.2">
      <c r="I589" s="11">
        <v>44925</v>
      </c>
      <c r="J589">
        <v>82.800003000000004</v>
      </c>
      <c r="K589" s="13">
        <f t="shared" si="34"/>
        <v>6.9317764709313501E-3</v>
      </c>
      <c r="L589" s="8">
        <v>3839.5</v>
      </c>
      <c r="M589" s="13">
        <f t="shared" si="35"/>
        <v>-2.5407348906808513E-3</v>
      </c>
    </row>
    <row r="590" spans="9:13" ht="17" x14ac:dyDescent="0.2">
      <c r="I590" s="11">
        <v>44929</v>
      </c>
      <c r="J590">
        <v>82.444999999999993</v>
      </c>
      <c r="K590" s="13">
        <f t="shared" si="34"/>
        <v>-4.2874756900674882E-3</v>
      </c>
      <c r="L590" s="8">
        <v>3824.14</v>
      </c>
      <c r="M590" s="13">
        <f t="shared" si="35"/>
        <v>-4.0005209011589882E-3</v>
      </c>
    </row>
    <row r="591" spans="9:13" ht="17" x14ac:dyDescent="0.2">
      <c r="I591" s="11">
        <v>44930</v>
      </c>
      <c r="J591">
        <v>82.805000000000007</v>
      </c>
      <c r="K591" s="13">
        <f t="shared" si="34"/>
        <v>4.3665473952334555E-3</v>
      </c>
      <c r="L591" s="8">
        <v>3852.97</v>
      </c>
      <c r="M591" s="13">
        <f t="shared" si="35"/>
        <v>7.5389499338414101E-3</v>
      </c>
    </row>
    <row r="592" spans="9:13" ht="17" x14ac:dyDescent="0.2">
      <c r="I592" s="11">
        <v>44931</v>
      </c>
      <c r="J592">
        <v>83.470000999999996</v>
      </c>
      <c r="K592" s="13">
        <f t="shared" si="34"/>
        <v>8.030928084052702E-3</v>
      </c>
      <c r="L592" s="8">
        <v>3808.1</v>
      </c>
      <c r="M592" s="13">
        <f t="shared" si="35"/>
        <v>-1.164556173549236E-2</v>
      </c>
    </row>
    <row r="593" spans="9:13" ht="17" x14ac:dyDescent="0.2">
      <c r="I593" s="11">
        <v>44932</v>
      </c>
      <c r="J593">
        <v>83.550003000000004</v>
      </c>
      <c r="K593" s="13">
        <f t="shared" si="34"/>
        <v>9.584521270102897E-4</v>
      </c>
      <c r="L593" s="8">
        <v>3895.08</v>
      </c>
      <c r="M593" s="13">
        <f t="shared" si="35"/>
        <v>2.284078674404566E-2</v>
      </c>
    </row>
    <row r="594" spans="9:13" ht="17" x14ac:dyDescent="0.2">
      <c r="I594" s="11">
        <v>44935</v>
      </c>
      <c r="J594">
        <v>83.949996999999996</v>
      </c>
      <c r="K594" s="13">
        <f t="shared" si="34"/>
        <v>4.7874803786660536E-3</v>
      </c>
      <c r="L594" s="8">
        <v>3892.09</v>
      </c>
      <c r="M594" s="13">
        <f t="shared" si="35"/>
        <v>-7.6763506782906443E-4</v>
      </c>
    </row>
    <row r="595" spans="9:13" ht="17" x14ac:dyDescent="0.2">
      <c r="I595" s="11">
        <v>44936</v>
      </c>
      <c r="J595">
        <v>84.559997999999993</v>
      </c>
      <c r="K595" s="13">
        <f t="shared" si="34"/>
        <v>7.2662420702647168E-3</v>
      </c>
      <c r="L595" s="8">
        <v>3919.25</v>
      </c>
      <c r="M595" s="13">
        <f t="shared" si="35"/>
        <v>6.9782558985018728E-3</v>
      </c>
    </row>
    <row r="596" spans="9:13" ht="17" x14ac:dyDescent="0.2">
      <c r="I596" s="11">
        <v>44937</v>
      </c>
      <c r="J596">
        <v>83.900002000000001</v>
      </c>
      <c r="K596" s="13">
        <f t="shared" si="34"/>
        <v>-7.8050616794006489E-3</v>
      </c>
      <c r="L596" s="8">
        <v>3969.61</v>
      </c>
      <c r="M596" s="13">
        <f t="shared" si="35"/>
        <v>1.2849397206098123E-2</v>
      </c>
    </row>
    <row r="597" spans="9:13" ht="17" x14ac:dyDescent="0.2">
      <c r="I597" s="11">
        <v>44938</v>
      </c>
      <c r="J597">
        <v>84.959998999999996</v>
      </c>
      <c r="K597" s="13">
        <f t="shared" si="34"/>
        <v>1.263405214221569E-2</v>
      </c>
      <c r="L597" s="8">
        <v>3983.17</v>
      </c>
      <c r="M597" s="13">
        <f t="shared" si="35"/>
        <v>3.41595270064321E-3</v>
      </c>
    </row>
    <row r="598" spans="9:13" ht="17" x14ac:dyDescent="0.2">
      <c r="I598" s="11">
        <v>44939</v>
      </c>
      <c r="J598">
        <v>85.455001999999993</v>
      </c>
      <c r="K598" s="13">
        <f t="shared" si="34"/>
        <v>5.8263065657522262E-3</v>
      </c>
      <c r="L598" s="8">
        <v>3999.09</v>
      </c>
      <c r="M598" s="13">
        <f t="shared" si="35"/>
        <v>3.9968166058692578E-3</v>
      </c>
    </row>
    <row r="599" spans="9:13" ht="17" x14ac:dyDescent="0.2">
      <c r="I599" s="11">
        <v>44943</v>
      </c>
      <c r="J599">
        <v>85.410004000000001</v>
      </c>
      <c r="K599" s="13">
        <f t="shared" si="34"/>
        <v>-5.2656952719976058E-4</v>
      </c>
      <c r="L599" s="8">
        <v>3990.97</v>
      </c>
      <c r="M599" s="13">
        <f t="shared" si="35"/>
        <v>-2.0304619300891558E-3</v>
      </c>
    </row>
    <row r="600" spans="9:13" ht="17" x14ac:dyDescent="0.2">
      <c r="I600" s="11">
        <v>44944</v>
      </c>
      <c r="J600">
        <v>85.82</v>
      </c>
      <c r="K600" s="13">
        <f t="shared" si="34"/>
        <v>4.800327605651411E-3</v>
      </c>
      <c r="L600" s="8">
        <v>3928.86</v>
      </c>
      <c r="M600" s="13">
        <f t="shared" si="35"/>
        <v>-1.5562632643191909E-2</v>
      </c>
    </row>
    <row r="601" spans="9:13" ht="17" x14ac:dyDescent="0.2">
      <c r="I601" s="11">
        <v>44945</v>
      </c>
      <c r="J601">
        <v>85.330001999999993</v>
      </c>
      <c r="K601" s="13">
        <f t="shared" si="34"/>
        <v>-5.7096014914937987E-3</v>
      </c>
      <c r="L601" s="8">
        <v>3898.85</v>
      </c>
      <c r="M601" s="13">
        <f t="shared" si="35"/>
        <v>-7.6383480195273412E-3</v>
      </c>
    </row>
    <row r="602" spans="9:13" ht="17" x14ac:dyDescent="0.2">
      <c r="I602" s="11">
        <v>44946</v>
      </c>
      <c r="J602">
        <v>84.529999000000004</v>
      </c>
      <c r="K602" s="13">
        <f t="shared" si="34"/>
        <v>-9.3754011631218548E-3</v>
      </c>
      <c r="L602" s="8">
        <v>3972.61</v>
      </c>
      <c r="M602" s="13">
        <f t="shared" si="35"/>
        <v>1.8918399015094289E-2</v>
      </c>
    </row>
    <row r="603" spans="9:13" ht="17" x14ac:dyDescent="0.2">
      <c r="I603" s="11">
        <v>44949</v>
      </c>
      <c r="J603">
        <v>83.220000999999996</v>
      </c>
      <c r="K603" s="13">
        <f t="shared" si="34"/>
        <v>-1.5497433047408471E-2</v>
      </c>
      <c r="L603" s="8">
        <v>4019.81</v>
      </c>
      <c r="M603" s="13">
        <f t="shared" si="35"/>
        <v>1.1881357596139619E-2</v>
      </c>
    </row>
    <row r="604" spans="9:13" ht="17" x14ac:dyDescent="0.2">
      <c r="I604" s="11">
        <v>44950</v>
      </c>
      <c r="J604">
        <v>84.110000999999997</v>
      </c>
      <c r="K604" s="13">
        <f t="shared" si="34"/>
        <v>1.0694544452120258E-2</v>
      </c>
      <c r="L604" s="8">
        <v>4016.95</v>
      </c>
      <c r="M604" s="13">
        <f t="shared" si="35"/>
        <v>-7.1147641306434917E-4</v>
      </c>
    </row>
    <row r="605" spans="9:13" ht="17" x14ac:dyDescent="0.2">
      <c r="I605" s="11">
        <v>44951</v>
      </c>
      <c r="J605">
        <v>85.540001000000004</v>
      </c>
      <c r="K605" s="13">
        <f t="shared" si="34"/>
        <v>1.7001545392919537E-2</v>
      </c>
      <c r="L605" s="8">
        <v>4016.22</v>
      </c>
      <c r="M605" s="13">
        <f t="shared" si="35"/>
        <v>-1.8172991946630024E-4</v>
      </c>
    </row>
    <row r="606" spans="9:13" ht="17" x14ac:dyDescent="0.2">
      <c r="I606" s="11">
        <v>44952</v>
      </c>
      <c r="J606">
        <v>85.720000999999996</v>
      </c>
      <c r="K606" s="13">
        <f t="shared" si="34"/>
        <v>2.1042786754232878E-3</v>
      </c>
      <c r="L606" s="8">
        <v>4060.43</v>
      </c>
      <c r="M606" s="13">
        <f t="shared" si="35"/>
        <v>1.1007863115068517E-2</v>
      </c>
    </row>
    <row r="607" spans="9:13" ht="17" x14ac:dyDescent="0.2">
      <c r="I607" s="11">
        <v>44953</v>
      </c>
      <c r="J607">
        <v>84.974997999999999</v>
      </c>
      <c r="K607" s="13">
        <f t="shared" si="34"/>
        <v>-8.6911221571264186E-3</v>
      </c>
      <c r="L607" s="8">
        <v>4070.56</v>
      </c>
      <c r="M607" s="13">
        <f t="shared" si="35"/>
        <v>2.4948096630159622E-3</v>
      </c>
    </row>
    <row r="608" spans="9:13" ht="17" x14ac:dyDescent="0.2">
      <c r="I608" s="11">
        <v>44956</v>
      </c>
      <c r="J608">
        <v>85.739998</v>
      </c>
      <c r="K608" s="13">
        <f t="shared" si="34"/>
        <v>9.0026480494886929E-3</v>
      </c>
      <c r="L608" s="8">
        <v>4017.77</v>
      </c>
      <c r="M608" s="13">
        <f t="shared" si="35"/>
        <v>-1.2968731575016657E-2</v>
      </c>
    </row>
    <row r="609" spans="9:13" ht="17" x14ac:dyDescent="0.2">
      <c r="I609" s="11">
        <v>44957</v>
      </c>
      <c r="J609">
        <v>86.150002000000001</v>
      </c>
      <c r="K609" s="13">
        <f t="shared" si="34"/>
        <v>4.7819455279203282E-3</v>
      </c>
      <c r="L609" s="8">
        <v>4076.6</v>
      </c>
      <c r="M609" s="13">
        <f t="shared" si="35"/>
        <v>1.4642450911824145E-2</v>
      </c>
    </row>
    <row r="610" spans="9:13" ht="17" x14ac:dyDescent="0.2">
      <c r="I610" s="11">
        <v>44958</v>
      </c>
      <c r="J610">
        <v>85.870002999999997</v>
      </c>
      <c r="K610" s="13">
        <f t="shared" si="34"/>
        <v>-3.2501334126493475E-3</v>
      </c>
      <c r="L610" s="8">
        <v>4119.21</v>
      </c>
      <c r="M610" s="13">
        <f t="shared" si="35"/>
        <v>1.0452337732424155E-2</v>
      </c>
    </row>
    <row r="611" spans="9:13" ht="17" x14ac:dyDescent="0.2">
      <c r="I611" s="11">
        <v>44959</v>
      </c>
      <c r="J611">
        <v>86.040001000000004</v>
      </c>
      <c r="K611" s="13">
        <f t="shared" si="34"/>
        <v>1.9797134512735681E-3</v>
      </c>
      <c r="L611" s="8">
        <v>4179.76</v>
      </c>
      <c r="M611" s="13">
        <f t="shared" si="35"/>
        <v>1.4699420519954209E-2</v>
      </c>
    </row>
    <row r="612" spans="9:13" ht="17" x14ac:dyDescent="0.2">
      <c r="I612" s="11">
        <v>44960</v>
      </c>
      <c r="J612">
        <v>86.5</v>
      </c>
      <c r="K612" s="13">
        <f t="shared" si="34"/>
        <v>5.346338849995913E-3</v>
      </c>
      <c r="L612" s="8">
        <v>4136.4799999999996</v>
      </c>
      <c r="M612" s="13">
        <f t="shared" si="35"/>
        <v>-1.0354661511665864E-2</v>
      </c>
    </row>
    <row r="613" spans="9:13" ht="17" x14ac:dyDescent="0.2">
      <c r="I613" s="11">
        <v>44963</v>
      </c>
      <c r="J613">
        <v>88.690002000000007</v>
      </c>
      <c r="K613" s="13">
        <f t="shared" si="34"/>
        <v>2.531794219653194E-2</v>
      </c>
      <c r="L613" s="8">
        <v>4111.08</v>
      </c>
      <c r="M613" s="13">
        <f t="shared" si="35"/>
        <v>-6.1404865973000433E-3</v>
      </c>
    </row>
    <row r="614" spans="9:13" ht="17" x14ac:dyDescent="0.2">
      <c r="I614" s="11">
        <v>44964</v>
      </c>
      <c r="J614">
        <v>89.544998000000007</v>
      </c>
      <c r="K614" s="13">
        <f t="shared" si="34"/>
        <v>9.6402748981785358E-3</v>
      </c>
      <c r="L614" s="8">
        <v>4164</v>
      </c>
      <c r="M614" s="13">
        <f t="shared" si="35"/>
        <v>1.2872529846171821E-2</v>
      </c>
    </row>
    <row r="615" spans="9:13" ht="17" x14ac:dyDescent="0.2">
      <c r="I615" s="11">
        <v>44965</v>
      </c>
      <c r="J615">
        <v>88.764999000000003</v>
      </c>
      <c r="K615" s="13">
        <f t="shared" si="34"/>
        <v>-8.7106931422344935E-3</v>
      </c>
      <c r="L615" s="8">
        <v>4117.8599999999997</v>
      </c>
      <c r="M615" s="13">
        <f t="shared" si="35"/>
        <v>-1.1080691642651352E-2</v>
      </c>
    </row>
    <row r="616" spans="9:13" ht="17" x14ac:dyDescent="0.2">
      <c r="I616" s="11">
        <v>44966</v>
      </c>
      <c r="J616">
        <v>88.699996999999996</v>
      </c>
      <c r="K616" s="13">
        <f t="shared" si="34"/>
        <v>-7.3229314180478511E-4</v>
      </c>
      <c r="L616" s="8">
        <v>4081.5</v>
      </c>
      <c r="M616" s="13">
        <f t="shared" si="35"/>
        <v>-8.8298290859815109E-3</v>
      </c>
    </row>
    <row r="617" spans="9:13" ht="17" x14ac:dyDescent="0.2">
      <c r="I617" s="11">
        <v>44967</v>
      </c>
      <c r="J617">
        <v>88.419998000000007</v>
      </c>
      <c r="K617" s="13">
        <f t="shared" si="34"/>
        <v>-3.156696837317674E-3</v>
      </c>
      <c r="L617" s="8">
        <v>4090.46</v>
      </c>
      <c r="M617" s="13">
        <f t="shared" si="35"/>
        <v>2.1952713463186946E-3</v>
      </c>
    </row>
    <row r="618" spans="9:13" ht="17" x14ac:dyDescent="0.2">
      <c r="I618" s="11">
        <v>44970</v>
      </c>
      <c r="J618">
        <v>88.239998</v>
      </c>
      <c r="K618" s="13">
        <f t="shared" si="34"/>
        <v>-2.0357385667437722E-3</v>
      </c>
      <c r="L618" s="8">
        <v>4137.29</v>
      </c>
      <c r="M618" s="13">
        <f t="shared" si="35"/>
        <v>1.1448590134117032E-2</v>
      </c>
    </row>
    <row r="619" spans="9:13" ht="17" x14ac:dyDescent="0.2">
      <c r="I619" s="11">
        <v>44971</v>
      </c>
      <c r="J619">
        <v>87.785004000000001</v>
      </c>
      <c r="K619" s="13">
        <f t="shared" si="34"/>
        <v>-5.1563237796083961E-3</v>
      </c>
      <c r="L619" s="8">
        <v>4136.13</v>
      </c>
      <c r="M619" s="13">
        <f t="shared" si="35"/>
        <v>-2.8037676836767389E-4</v>
      </c>
    </row>
    <row r="620" spans="9:13" ht="17" x14ac:dyDescent="0.2">
      <c r="I620" s="11">
        <v>44972</v>
      </c>
      <c r="J620">
        <v>88.25</v>
      </c>
      <c r="K620" s="13">
        <f t="shared" si="34"/>
        <v>5.29698671540757E-3</v>
      </c>
      <c r="L620" s="8">
        <v>4147.6000000000004</v>
      </c>
      <c r="M620" s="13">
        <f t="shared" si="35"/>
        <v>2.7731236687436045E-3</v>
      </c>
    </row>
    <row r="621" spans="9:13" ht="17" x14ac:dyDescent="0.2">
      <c r="I621" s="11">
        <v>44973</v>
      </c>
      <c r="J621">
        <v>87.794998000000007</v>
      </c>
      <c r="K621" s="13">
        <f t="shared" si="34"/>
        <v>-5.1558300283285341E-3</v>
      </c>
      <c r="L621" s="8">
        <v>4090.41</v>
      </c>
      <c r="M621" s="13">
        <f t="shared" si="35"/>
        <v>-1.378869707782826E-2</v>
      </c>
    </row>
    <row r="622" spans="9:13" ht="17" x14ac:dyDescent="0.2">
      <c r="I622" s="11">
        <v>44974</v>
      </c>
      <c r="J622">
        <v>88.889999000000003</v>
      </c>
      <c r="K622" s="13">
        <f t="shared" si="34"/>
        <v>1.2472248134227426E-2</v>
      </c>
      <c r="L622" s="8">
        <v>4079.09</v>
      </c>
      <c r="M622" s="13">
        <f t="shared" si="35"/>
        <v>-2.7674487398573477E-3</v>
      </c>
    </row>
    <row r="623" spans="9:13" ht="17" x14ac:dyDescent="0.2">
      <c r="I623" s="11">
        <v>44978</v>
      </c>
      <c r="J623">
        <v>88.980002999999996</v>
      </c>
      <c r="K623" s="13">
        <f t="shared" si="34"/>
        <v>1.0125323547365284E-3</v>
      </c>
      <c r="L623" s="8">
        <v>3997.34</v>
      </c>
      <c r="M623" s="13">
        <f t="shared" si="35"/>
        <v>-2.0041234687148357E-2</v>
      </c>
    </row>
    <row r="624" spans="9:13" ht="17" x14ac:dyDescent="0.2">
      <c r="I624" s="11">
        <v>44979</v>
      </c>
      <c r="J624">
        <v>87.885002</v>
      </c>
      <c r="K624" s="13">
        <f t="shared" si="34"/>
        <v>-1.2306147033957715E-2</v>
      </c>
      <c r="L624" s="8">
        <v>3991.05</v>
      </c>
      <c r="M624" s="13">
        <f t="shared" si="35"/>
        <v>-1.5735464083616035E-3</v>
      </c>
    </row>
    <row r="625" spans="9:13" ht="17" x14ac:dyDescent="0.2">
      <c r="I625" s="11">
        <v>44980</v>
      </c>
      <c r="J625">
        <v>87.980002999999996</v>
      </c>
      <c r="K625" s="13">
        <f t="shared" si="34"/>
        <v>1.0809694241116219E-3</v>
      </c>
      <c r="L625" s="8">
        <v>4012.32</v>
      </c>
      <c r="M625" s="13">
        <f t="shared" si="35"/>
        <v>5.3294245875146196E-3</v>
      </c>
    </row>
    <row r="626" spans="9:13" ht="17" x14ac:dyDescent="0.2">
      <c r="I626" s="11">
        <v>44981</v>
      </c>
      <c r="J626">
        <v>86.370002999999997</v>
      </c>
      <c r="K626" s="13">
        <f t="shared" si="34"/>
        <v>-1.829961292454152E-2</v>
      </c>
      <c r="L626" s="8">
        <v>3970.04</v>
      </c>
      <c r="M626" s="13">
        <f t="shared" si="35"/>
        <v>-1.0537544363360851E-2</v>
      </c>
    </row>
    <row r="627" spans="9:13" ht="17" x14ac:dyDescent="0.2">
      <c r="I627" s="11">
        <v>44984</v>
      </c>
      <c r="J627">
        <v>86.389999000000003</v>
      </c>
      <c r="K627" s="13">
        <f t="shared" si="34"/>
        <v>2.3151556449541033E-4</v>
      </c>
      <c r="L627" s="8">
        <v>3982.24</v>
      </c>
      <c r="M627" s="13">
        <f t="shared" si="35"/>
        <v>3.0730168965551474E-3</v>
      </c>
    </row>
    <row r="628" spans="9:13" x14ac:dyDescent="0.2">
      <c r="J628">
        <v>86.410004000000001</v>
      </c>
      <c r="K628" s="13">
        <f t="shared" si="34"/>
        <v>2.3156615617048182E-4</v>
      </c>
      <c r="M628" s="13">
        <f t="shared" si="35"/>
        <v>-1</v>
      </c>
    </row>
    <row r="629" spans="9:13" x14ac:dyDescent="0.2">
      <c r="J629">
        <v>86.029999000000004</v>
      </c>
      <c r="K629" s="13">
        <f t="shared" si="34"/>
        <v>-4.3976968222336765E-3</v>
      </c>
      <c r="M629" s="13" t="e">
        <f t="shared" si="35"/>
        <v>#DIV/0!</v>
      </c>
    </row>
    <row r="630" spans="9:13" x14ac:dyDescent="0.2">
      <c r="J630">
        <v>86.290001000000004</v>
      </c>
      <c r="K630" s="13">
        <f t="shared" si="34"/>
        <v>3.0222248404303542E-3</v>
      </c>
      <c r="M630" s="13" t="e">
        <f t="shared" si="35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A8C5F-C18A-E441-8E87-02848845B490}">
  <dimension ref="B7:I38"/>
  <sheetViews>
    <sheetView zoomScale="75" workbookViewId="0">
      <selection activeCell="F19" sqref="F19"/>
    </sheetView>
  </sheetViews>
  <sheetFormatPr baseColWidth="10" defaultRowHeight="16" x14ac:dyDescent="0.2"/>
  <cols>
    <col min="6" max="6" width="41.6640625" bestFit="1" customWidth="1"/>
  </cols>
  <sheetData>
    <row r="7" spans="6:9" x14ac:dyDescent="0.2">
      <c r="G7" t="s">
        <v>56</v>
      </c>
      <c r="I7" t="s">
        <v>57</v>
      </c>
    </row>
    <row r="8" spans="6:9" x14ac:dyDescent="0.2">
      <c r="F8" s="6" t="s">
        <v>21</v>
      </c>
      <c r="G8" t="s">
        <v>61</v>
      </c>
      <c r="H8" t="s">
        <v>62</v>
      </c>
    </row>
    <row r="9" spans="6:9" x14ac:dyDescent="0.2">
      <c r="F9" s="29" t="s">
        <v>58</v>
      </c>
      <c r="G9" s="12">
        <v>1.84E-2</v>
      </c>
      <c r="H9" s="25">
        <f>1.15%+0.08911*(12.79%-1.15%)</f>
        <v>2.1872403999999998E-2</v>
      </c>
      <c r="I9" t="s">
        <v>63</v>
      </c>
    </row>
    <row r="10" spans="6:9" x14ac:dyDescent="0.2">
      <c r="F10" s="29" t="s">
        <v>15</v>
      </c>
      <c r="G10" s="16">
        <f>1.59%+0.0693*(-12.71%-1.59%)</f>
        <v>5.9900999999999999E-3</v>
      </c>
      <c r="H10" s="12">
        <f>1.15%+0.1004*(20.25%-1.15%)</f>
        <v>3.06764E-2</v>
      </c>
      <c r="I10" t="s">
        <v>63</v>
      </c>
    </row>
    <row r="11" spans="6:9" x14ac:dyDescent="0.2">
      <c r="F11" s="29" t="s">
        <v>18</v>
      </c>
      <c r="G11" s="12">
        <f>1.15%+0.00134*(1.26%-1.15%)</f>
        <v>1.1501473999999999E-2</v>
      </c>
      <c r="H11" s="13">
        <f>1.59%+0.0211*(-4.12%-1.59%)</f>
        <v>1.469519E-2</v>
      </c>
      <c r="I11" t="s">
        <v>63</v>
      </c>
    </row>
    <row r="12" spans="6:9" x14ac:dyDescent="0.2">
      <c r="F12" s="29" t="s">
        <v>60</v>
      </c>
      <c r="G12" s="12">
        <f>1.15%-0.0242*(-2.9%-1.15%)</f>
        <v>1.2480099999999999E-2</v>
      </c>
      <c r="H12" s="12">
        <f>1.59%+0.06126*(13.28%-1.59%)</f>
        <v>2.3061294000000003E-2</v>
      </c>
      <c r="I12" t="s">
        <v>63</v>
      </c>
    </row>
    <row r="13" spans="6:9" x14ac:dyDescent="0.2">
      <c r="F13" s="28" t="s">
        <v>59</v>
      </c>
      <c r="G13" s="13">
        <f>1.59%-0.019506*(2%-1.59%)</f>
        <v>1.58200254E-2</v>
      </c>
      <c r="H13" s="13">
        <f>1.15%+0.0115*(-4.796%-1.15%)</f>
        <v>1.081621E-2</v>
      </c>
      <c r="I13" t="s">
        <v>64</v>
      </c>
    </row>
    <row r="14" spans="6:9" x14ac:dyDescent="0.2">
      <c r="F14" s="29" t="s">
        <v>19</v>
      </c>
      <c r="G14" s="12">
        <f>1.59%-0.0032*(14.65%-1.59%)</f>
        <v>1.548208E-2</v>
      </c>
      <c r="H14" s="12">
        <f>1.15%+0.082423*(16.99%-1.15%)</f>
        <v>2.4555803199999997E-2</v>
      </c>
      <c r="I14" t="s">
        <v>65</v>
      </c>
    </row>
    <row r="15" spans="6:9" x14ac:dyDescent="0.2">
      <c r="F15" t="s">
        <v>68</v>
      </c>
      <c r="G15" s="12">
        <f>1.59%+0.03*(-8.93%-1.59%)</f>
        <v>1.2744000000000002E-2</v>
      </c>
      <c r="H15" s="12">
        <f>1.15%+0.0344*(27.27%-1.15%)</f>
        <v>2.0485280000000002E-2</v>
      </c>
    </row>
    <row r="21" spans="2:4" x14ac:dyDescent="0.2">
      <c r="C21" s="6" t="s">
        <v>21</v>
      </c>
      <c r="D21" t="s">
        <v>62</v>
      </c>
    </row>
    <row r="22" spans="2:4" x14ac:dyDescent="0.2">
      <c r="C22" s="29" t="s">
        <v>58</v>
      </c>
      <c r="D22" s="25">
        <f>1.15%+0.08911*(12.79%-1.15%)</f>
        <v>2.1872403999999998E-2</v>
      </c>
    </row>
    <row r="23" spans="2:4" x14ac:dyDescent="0.2">
      <c r="C23" s="29" t="s">
        <v>15</v>
      </c>
      <c r="D23" s="12">
        <f>1.15%+0.1004*(20.25%-1.15%)</f>
        <v>3.06764E-2</v>
      </c>
    </row>
    <row r="24" spans="2:4" x14ac:dyDescent="0.2">
      <c r="C24" s="29" t="s">
        <v>18</v>
      </c>
      <c r="D24" s="13">
        <f>1.59%+0.0211*(-4.12%-1.59%)</f>
        <v>1.469519E-2</v>
      </c>
    </row>
    <row r="25" spans="2:4" x14ac:dyDescent="0.2">
      <c r="C25" s="29" t="s">
        <v>60</v>
      </c>
      <c r="D25" s="12">
        <f>1.59%+0.06126*(13.28%-1.59%)</f>
        <v>2.3061294000000003E-2</v>
      </c>
    </row>
    <row r="26" spans="2:4" x14ac:dyDescent="0.2">
      <c r="C26" s="28" t="s">
        <v>59</v>
      </c>
      <c r="D26" s="13">
        <f>1.15%+0.0115*(-4.796%-1.15%)</f>
        <v>1.081621E-2</v>
      </c>
    </row>
    <row r="27" spans="2:4" x14ac:dyDescent="0.2">
      <c r="C27" s="29" t="s">
        <v>19</v>
      </c>
      <c r="D27" s="12">
        <f>1.15%+0.082423*(16.99%-1.15%)</f>
        <v>2.4555803199999997E-2</v>
      </c>
    </row>
    <row r="28" spans="2:4" x14ac:dyDescent="0.2">
      <c r="C28" t="s">
        <v>68</v>
      </c>
      <c r="D28" s="12">
        <f>1.15%+0.0344*(27.27%-1.15%)</f>
        <v>2.0485280000000002E-2</v>
      </c>
    </row>
    <row r="31" spans="2:4" x14ac:dyDescent="0.2">
      <c r="C31" t="s">
        <v>66</v>
      </c>
    </row>
    <row r="32" spans="2:4" x14ac:dyDescent="0.2">
      <c r="B32" s="29" t="s">
        <v>58</v>
      </c>
      <c r="C32">
        <v>8.8999999999999996E-2</v>
      </c>
    </row>
    <row r="33" spans="2:3" x14ac:dyDescent="0.2">
      <c r="B33" s="29" t="s">
        <v>15</v>
      </c>
      <c r="C33">
        <v>0.1</v>
      </c>
    </row>
    <row r="34" spans="2:3" x14ac:dyDescent="0.2">
      <c r="B34" s="29" t="s">
        <v>18</v>
      </c>
      <c r="C34">
        <v>1.2999999999999999E-3</v>
      </c>
    </row>
    <row r="35" spans="2:3" x14ac:dyDescent="0.2">
      <c r="B35" s="29" t="s">
        <v>60</v>
      </c>
      <c r="C35">
        <v>-2E-3</v>
      </c>
    </row>
    <row r="36" spans="2:3" x14ac:dyDescent="0.2">
      <c r="B36" s="28" t="s">
        <v>59</v>
      </c>
      <c r="C36">
        <v>1.15E-2</v>
      </c>
    </row>
    <row r="37" spans="2:3" x14ac:dyDescent="0.2">
      <c r="B37" s="29" t="s">
        <v>19</v>
      </c>
      <c r="C37">
        <v>0.82399999999999995</v>
      </c>
    </row>
    <row r="38" spans="2:3" x14ac:dyDescent="0.2">
      <c r="B38" t="s">
        <v>68</v>
      </c>
      <c r="C38">
        <v>0.03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829D0-CA76-DD4D-B945-3866E2BDA05E}">
  <dimension ref="A1:Q630"/>
  <sheetViews>
    <sheetView topLeftCell="E1" workbookViewId="0">
      <selection activeCell="Q7" sqref="Q7"/>
    </sheetView>
  </sheetViews>
  <sheetFormatPr baseColWidth="10" defaultRowHeight="16" x14ac:dyDescent="0.2"/>
  <cols>
    <col min="4" max="4" width="10.83203125" style="7"/>
    <col min="6" max="6" width="10.83203125" style="13"/>
    <col min="12" max="12" width="10.83203125" style="7"/>
    <col min="17" max="17" width="12.6640625" bestFit="1" customWidth="1"/>
  </cols>
  <sheetData>
    <row r="1" spans="1:17" ht="17" x14ac:dyDescent="0.2">
      <c r="A1" t="s">
        <v>26</v>
      </c>
      <c r="B1" t="s">
        <v>31</v>
      </c>
      <c r="D1" s="11" t="s">
        <v>26</v>
      </c>
      <c r="E1" s="10" t="s">
        <v>33</v>
      </c>
      <c r="F1" s="13" t="s">
        <v>34</v>
      </c>
      <c r="J1" t="s">
        <v>26</v>
      </c>
      <c r="K1" t="s">
        <v>31</v>
      </c>
      <c r="L1" s="11"/>
      <c r="M1" s="10" t="s">
        <v>33</v>
      </c>
      <c r="N1" s="13" t="s">
        <v>34</v>
      </c>
    </row>
    <row r="2" spans="1:17" ht="17" x14ac:dyDescent="0.2">
      <c r="A2" s="7">
        <v>43346</v>
      </c>
      <c r="B2">
        <v>33.547500999999997</v>
      </c>
      <c r="D2" s="11">
        <v>43347</v>
      </c>
      <c r="E2" s="8">
        <v>2896.72</v>
      </c>
      <c r="J2" s="7">
        <v>44075</v>
      </c>
      <c r="K2">
        <v>26.08</v>
      </c>
      <c r="L2" s="11"/>
      <c r="M2" s="8">
        <v>3526.65</v>
      </c>
    </row>
    <row r="3" spans="1:17" ht="17" x14ac:dyDescent="0.2">
      <c r="A3" s="7">
        <v>43347</v>
      </c>
      <c r="B3">
        <v>33.349997999999999</v>
      </c>
      <c r="C3" s="13">
        <f>B3/B2-1</f>
        <v>-5.8872641512104362E-3</v>
      </c>
      <c r="D3" s="11">
        <v>43348</v>
      </c>
      <c r="E3" s="8">
        <v>2888.6</v>
      </c>
      <c r="F3" s="13">
        <f>E3/E2-1</f>
        <v>-2.8031704824766912E-3</v>
      </c>
      <c r="J3" s="7">
        <v>44076</v>
      </c>
      <c r="K3">
        <v>26.445</v>
      </c>
      <c r="L3" s="22">
        <f>K3/K2-1</f>
        <v>1.3995398773006151E-2</v>
      </c>
      <c r="M3" s="8">
        <v>3580.84</v>
      </c>
      <c r="N3" s="13">
        <f>M3/M2-1</f>
        <v>1.5365857116526938E-2</v>
      </c>
    </row>
    <row r="4" spans="1:17" ht="17" x14ac:dyDescent="0.2">
      <c r="A4" s="7">
        <v>43348</v>
      </c>
      <c r="B4">
        <v>33</v>
      </c>
      <c r="C4" s="13">
        <f t="shared" ref="C4:C67" si="0">B4/B3-1</f>
        <v>-1.0494693283040091E-2</v>
      </c>
      <c r="D4" s="11">
        <v>43349</v>
      </c>
      <c r="E4" s="8">
        <v>2878.05</v>
      </c>
      <c r="F4" s="13">
        <f t="shared" ref="F4:F67" si="1">E4/E3-1</f>
        <v>-3.6522883057535926E-3</v>
      </c>
      <c r="G4" t="s">
        <v>49</v>
      </c>
      <c r="H4" s="17">
        <f>SLOPE(C3:C503,F3:F503)</f>
        <v>6.9303807529779105E-2</v>
      </c>
      <c r="J4" s="7">
        <v>44077</v>
      </c>
      <c r="K4">
        <v>26.030000999999999</v>
      </c>
      <c r="L4" s="22">
        <f t="shared" ref="L4:L67" si="2">K4/K3-1</f>
        <v>-1.5692909812819122E-2</v>
      </c>
      <c r="M4" s="8">
        <v>3455.06</v>
      </c>
      <c r="N4" s="13">
        <f t="shared" ref="N4:N67" si="3">M4/M3-1</f>
        <v>-3.5125836395929477E-2</v>
      </c>
    </row>
    <row r="5" spans="1:17" ht="17" x14ac:dyDescent="0.2">
      <c r="A5" s="7">
        <v>43349</v>
      </c>
      <c r="B5">
        <v>32.724997999999999</v>
      </c>
      <c r="C5" s="13">
        <f t="shared" si="0"/>
        <v>-8.3333939393939183E-3</v>
      </c>
      <c r="D5" s="11">
        <v>43350</v>
      </c>
      <c r="E5" s="8">
        <v>2871.68</v>
      </c>
      <c r="F5" s="13">
        <f t="shared" si="1"/>
        <v>-2.2133041469051262E-3</v>
      </c>
      <c r="G5" t="s">
        <v>53</v>
      </c>
      <c r="H5" s="16">
        <f>AVERAGE(C3:C506)</f>
        <v>-3.724571208435534E-4</v>
      </c>
      <c r="J5" s="7">
        <v>44078</v>
      </c>
      <c r="K5">
        <v>25.809999000000001</v>
      </c>
      <c r="L5" s="22">
        <f t="shared" si="2"/>
        <v>-8.4518629100320819E-3</v>
      </c>
      <c r="M5" s="8">
        <v>3426.96</v>
      </c>
      <c r="N5" s="13">
        <f t="shared" si="3"/>
        <v>-8.1329991374968769E-3</v>
      </c>
      <c r="P5" t="s">
        <v>50</v>
      </c>
      <c r="Q5" s="18">
        <f>SLOPE(L3:L627,N3:N627)</f>
        <v>0.1004344251062161</v>
      </c>
    </row>
    <row r="6" spans="1:17" ht="17" x14ac:dyDescent="0.2">
      <c r="A6" s="7">
        <v>43350</v>
      </c>
      <c r="B6">
        <v>32.534999999999997</v>
      </c>
      <c r="C6" s="13">
        <f t="shared" si="0"/>
        <v>-5.8058979866095761E-3</v>
      </c>
      <c r="D6" s="11">
        <v>43353</v>
      </c>
      <c r="E6" s="8">
        <v>2877.13</v>
      </c>
      <c r="F6" s="13">
        <f t="shared" si="1"/>
        <v>1.8978437708938589E-3</v>
      </c>
      <c r="G6" t="s">
        <v>52</v>
      </c>
      <c r="H6" s="12">
        <f>(1+H5)^365-1</f>
        <v>-0.12713307821658382</v>
      </c>
      <c r="J6" s="7">
        <v>44081</v>
      </c>
      <c r="K6">
        <v>26.42</v>
      </c>
      <c r="L6" s="22">
        <f t="shared" si="2"/>
        <v>2.3634289950960508E-2</v>
      </c>
      <c r="M6" s="8">
        <v>3331.84</v>
      </c>
      <c r="N6" s="13">
        <f t="shared" si="3"/>
        <v>-2.7756378831384043E-2</v>
      </c>
      <c r="P6" t="s">
        <v>53</v>
      </c>
      <c r="Q6" s="16">
        <f>AVERAGE(L3:L630)</f>
        <v>5.0534538646453229E-4</v>
      </c>
    </row>
    <row r="7" spans="1:17" ht="17" x14ac:dyDescent="0.2">
      <c r="A7" s="7">
        <v>43353</v>
      </c>
      <c r="B7">
        <v>32.584999000000003</v>
      </c>
      <c r="C7" s="13">
        <f t="shared" si="0"/>
        <v>1.5367757799296111E-3</v>
      </c>
      <c r="D7" s="11">
        <v>43354</v>
      </c>
      <c r="E7" s="8">
        <v>2887.89</v>
      </c>
      <c r="F7" s="13">
        <f t="shared" si="1"/>
        <v>3.7398379635260603E-3</v>
      </c>
      <c r="G7" t="s">
        <v>47</v>
      </c>
      <c r="H7" s="13">
        <v>1.5900000000000001E-2</v>
      </c>
      <c r="J7" s="7">
        <v>44082</v>
      </c>
      <c r="K7">
        <v>26.370000999999998</v>
      </c>
      <c r="L7" s="22">
        <f t="shared" si="2"/>
        <v>-1.8924678274035989E-3</v>
      </c>
      <c r="M7" s="8">
        <v>3398.96</v>
      </c>
      <c r="N7" s="13">
        <f t="shared" si="3"/>
        <v>2.0145024971186976E-2</v>
      </c>
      <c r="P7" t="s">
        <v>52</v>
      </c>
      <c r="Q7" s="12">
        <f>(1+Q6)^365-1</f>
        <v>0.20250210799577673</v>
      </c>
    </row>
    <row r="8" spans="1:17" ht="17" x14ac:dyDescent="0.2">
      <c r="A8" s="7">
        <v>43354</v>
      </c>
      <c r="B8">
        <v>32.564999</v>
      </c>
      <c r="C8" s="13">
        <f t="shared" si="0"/>
        <v>-6.137793651613821E-4</v>
      </c>
      <c r="D8" s="11">
        <v>43355</v>
      </c>
      <c r="E8" s="8">
        <v>2888.92</v>
      </c>
      <c r="F8" s="13">
        <f t="shared" si="1"/>
        <v>3.5666178420923345E-4</v>
      </c>
      <c r="J8" s="7">
        <v>44083</v>
      </c>
      <c r="K8">
        <v>26.82</v>
      </c>
      <c r="L8" s="22">
        <f t="shared" si="2"/>
        <v>1.7064807847371855E-2</v>
      </c>
      <c r="M8" s="8">
        <v>3339.19</v>
      </c>
      <c r="N8" s="13">
        <f t="shared" si="3"/>
        <v>-1.7584790641843373E-2</v>
      </c>
      <c r="P8" t="s">
        <v>47</v>
      </c>
      <c r="Q8" s="13">
        <v>1.15E-2</v>
      </c>
    </row>
    <row r="9" spans="1:17" ht="17" x14ac:dyDescent="0.2">
      <c r="A9" s="7">
        <v>43355</v>
      </c>
      <c r="B9">
        <v>32.729999999999997</v>
      </c>
      <c r="C9" s="13">
        <f t="shared" si="0"/>
        <v>5.066820361333324E-3</v>
      </c>
      <c r="D9" s="11">
        <v>43356</v>
      </c>
      <c r="E9" s="8">
        <v>2904.18</v>
      </c>
      <c r="F9" s="13">
        <f t="shared" si="1"/>
        <v>5.2822508065297757E-3</v>
      </c>
      <c r="H9" s="16">
        <f>1.59%+0.0693*(-12.71%-1.59%)</f>
        <v>5.9900999999999999E-3</v>
      </c>
      <c r="J9" s="7">
        <v>44084</v>
      </c>
      <c r="K9">
        <v>26.719999000000001</v>
      </c>
      <c r="L9" s="22">
        <f t="shared" si="2"/>
        <v>-3.728598061148336E-3</v>
      </c>
      <c r="M9" s="8">
        <v>3340.97</v>
      </c>
      <c r="N9" s="13">
        <f t="shared" si="3"/>
        <v>5.3306340759284865E-4</v>
      </c>
    </row>
    <row r="10" spans="1:17" ht="17" x14ac:dyDescent="0.2">
      <c r="A10" s="7">
        <v>43356</v>
      </c>
      <c r="B10">
        <v>32.625</v>
      </c>
      <c r="C10" s="13">
        <f t="shared" si="0"/>
        <v>-3.2080659945004086E-3</v>
      </c>
      <c r="D10" s="11">
        <v>43357</v>
      </c>
      <c r="E10" s="8">
        <v>2904.98</v>
      </c>
      <c r="F10" s="13">
        <f t="shared" si="1"/>
        <v>2.7546501938591206E-4</v>
      </c>
      <c r="J10" s="7">
        <v>44085</v>
      </c>
      <c r="K10">
        <v>26.825001</v>
      </c>
      <c r="L10" s="22">
        <f t="shared" si="2"/>
        <v>3.9297157159323692E-3</v>
      </c>
      <c r="M10" s="8">
        <v>3383.54</v>
      </c>
      <c r="N10" s="13">
        <f t="shared" si="3"/>
        <v>1.274180851668838E-2</v>
      </c>
      <c r="Q10" s="12">
        <f>1.15%+0.1004*(20.25%-1.15%)</f>
        <v>3.06764E-2</v>
      </c>
    </row>
    <row r="11" spans="1:17" ht="17" x14ac:dyDescent="0.2">
      <c r="A11" s="7">
        <v>43357</v>
      </c>
      <c r="B11">
        <v>32.740001999999997</v>
      </c>
      <c r="C11" s="13">
        <f t="shared" si="0"/>
        <v>3.5249655172413519E-3</v>
      </c>
      <c r="D11" s="11">
        <v>43360</v>
      </c>
      <c r="E11" s="8">
        <v>2888.8</v>
      </c>
      <c r="F11" s="13">
        <f t="shared" si="1"/>
        <v>-5.5697457469585654E-3</v>
      </c>
      <c r="J11" s="7">
        <v>44088</v>
      </c>
      <c r="K11">
        <v>26.852501</v>
      </c>
      <c r="L11" s="22">
        <f t="shared" si="2"/>
        <v>1.0251630559119373E-3</v>
      </c>
      <c r="M11" s="8">
        <v>3401.2</v>
      </c>
      <c r="N11" s="13">
        <f t="shared" si="3"/>
        <v>5.2193856138835759E-3</v>
      </c>
    </row>
    <row r="12" spans="1:17" ht="17" x14ac:dyDescent="0.2">
      <c r="A12" s="7">
        <v>43360</v>
      </c>
      <c r="B12">
        <v>32.702499000000003</v>
      </c>
      <c r="C12" s="13">
        <f t="shared" si="0"/>
        <v>-1.1454794657616008E-3</v>
      </c>
      <c r="D12" s="11">
        <v>43361</v>
      </c>
      <c r="E12" s="8">
        <v>2904.31</v>
      </c>
      <c r="F12" s="13">
        <f t="shared" si="1"/>
        <v>5.3690113541955409E-3</v>
      </c>
      <c r="J12" s="7">
        <v>44089</v>
      </c>
      <c r="K12">
        <v>27.219999000000001</v>
      </c>
      <c r="L12" s="22">
        <f t="shared" si="2"/>
        <v>1.3685801557180799E-2</v>
      </c>
      <c r="M12" s="8">
        <v>3385.49</v>
      </c>
      <c r="N12" s="13">
        <f t="shared" si="3"/>
        <v>-4.6189580148182641E-3</v>
      </c>
      <c r="Q12" s="16"/>
    </row>
    <row r="13" spans="1:17" ht="17" x14ac:dyDescent="0.2">
      <c r="A13" s="7">
        <v>43361</v>
      </c>
      <c r="B13">
        <v>32.685001</v>
      </c>
      <c r="C13" s="13">
        <f t="shared" si="0"/>
        <v>-5.3506614280462994E-4</v>
      </c>
      <c r="D13" s="11">
        <v>43362</v>
      </c>
      <c r="E13" s="8">
        <v>2907.95</v>
      </c>
      <c r="F13" s="13">
        <f t="shared" si="1"/>
        <v>1.25330973621951E-3</v>
      </c>
      <c r="J13" s="7">
        <v>44090</v>
      </c>
      <c r="K13">
        <v>27.059999000000001</v>
      </c>
      <c r="L13" s="22">
        <f t="shared" si="2"/>
        <v>-5.8780310756073595E-3</v>
      </c>
      <c r="M13" s="8">
        <v>3357.01</v>
      </c>
      <c r="N13" s="13">
        <f t="shared" si="3"/>
        <v>-8.4123716212423094E-3</v>
      </c>
    </row>
    <row r="14" spans="1:17" ht="17" x14ac:dyDescent="0.2">
      <c r="A14" s="7">
        <v>43362</v>
      </c>
      <c r="B14">
        <v>32.834999000000003</v>
      </c>
      <c r="C14" s="13">
        <f t="shared" si="0"/>
        <v>4.5891997984031097E-3</v>
      </c>
      <c r="D14" s="11">
        <v>43363</v>
      </c>
      <c r="E14" s="8">
        <v>2930.75</v>
      </c>
      <c r="F14" s="13">
        <f t="shared" si="1"/>
        <v>7.8405749754981713E-3</v>
      </c>
      <c r="J14" s="7">
        <v>44091</v>
      </c>
      <c r="K14">
        <v>26.915001</v>
      </c>
      <c r="L14" s="22">
        <f t="shared" si="2"/>
        <v>-5.3583889637246473E-3</v>
      </c>
      <c r="M14" s="8">
        <v>3319.47</v>
      </c>
      <c r="N14" s="13">
        <f t="shared" si="3"/>
        <v>-1.1182570203842279E-2</v>
      </c>
    </row>
    <row r="15" spans="1:17" ht="17" x14ac:dyDescent="0.2">
      <c r="A15" s="7">
        <v>43363</v>
      </c>
      <c r="B15">
        <v>33.064999</v>
      </c>
      <c r="C15" s="13">
        <f t="shared" si="0"/>
        <v>7.0047207858905391E-3</v>
      </c>
      <c r="D15" s="11">
        <v>43364</v>
      </c>
      <c r="E15" s="8">
        <v>2929.67</v>
      </c>
      <c r="F15" s="13">
        <f t="shared" si="1"/>
        <v>-3.6850635502849727E-4</v>
      </c>
      <c r="J15" s="7">
        <v>44092</v>
      </c>
      <c r="K15">
        <v>26.787500000000001</v>
      </c>
      <c r="L15" s="22">
        <f t="shared" si="2"/>
        <v>-4.7371724043405727E-3</v>
      </c>
      <c r="M15" s="8">
        <v>3281.06</v>
      </c>
      <c r="N15" s="13">
        <f t="shared" si="3"/>
        <v>-1.1571124305988612E-2</v>
      </c>
    </row>
    <row r="16" spans="1:17" ht="17" x14ac:dyDescent="0.2">
      <c r="A16" s="7">
        <v>43364</v>
      </c>
      <c r="B16">
        <v>33.625</v>
      </c>
      <c r="C16" s="13">
        <f t="shared" si="0"/>
        <v>1.6936368272686186E-2</v>
      </c>
      <c r="D16" s="11">
        <v>43367</v>
      </c>
      <c r="E16" s="8">
        <v>2919.37</v>
      </c>
      <c r="F16" s="13">
        <f t="shared" si="1"/>
        <v>-3.5157543341060027E-3</v>
      </c>
      <c r="J16" s="7">
        <v>44095</v>
      </c>
      <c r="K16">
        <v>25.85</v>
      </c>
      <c r="L16" s="22">
        <f t="shared" si="2"/>
        <v>-3.4997666822211837E-2</v>
      </c>
      <c r="M16" s="8">
        <v>3315.57</v>
      </c>
      <c r="N16" s="13">
        <f t="shared" si="3"/>
        <v>1.0517942372282096E-2</v>
      </c>
    </row>
    <row r="17" spans="1:14" ht="17" x14ac:dyDescent="0.2">
      <c r="A17" s="7">
        <v>43367</v>
      </c>
      <c r="B17">
        <v>33.459999000000003</v>
      </c>
      <c r="C17" s="13">
        <f t="shared" si="0"/>
        <v>-4.9070929368029148E-3</v>
      </c>
      <c r="D17" s="11">
        <v>43368</v>
      </c>
      <c r="E17" s="8">
        <v>2915.56</v>
      </c>
      <c r="F17" s="13">
        <f t="shared" si="1"/>
        <v>-1.3050760951849316E-3</v>
      </c>
      <c r="J17" s="7">
        <v>44096</v>
      </c>
      <c r="K17">
        <v>25.92</v>
      </c>
      <c r="L17" s="22">
        <f t="shared" si="2"/>
        <v>2.7079303675048294E-3</v>
      </c>
      <c r="M17" s="8">
        <v>3236.92</v>
      </c>
      <c r="N17" s="13">
        <f t="shared" si="3"/>
        <v>-2.3721411401357861E-2</v>
      </c>
    </row>
    <row r="18" spans="1:14" ht="17" x14ac:dyDescent="0.2">
      <c r="A18" s="7">
        <v>43368</v>
      </c>
      <c r="B18">
        <v>33.669998</v>
      </c>
      <c r="C18" s="13">
        <f t="shared" si="0"/>
        <v>6.2761209287542918E-3</v>
      </c>
      <c r="D18" s="11">
        <v>43369</v>
      </c>
      <c r="E18" s="8">
        <v>2905.97</v>
      </c>
      <c r="F18" s="13">
        <f t="shared" si="1"/>
        <v>-3.2892480346828901E-3</v>
      </c>
      <c r="J18" s="7">
        <v>44097</v>
      </c>
      <c r="K18">
        <v>26.254999000000002</v>
      </c>
      <c r="L18" s="22">
        <f t="shared" si="2"/>
        <v>1.2924344135802457E-2</v>
      </c>
      <c r="M18" s="8">
        <v>3246.59</v>
      </c>
      <c r="N18" s="13">
        <f t="shared" si="3"/>
        <v>2.9874077827070078E-3</v>
      </c>
    </row>
    <row r="19" spans="1:14" ht="17" x14ac:dyDescent="0.2">
      <c r="A19" s="7">
        <v>43369</v>
      </c>
      <c r="B19">
        <v>33.695</v>
      </c>
      <c r="C19" s="13">
        <f t="shared" si="0"/>
        <v>7.4256018666818413E-4</v>
      </c>
      <c r="D19" s="11">
        <v>43370</v>
      </c>
      <c r="E19" s="8">
        <v>2914</v>
      </c>
      <c r="F19" s="13">
        <f t="shared" si="1"/>
        <v>2.7632769780832067E-3</v>
      </c>
      <c r="J19" s="7">
        <v>44098</v>
      </c>
      <c r="K19">
        <v>25.690000999999999</v>
      </c>
      <c r="L19" s="22">
        <f t="shared" si="2"/>
        <v>-2.151963517500044E-2</v>
      </c>
      <c r="M19" s="8">
        <v>3298.46</v>
      </c>
      <c r="N19" s="13">
        <f t="shared" si="3"/>
        <v>1.5976763311659203E-2</v>
      </c>
    </row>
    <row r="20" spans="1:14" ht="17" x14ac:dyDescent="0.2">
      <c r="A20" s="7">
        <v>43370</v>
      </c>
      <c r="B20">
        <v>33.470001000000003</v>
      </c>
      <c r="C20" s="13">
        <f t="shared" si="0"/>
        <v>-6.6775189197209039E-3</v>
      </c>
      <c r="D20" s="11">
        <v>43371</v>
      </c>
      <c r="E20" s="8">
        <v>2913.98</v>
      </c>
      <c r="F20" s="13">
        <f t="shared" si="1"/>
        <v>-6.8634179821724928E-6</v>
      </c>
      <c r="J20" s="7">
        <v>44099</v>
      </c>
      <c r="K20">
        <v>25.745000999999998</v>
      </c>
      <c r="L20" s="22">
        <f t="shared" si="2"/>
        <v>2.1409107769205793E-3</v>
      </c>
      <c r="M20" s="8">
        <v>3351.6</v>
      </c>
      <c r="N20" s="13">
        <f t="shared" si="3"/>
        <v>1.6110548559024496E-2</v>
      </c>
    </row>
    <row r="21" spans="1:14" ht="17" x14ac:dyDescent="0.2">
      <c r="A21" s="7">
        <v>43371</v>
      </c>
      <c r="B21">
        <v>33.275002000000001</v>
      </c>
      <c r="C21" s="13">
        <f t="shared" si="0"/>
        <v>-5.8260828853875513E-3</v>
      </c>
      <c r="D21" s="11">
        <v>43374</v>
      </c>
      <c r="E21" s="8">
        <v>2924.59</v>
      </c>
      <c r="F21" s="13">
        <f t="shared" si="1"/>
        <v>3.6410682297065566E-3</v>
      </c>
      <c r="J21" s="7">
        <v>44102</v>
      </c>
      <c r="K21">
        <v>26.139999</v>
      </c>
      <c r="L21" s="22">
        <f t="shared" si="2"/>
        <v>1.5342706725861133E-2</v>
      </c>
      <c r="M21" s="8">
        <v>3335.47</v>
      </c>
      <c r="N21" s="13">
        <f t="shared" si="3"/>
        <v>-4.8126268051080778E-3</v>
      </c>
    </row>
    <row r="22" spans="1:14" ht="17" x14ac:dyDescent="0.2">
      <c r="A22" s="7">
        <v>43374</v>
      </c>
      <c r="B22">
        <v>33.235000999999997</v>
      </c>
      <c r="C22" s="13">
        <f t="shared" si="0"/>
        <v>-1.2021336617802358E-3</v>
      </c>
      <c r="D22" s="11">
        <v>43375</v>
      </c>
      <c r="E22" s="8">
        <v>2923.43</v>
      </c>
      <c r="F22" s="13">
        <f t="shared" si="1"/>
        <v>-3.9663679353352244E-4</v>
      </c>
      <c r="J22" s="7">
        <v>44103</v>
      </c>
      <c r="K22">
        <v>26</v>
      </c>
      <c r="L22" s="22">
        <f t="shared" si="2"/>
        <v>-5.3557385369448207E-3</v>
      </c>
      <c r="M22" s="8">
        <v>3363</v>
      </c>
      <c r="N22" s="13">
        <f t="shared" si="3"/>
        <v>8.2537093722925281E-3</v>
      </c>
    </row>
    <row r="23" spans="1:14" ht="17" x14ac:dyDescent="0.2">
      <c r="A23" s="7">
        <v>43375</v>
      </c>
      <c r="B23">
        <v>33.145000000000003</v>
      </c>
      <c r="C23" s="13">
        <f t="shared" si="0"/>
        <v>-2.7080185735511852E-3</v>
      </c>
      <c r="D23" s="11">
        <v>43376</v>
      </c>
      <c r="E23" s="8">
        <v>2925.51</v>
      </c>
      <c r="F23" s="13">
        <f t="shared" si="1"/>
        <v>7.1149300650286129E-4</v>
      </c>
      <c r="J23" s="7">
        <v>44104</v>
      </c>
      <c r="K23">
        <v>25.879999000000002</v>
      </c>
      <c r="L23" s="22">
        <f t="shared" si="2"/>
        <v>-4.6154230769229754E-3</v>
      </c>
      <c r="M23" s="8">
        <v>3380.8</v>
      </c>
      <c r="N23" s="13">
        <f t="shared" si="3"/>
        <v>5.2928932500744263E-3</v>
      </c>
    </row>
    <row r="24" spans="1:14" ht="17" x14ac:dyDescent="0.2">
      <c r="A24" s="7">
        <v>43376</v>
      </c>
      <c r="B24">
        <v>33.347499999999997</v>
      </c>
      <c r="C24" s="13">
        <f t="shared" si="0"/>
        <v>6.1095187811130991E-3</v>
      </c>
      <c r="D24" s="11">
        <v>43377</v>
      </c>
      <c r="E24" s="8">
        <v>2901.61</v>
      </c>
      <c r="F24" s="13">
        <f t="shared" si="1"/>
        <v>-8.1695157425543119E-3</v>
      </c>
      <c r="J24" s="7">
        <v>44105</v>
      </c>
      <c r="K24">
        <v>25.924999</v>
      </c>
      <c r="L24" s="22">
        <f t="shared" si="2"/>
        <v>1.7387945030444829E-3</v>
      </c>
      <c r="M24" s="8">
        <v>3348.42</v>
      </c>
      <c r="N24" s="13">
        <f t="shared" si="3"/>
        <v>-9.5776147657359312E-3</v>
      </c>
    </row>
    <row r="25" spans="1:14" ht="17" x14ac:dyDescent="0.2">
      <c r="A25" s="7">
        <v>43377</v>
      </c>
      <c r="B25">
        <v>32.900002000000001</v>
      </c>
      <c r="C25" s="13">
        <f t="shared" si="0"/>
        <v>-1.3419236824349534E-2</v>
      </c>
      <c r="D25" s="11">
        <v>43378</v>
      </c>
      <c r="E25" s="8">
        <v>2885.57</v>
      </c>
      <c r="F25" s="13">
        <f t="shared" si="1"/>
        <v>-5.5279655088037449E-3</v>
      </c>
      <c r="J25" s="7">
        <v>44106</v>
      </c>
      <c r="K25">
        <v>26.030000999999999</v>
      </c>
      <c r="L25" s="22">
        <f t="shared" si="2"/>
        <v>4.0502219498639302E-3</v>
      </c>
      <c r="M25" s="8">
        <v>3408.6</v>
      </c>
      <c r="N25" s="13">
        <f t="shared" si="3"/>
        <v>1.7972655760030154E-2</v>
      </c>
    </row>
    <row r="26" spans="1:14" ht="17" x14ac:dyDescent="0.2">
      <c r="A26" s="7">
        <v>43378</v>
      </c>
      <c r="B26">
        <v>32.445</v>
      </c>
      <c r="C26" s="13">
        <f t="shared" si="0"/>
        <v>-1.3829847183595922E-2</v>
      </c>
      <c r="D26" s="11">
        <v>43381</v>
      </c>
      <c r="E26" s="8">
        <v>2884.43</v>
      </c>
      <c r="F26" s="13">
        <f t="shared" si="1"/>
        <v>-3.9506925841348295E-4</v>
      </c>
      <c r="J26" s="7">
        <v>44109</v>
      </c>
      <c r="K26">
        <v>26.23</v>
      </c>
      <c r="L26" s="22">
        <f t="shared" si="2"/>
        <v>7.683403469711747E-3</v>
      </c>
      <c r="M26" s="8">
        <v>3360.97</v>
      </c>
      <c r="N26" s="13">
        <f t="shared" si="3"/>
        <v>-1.3973478847620791E-2</v>
      </c>
    </row>
    <row r="27" spans="1:14" ht="17" x14ac:dyDescent="0.2">
      <c r="A27" s="7">
        <v>43381</v>
      </c>
      <c r="B27">
        <v>32.07</v>
      </c>
      <c r="C27" s="13">
        <f t="shared" si="0"/>
        <v>-1.1558021266759089E-2</v>
      </c>
      <c r="D27" s="11">
        <v>43382</v>
      </c>
      <c r="E27" s="8">
        <v>2880.34</v>
      </c>
      <c r="F27" s="13">
        <f t="shared" si="1"/>
        <v>-1.4179577940874877E-3</v>
      </c>
      <c r="J27" s="7">
        <v>44110</v>
      </c>
      <c r="K27">
        <v>26.235001</v>
      </c>
      <c r="L27" s="22">
        <f t="shared" si="2"/>
        <v>1.9065955013353175E-4</v>
      </c>
      <c r="M27" s="8">
        <v>3419.44</v>
      </c>
      <c r="N27" s="13">
        <f t="shared" si="3"/>
        <v>1.7396763434365692E-2</v>
      </c>
    </row>
    <row r="28" spans="1:14" ht="17" x14ac:dyDescent="0.2">
      <c r="A28" s="7">
        <v>43382</v>
      </c>
      <c r="B28">
        <v>32.07</v>
      </c>
      <c r="C28" s="13">
        <f t="shared" si="0"/>
        <v>0</v>
      </c>
      <c r="D28" s="11">
        <v>43383</v>
      </c>
      <c r="E28" s="8">
        <v>2785.68</v>
      </c>
      <c r="F28" s="13">
        <f t="shared" si="1"/>
        <v>-3.2864175757028824E-2</v>
      </c>
      <c r="J28" s="7">
        <v>44111</v>
      </c>
      <c r="K28">
        <v>26.245000999999998</v>
      </c>
      <c r="L28" s="22">
        <f t="shared" si="2"/>
        <v>3.8117017796190922E-4</v>
      </c>
      <c r="M28" s="8">
        <v>3446.83</v>
      </c>
      <c r="N28" s="13">
        <f t="shared" si="3"/>
        <v>8.0100835224481415E-3</v>
      </c>
    </row>
    <row r="29" spans="1:14" ht="17" x14ac:dyDescent="0.2">
      <c r="A29" s="7">
        <v>43383</v>
      </c>
      <c r="B29">
        <v>31.704999999999998</v>
      </c>
      <c r="C29" s="13">
        <f t="shared" si="0"/>
        <v>-1.138135328967893E-2</v>
      </c>
      <c r="D29" s="11">
        <v>43384</v>
      </c>
      <c r="E29" s="8">
        <v>2728.37</v>
      </c>
      <c r="F29" s="13">
        <f t="shared" si="1"/>
        <v>-2.0573073719881707E-2</v>
      </c>
      <c r="J29" s="7">
        <v>44112</v>
      </c>
      <c r="K29">
        <v>26.344999000000001</v>
      </c>
      <c r="L29" s="22">
        <f t="shared" si="2"/>
        <v>3.8101732211786032E-3</v>
      </c>
      <c r="M29" s="8">
        <v>3477.14</v>
      </c>
      <c r="N29" s="13">
        <f t="shared" si="3"/>
        <v>8.7935871510924635E-3</v>
      </c>
    </row>
    <row r="30" spans="1:14" ht="17" x14ac:dyDescent="0.2">
      <c r="A30" s="7">
        <v>43384</v>
      </c>
      <c r="B30">
        <v>31.094999000000001</v>
      </c>
      <c r="C30" s="13">
        <f t="shared" si="0"/>
        <v>-1.9239899069547262E-2</v>
      </c>
      <c r="D30" s="11">
        <v>43385</v>
      </c>
      <c r="E30" s="8">
        <v>2767.13</v>
      </c>
      <c r="F30" s="13">
        <f t="shared" si="1"/>
        <v>1.4206284338267983E-2</v>
      </c>
      <c r="J30" s="7">
        <v>44113</v>
      </c>
      <c r="K30">
        <v>26.532499000000001</v>
      </c>
      <c r="L30" s="22">
        <f t="shared" si="2"/>
        <v>7.1171002891288193E-3</v>
      </c>
      <c r="M30" s="8">
        <v>3534.22</v>
      </c>
      <c r="N30" s="13">
        <f t="shared" si="3"/>
        <v>1.6415789988323715E-2</v>
      </c>
    </row>
    <row r="31" spans="1:14" ht="17" x14ac:dyDescent="0.2">
      <c r="A31" s="7">
        <v>43385</v>
      </c>
      <c r="B31">
        <v>31.075001</v>
      </c>
      <c r="C31" s="13">
        <f t="shared" si="0"/>
        <v>-6.431259251689081E-4</v>
      </c>
      <c r="D31" s="11">
        <v>43388</v>
      </c>
      <c r="E31" s="8">
        <v>2750.79</v>
      </c>
      <c r="F31" s="13">
        <f t="shared" si="1"/>
        <v>-5.9050351808552781E-3</v>
      </c>
      <c r="J31" s="7">
        <v>44116</v>
      </c>
      <c r="K31">
        <v>26.454999999999998</v>
      </c>
      <c r="L31" s="22">
        <f t="shared" si="2"/>
        <v>-2.9209084300729771E-3</v>
      </c>
      <c r="M31" s="8">
        <v>3511.93</v>
      </c>
      <c r="N31" s="13">
        <f t="shared" si="3"/>
        <v>-6.3069078891523356E-3</v>
      </c>
    </row>
    <row r="32" spans="1:14" ht="17" x14ac:dyDescent="0.2">
      <c r="A32" s="7">
        <v>43388</v>
      </c>
      <c r="B32">
        <v>31.254999000000002</v>
      </c>
      <c r="C32" s="13">
        <f t="shared" si="0"/>
        <v>5.7923731040265825E-3</v>
      </c>
      <c r="D32" s="11">
        <v>43389</v>
      </c>
      <c r="E32" s="8">
        <v>2809.92</v>
      </c>
      <c r="F32" s="13">
        <f t="shared" si="1"/>
        <v>2.1495643069809001E-2</v>
      </c>
      <c r="J32" s="7">
        <v>44117</v>
      </c>
      <c r="K32">
        <v>26.282499000000001</v>
      </c>
      <c r="L32" s="22">
        <f t="shared" si="2"/>
        <v>-6.5205443205441638E-3</v>
      </c>
      <c r="M32" s="8">
        <v>3488.67</v>
      </c>
      <c r="N32" s="13">
        <f t="shared" si="3"/>
        <v>-6.623138843883547E-3</v>
      </c>
    </row>
    <row r="33" spans="1:14" ht="17" x14ac:dyDescent="0.2">
      <c r="A33" s="7">
        <v>43389</v>
      </c>
      <c r="B33">
        <v>31.385000000000002</v>
      </c>
      <c r="C33" s="13">
        <f t="shared" si="0"/>
        <v>4.1593666344381663E-3</v>
      </c>
      <c r="D33" s="11">
        <v>43390</v>
      </c>
      <c r="E33" s="8">
        <v>2809.21</v>
      </c>
      <c r="F33" s="13">
        <f t="shared" si="1"/>
        <v>-2.5267623277536178E-4</v>
      </c>
      <c r="J33" s="7">
        <v>44118</v>
      </c>
      <c r="K33">
        <v>26.190000999999999</v>
      </c>
      <c r="L33" s="22">
        <f t="shared" si="2"/>
        <v>-3.5193761445592164E-3</v>
      </c>
      <c r="M33" s="8">
        <v>3483.34</v>
      </c>
      <c r="N33" s="13">
        <f t="shared" si="3"/>
        <v>-1.5278028589691406E-3</v>
      </c>
    </row>
    <row r="34" spans="1:14" ht="17" x14ac:dyDescent="0.2">
      <c r="A34" s="7">
        <v>43390</v>
      </c>
      <c r="B34">
        <v>31.375</v>
      </c>
      <c r="C34" s="13">
        <f t="shared" si="0"/>
        <v>-3.1862354628009459E-4</v>
      </c>
      <c r="D34" s="11">
        <v>43391</v>
      </c>
      <c r="E34" s="8">
        <v>2768.78</v>
      </c>
      <c r="F34" s="13">
        <f t="shared" si="1"/>
        <v>-1.4391946490294405E-2</v>
      </c>
      <c r="J34" s="7">
        <v>44119</v>
      </c>
      <c r="K34">
        <v>25.725000000000001</v>
      </c>
      <c r="L34" s="22">
        <f t="shared" si="2"/>
        <v>-1.7754905774917562E-2</v>
      </c>
      <c r="M34" s="8">
        <v>3483.81</v>
      </c>
      <c r="N34" s="13">
        <f t="shared" si="3"/>
        <v>1.3492797142955482E-4</v>
      </c>
    </row>
    <row r="35" spans="1:14" ht="17" x14ac:dyDescent="0.2">
      <c r="A35" s="7">
        <v>43391</v>
      </c>
      <c r="B35">
        <v>31.125</v>
      </c>
      <c r="C35" s="13">
        <f t="shared" si="0"/>
        <v>-7.9681274900398336E-3</v>
      </c>
      <c r="D35" s="11">
        <v>43392</v>
      </c>
      <c r="E35" s="8">
        <v>2767.78</v>
      </c>
      <c r="F35" s="13">
        <f t="shared" si="1"/>
        <v>-3.6116990154511086E-4</v>
      </c>
      <c r="J35" s="7">
        <v>44120</v>
      </c>
      <c r="K35">
        <v>26.145</v>
      </c>
      <c r="L35" s="22">
        <f t="shared" si="2"/>
        <v>1.6326530612244872E-2</v>
      </c>
      <c r="M35" s="8">
        <v>3426.92</v>
      </c>
      <c r="N35" s="13">
        <f t="shared" si="3"/>
        <v>-1.6329822808936134E-2</v>
      </c>
    </row>
    <row r="36" spans="1:14" ht="17" x14ac:dyDescent="0.2">
      <c r="A36" s="7">
        <v>43392</v>
      </c>
      <c r="B36">
        <v>31.334999</v>
      </c>
      <c r="C36" s="13">
        <f t="shared" si="0"/>
        <v>6.7469558232930993E-3</v>
      </c>
      <c r="D36" s="11">
        <v>43395</v>
      </c>
      <c r="E36" s="8">
        <v>2755.88</v>
      </c>
      <c r="F36" s="13">
        <f t="shared" si="1"/>
        <v>-4.2994746692295305E-3</v>
      </c>
      <c r="J36" s="7">
        <v>44123</v>
      </c>
      <c r="K36">
        <v>25.985001</v>
      </c>
      <c r="L36" s="22">
        <f t="shared" si="2"/>
        <v>-6.1196787148594112E-3</v>
      </c>
      <c r="M36" s="8">
        <v>3443.12</v>
      </c>
      <c r="N36" s="13">
        <f t="shared" si="3"/>
        <v>4.7272769717412455E-3</v>
      </c>
    </row>
    <row r="37" spans="1:14" ht="17" x14ac:dyDescent="0.2">
      <c r="A37" s="7">
        <v>43395</v>
      </c>
      <c r="B37">
        <v>31.307500999999998</v>
      </c>
      <c r="C37" s="13">
        <f t="shared" si="0"/>
        <v>-8.7754909454440533E-4</v>
      </c>
      <c r="D37" s="11">
        <v>43396</v>
      </c>
      <c r="E37" s="8">
        <v>2740.69</v>
      </c>
      <c r="F37" s="13">
        <f t="shared" si="1"/>
        <v>-5.5118510239923202E-3</v>
      </c>
      <c r="J37" s="7">
        <v>44124</v>
      </c>
      <c r="K37">
        <v>25.975000000000001</v>
      </c>
      <c r="L37" s="22">
        <f t="shared" si="2"/>
        <v>-3.8487587512503474E-4</v>
      </c>
      <c r="M37" s="8">
        <v>3435.56</v>
      </c>
      <c r="N37" s="13">
        <f t="shared" si="3"/>
        <v>-2.1956829851994542E-3</v>
      </c>
    </row>
    <row r="38" spans="1:14" ht="17" x14ac:dyDescent="0.2">
      <c r="A38" s="7">
        <v>43396</v>
      </c>
      <c r="B38">
        <v>30.864999999999998</v>
      </c>
      <c r="C38" s="13">
        <f t="shared" si="0"/>
        <v>-1.4134024941818257E-2</v>
      </c>
      <c r="D38" s="11">
        <v>43397</v>
      </c>
      <c r="E38" s="8">
        <v>2656.1</v>
      </c>
      <c r="F38" s="13">
        <f t="shared" si="1"/>
        <v>-3.0864490329077787E-2</v>
      </c>
      <c r="J38" s="7">
        <v>44125</v>
      </c>
      <c r="K38">
        <v>25.485001</v>
      </c>
      <c r="L38" s="22">
        <f t="shared" si="2"/>
        <v>-1.8864254090471655E-2</v>
      </c>
      <c r="M38" s="8">
        <v>3453.49</v>
      </c>
      <c r="N38" s="13">
        <f t="shared" si="3"/>
        <v>5.2189453829942778E-3</v>
      </c>
    </row>
    <row r="39" spans="1:14" ht="17" x14ac:dyDescent="0.2">
      <c r="A39" s="7">
        <v>43397</v>
      </c>
      <c r="B39">
        <v>30.959999</v>
      </c>
      <c r="C39" s="13">
        <f t="shared" si="0"/>
        <v>3.0778875749231105E-3</v>
      </c>
      <c r="D39" s="11">
        <v>43398</v>
      </c>
      <c r="E39" s="8">
        <v>2705.57</v>
      </c>
      <c r="F39" s="13">
        <f t="shared" si="1"/>
        <v>1.8625051767629408E-2</v>
      </c>
      <c r="J39" s="7">
        <v>44126</v>
      </c>
      <c r="K39">
        <v>25.524999999999999</v>
      </c>
      <c r="L39" s="22">
        <f t="shared" si="2"/>
        <v>1.5695114157538992E-3</v>
      </c>
      <c r="M39" s="8">
        <v>3465.39</v>
      </c>
      <c r="N39" s="13">
        <f t="shared" si="3"/>
        <v>3.4457896215134287E-3</v>
      </c>
    </row>
    <row r="40" spans="1:14" ht="17" x14ac:dyDescent="0.2">
      <c r="A40" s="7">
        <v>43398</v>
      </c>
      <c r="B40">
        <v>31.094999000000001</v>
      </c>
      <c r="C40" s="13">
        <f t="shared" si="0"/>
        <v>4.3604652571209712E-3</v>
      </c>
      <c r="D40" s="11">
        <v>43399</v>
      </c>
      <c r="E40" s="8">
        <v>2658.69</v>
      </c>
      <c r="F40" s="13">
        <f t="shared" si="1"/>
        <v>-1.7327217554896079E-2</v>
      </c>
      <c r="J40" s="7">
        <v>44127</v>
      </c>
      <c r="K40">
        <v>25.85</v>
      </c>
      <c r="L40" s="22">
        <f t="shared" si="2"/>
        <v>1.2732615083251853E-2</v>
      </c>
      <c r="M40" s="8">
        <v>3400.97</v>
      </c>
      <c r="N40" s="13">
        <f t="shared" si="3"/>
        <v>-1.8589538262648642E-2</v>
      </c>
    </row>
    <row r="41" spans="1:14" ht="17" x14ac:dyDescent="0.2">
      <c r="A41" s="7">
        <v>43399</v>
      </c>
      <c r="B41">
        <v>30.82</v>
      </c>
      <c r="C41" s="13">
        <f t="shared" si="0"/>
        <v>-8.8438336981455645E-3</v>
      </c>
      <c r="D41" s="11">
        <v>43402</v>
      </c>
      <c r="E41" s="8">
        <v>2641.25</v>
      </c>
      <c r="F41" s="13">
        <f t="shared" si="1"/>
        <v>-6.5596214677152709E-3</v>
      </c>
      <c r="J41" s="7">
        <v>44130</v>
      </c>
      <c r="K41">
        <v>25.575001</v>
      </c>
      <c r="L41" s="22">
        <f t="shared" si="2"/>
        <v>-1.0638259187620958E-2</v>
      </c>
      <c r="M41" s="8">
        <v>3390.68</v>
      </c>
      <c r="N41" s="13">
        <f t="shared" si="3"/>
        <v>-3.0256074002417144E-3</v>
      </c>
    </row>
    <row r="42" spans="1:14" ht="17" x14ac:dyDescent="0.2">
      <c r="A42" s="7">
        <v>43402</v>
      </c>
      <c r="B42">
        <v>31.219999000000001</v>
      </c>
      <c r="C42" s="13">
        <f t="shared" si="0"/>
        <v>1.2978552887735306E-2</v>
      </c>
      <c r="D42" s="11">
        <v>43403</v>
      </c>
      <c r="E42" s="8">
        <v>2682.63</v>
      </c>
      <c r="F42" s="13">
        <f t="shared" si="1"/>
        <v>1.5666824420255576E-2</v>
      </c>
      <c r="J42" s="7">
        <v>44131</v>
      </c>
      <c r="K42">
        <v>25.285</v>
      </c>
      <c r="L42" s="22">
        <f t="shared" si="2"/>
        <v>-1.1339237093284993E-2</v>
      </c>
      <c r="M42" s="8">
        <v>3271.03</v>
      </c>
      <c r="N42" s="13">
        <f t="shared" si="3"/>
        <v>-3.5287906850543171E-2</v>
      </c>
    </row>
    <row r="43" spans="1:14" ht="17" x14ac:dyDescent="0.2">
      <c r="A43" s="7">
        <v>43403</v>
      </c>
      <c r="B43">
        <v>31.26</v>
      </c>
      <c r="C43" s="13">
        <f t="shared" si="0"/>
        <v>1.2812620525708418E-3</v>
      </c>
      <c r="D43" s="11">
        <v>43404</v>
      </c>
      <c r="E43" s="8">
        <v>2711.74</v>
      </c>
      <c r="F43" s="13">
        <f t="shared" si="1"/>
        <v>1.0851291456518197E-2</v>
      </c>
      <c r="J43" s="7">
        <v>44132</v>
      </c>
      <c r="K43">
        <v>24.66</v>
      </c>
      <c r="L43" s="22">
        <f t="shared" si="2"/>
        <v>-2.4718212378880722E-2</v>
      </c>
      <c r="M43" s="8">
        <v>3310.11</v>
      </c>
      <c r="N43" s="13">
        <f t="shared" si="3"/>
        <v>1.1947307117329942E-2</v>
      </c>
    </row>
    <row r="44" spans="1:14" ht="17" x14ac:dyDescent="0.2">
      <c r="A44" s="7">
        <v>43404</v>
      </c>
      <c r="B44">
        <v>31.727501</v>
      </c>
      <c r="C44" s="13">
        <f t="shared" si="0"/>
        <v>1.4955246321177285E-2</v>
      </c>
      <c r="D44" s="11">
        <v>43405</v>
      </c>
      <c r="E44" s="8">
        <v>2740.37</v>
      </c>
      <c r="F44" s="13">
        <f t="shared" si="1"/>
        <v>1.05577968389301E-2</v>
      </c>
      <c r="J44" s="7">
        <v>44133</v>
      </c>
      <c r="K44">
        <v>24.655000999999999</v>
      </c>
      <c r="L44" s="22">
        <f t="shared" si="2"/>
        <v>-2.0271695052720418E-4</v>
      </c>
      <c r="M44" s="8">
        <v>3269.96</v>
      </c>
      <c r="N44" s="13">
        <f t="shared" si="3"/>
        <v>-1.2129506270184387E-2</v>
      </c>
    </row>
    <row r="45" spans="1:14" ht="17" x14ac:dyDescent="0.2">
      <c r="A45" s="7">
        <v>43405</v>
      </c>
      <c r="B45">
        <v>31.629999000000002</v>
      </c>
      <c r="C45" s="13">
        <f t="shared" si="0"/>
        <v>-3.0731068293087249E-3</v>
      </c>
      <c r="D45" s="11">
        <v>43406</v>
      </c>
      <c r="E45" s="8">
        <v>2723.06</v>
      </c>
      <c r="F45" s="13">
        <f t="shared" si="1"/>
        <v>-6.3166652678288138E-3</v>
      </c>
      <c r="J45" s="7">
        <v>44134</v>
      </c>
      <c r="K45">
        <v>24.65</v>
      </c>
      <c r="L45" s="22">
        <f t="shared" si="2"/>
        <v>-2.0283917246644023E-4</v>
      </c>
      <c r="M45" s="8">
        <v>3310.24</v>
      </c>
      <c r="N45" s="13">
        <f t="shared" si="3"/>
        <v>1.231819349472163E-2</v>
      </c>
    </row>
    <row r="46" spans="1:14" ht="17" x14ac:dyDescent="0.2">
      <c r="A46" s="7">
        <v>43406</v>
      </c>
      <c r="B46">
        <v>31.545000000000002</v>
      </c>
      <c r="C46" s="13">
        <f t="shared" si="0"/>
        <v>-2.6872906319093115E-3</v>
      </c>
      <c r="D46" s="11">
        <v>43409</v>
      </c>
      <c r="E46" s="8">
        <v>2738.31</v>
      </c>
      <c r="F46" s="13">
        <f t="shared" si="1"/>
        <v>5.6003172901073484E-3</v>
      </c>
      <c r="J46" s="7">
        <v>44137</v>
      </c>
      <c r="K46">
        <v>24.985001</v>
      </c>
      <c r="L46" s="22">
        <f t="shared" si="2"/>
        <v>1.3590304259635033E-2</v>
      </c>
      <c r="M46" s="8">
        <v>3369.16</v>
      </c>
      <c r="N46" s="13">
        <f t="shared" si="3"/>
        <v>1.7799313644932147E-2</v>
      </c>
    </row>
    <row r="47" spans="1:14" ht="17" x14ac:dyDescent="0.2">
      <c r="A47" s="7">
        <v>43409</v>
      </c>
      <c r="B47">
        <v>31.625</v>
      </c>
      <c r="C47" s="13">
        <f t="shared" si="0"/>
        <v>2.5360595974004418E-3</v>
      </c>
      <c r="D47" s="11">
        <v>43410</v>
      </c>
      <c r="E47" s="8">
        <v>2755.45</v>
      </c>
      <c r="F47" s="13">
        <f t="shared" si="1"/>
        <v>6.2593351373656514E-3</v>
      </c>
      <c r="J47" s="7">
        <v>44138</v>
      </c>
      <c r="K47">
        <v>25.559999000000001</v>
      </c>
      <c r="L47" s="22">
        <f t="shared" si="2"/>
        <v>2.3013727315840393E-2</v>
      </c>
      <c r="M47" s="8">
        <v>3443.44</v>
      </c>
      <c r="N47" s="13">
        <f t="shared" si="3"/>
        <v>2.2047038430944355E-2</v>
      </c>
    </row>
    <row r="48" spans="1:14" ht="17" x14ac:dyDescent="0.2">
      <c r="A48" s="7">
        <v>43410</v>
      </c>
      <c r="B48">
        <v>31.290001</v>
      </c>
      <c r="C48" s="13">
        <f t="shared" si="0"/>
        <v>-1.0592853754940679E-2</v>
      </c>
      <c r="D48" s="11">
        <v>43411</v>
      </c>
      <c r="E48" s="8">
        <v>2813.89</v>
      </c>
      <c r="F48" s="13">
        <f t="shared" si="1"/>
        <v>2.1208876952947708E-2</v>
      </c>
      <c r="J48" s="7">
        <v>44139</v>
      </c>
      <c r="K48">
        <v>25.99</v>
      </c>
      <c r="L48" s="22">
        <f t="shared" si="2"/>
        <v>1.6823200971173735E-2</v>
      </c>
      <c r="M48" s="8">
        <v>3510.45</v>
      </c>
      <c r="N48" s="13">
        <f t="shared" si="3"/>
        <v>1.9460190971818836E-2</v>
      </c>
    </row>
    <row r="49" spans="1:14" ht="17" x14ac:dyDescent="0.2">
      <c r="A49" s="7">
        <v>43411</v>
      </c>
      <c r="B49">
        <v>31.65</v>
      </c>
      <c r="C49" s="13">
        <f t="shared" si="0"/>
        <v>1.1505240923450177E-2</v>
      </c>
      <c r="D49" s="11">
        <v>43412</v>
      </c>
      <c r="E49" s="8">
        <v>2806.83</v>
      </c>
      <c r="F49" s="13">
        <f t="shared" si="1"/>
        <v>-2.5089822274502183E-3</v>
      </c>
      <c r="J49" s="7">
        <v>44140</v>
      </c>
      <c r="K49">
        <v>26.059999000000001</v>
      </c>
      <c r="L49" s="22">
        <f t="shared" si="2"/>
        <v>2.6933051173529954E-3</v>
      </c>
      <c r="M49" s="8">
        <v>3509.44</v>
      </c>
      <c r="N49" s="13">
        <f t="shared" si="3"/>
        <v>-2.8771240154390476E-4</v>
      </c>
    </row>
    <row r="50" spans="1:14" ht="17" x14ac:dyDescent="0.2">
      <c r="A50" s="7">
        <v>43412</v>
      </c>
      <c r="B50">
        <v>31.795000000000002</v>
      </c>
      <c r="C50" s="13">
        <f t="shared" si="0"/>
        <v>4.5813586097946946E-3</v>
      </c>
      <c r="D50" s="11">
        <v>43413</v>
      </c>
      <c r="E50" s="8">
        <v>2781.01</v>
      </c>
      <c r="F50" s="13">
        <f t="shared" si="1"/>
        <v>-9.1989896074931021E-3</v>
      </c>
      <c r="J50" s="7">
        <v>44141</v>
      </c>
      <c r="K50">
        <v>26.092500999999999</v>
      </c>
      <c r="L50" s="22">
        <f t="shared" si="2"/>
        <v>1.2471988199231898E-3</v>
      </c>
      <c r="M50" s="8">
        <v>3550.5</v>
      </c>
      <c r="N50" s="13">
        <f t="shared" si="3"/>
        <v>1.1699872344305584E-2</v>
      </c>
    </row>
    <row r="51" spans="1:14" ht="17" x14ac:dyDescent="0.2">
      <c r="A51" s="7">
        <v>43413</v>
      </c>
      <c r="B51">
        <v>31.622499000000001</v>
      </c>
      <c r="C51" s="13">
        <f t="shared" si="0"/>
        <v>-5.4254128007548141E-3</v>
      </c>
      <c r="D51" s="11">
        <v>43416</v>
      </c>
      <c r="E51" s="8">
        <v>2726.22</v>
      </c>
      <c r="F51" s="13">
        <f t="shared" si="1"/>
        <v>-1.9701475363267495E-2</v>
      </c>
      <c r="J51" s="7">
        <v>44144</v>
      </c>
      <c r="K51">
        <v>27.325001</v>
      </c>
      <c r="L51" s="22">
        <f t="shared" si="2"/>
        <v>4.7235793916420743E-2</v>
      </c>
      <c r="M51" s="8">
        <v>3545.53</v>
      </c>
      <c r="N51" s="13">
        <f t="shared" si="3"/>
        <v>-1.3998028446696731E-3</v>
      </c>
    </row>
    <row r="52" spans="1:14" ht="17" x14ac:dyDescent="0.2">
      <c r="A52" s="7">
        <v>43416</v>
      </c>
      <c r="B52">
        <v>31.41</v>
      </c>
      <c r="C52" s="13">
        <f t="shared" si="0"/>
        <v>-6.7198673956793131E-3</v>
      </c>
      <c r="D52" s="11">
        <v>43417</v>
      </c>
      <c r="E52" s="8">
        <v>2722.18</v>
      </c>
      <c r="F52" s="13">
        <f t="shared" si="1"/>
        <v>-1.4819053487979961E-3</v>
      </c>
      <c r="J52" s="7">
        <v>44145</v>
      </c>
      <c r="K52">
        <v>27.790001</v>
      </c>
      <c r="L52" s="22">
        <f t="shared" si="2"/>
        <v>1.7017382725804886E-2</v>
      </c>
      <c r="M52" s="8">
        <v>3572.66</v>
      </c>
      <c r="N52" s="13">
        <f t="shared" si="3"/>
        <v>7.6518884341691962E-3</v>
      </c>
    </row>
    <row r="53" spans="1:14" ht="17" x14ac:dyDescent="0.2">
      <c r="A53" s="7">
        <v>43417</v>
      </c>
      <c r="B53">
        <v>31.4</v>
      </c>
      <c r="C53" s="13">
        <f t="shared" si="0"/>
        <v>-3.1836994587719492E-4</v>
      </c>
      <c r="D53" s="11">
        <v>43418</v>
      </c>
      <c r="E53" s="8">
        <v>2701.58</v>
      </c>
      <c r="F53" s="13">
        <f t="shared" si="1"/>
        <v>-7.5674643116913076E-3</v>
      </c>
      <c r="J53" s="7">
        <v>44146</v>
      </c>
      <c r="K53">
        <v>28.195</v>
      </c>
      <c r="L53" s="22">
        <f t="shared" si="2"/>
        <v>1.4573551112862404E-2</v>
      </c>
      <c r="M53" s="8">
        <v>3537.01</v>
      </c>
      <c r="N53" s="13">
        <f t="shared" si="3"/>
        <v>-9.9785593927212979E-3</v>
      </c>
    </row>
    <row r="54" spans="1:14" ht="17" x14ac:dyDescent="0.2">
      <c r="A54" s="7">
        <v>43418</v>
      </c>
      <c r="B54">
        <v>31.27</v>
      </c>
      <c r="C54" s="13">
        <f t="shared" si="0"/>
        <v>-4.1401273885349754E-3</v>
      </c>
      <c r="D54" s="11">
        <v>43419</v>
      </c>
      <c r="E54" s="8">
        <v>2730.2</v>
      </c>
      <c r="F54" s="13">
        <f t="shared" si="1"/>
        <v>1.0593800664796094E-2</v>
      </c>
      <c r="J54" s="7">
        <v>44147</v>
      </c>
      <c r="K54">
        <v>28.075001</v>
      </c>
      <c r="L54" s="22">
        <f t="shared" si="2"/>
        <v>-4.2560383046639227E-3</v>
      </c>
      <c r="M54" s="8">
        <v>3585.15</v>
      </c>
      <c r="N54" s="13">
        <f t="shared" si="3"/>
        <v>1.3610365817456005E-2</v>
      </c>
    </row>
    <row r="55" spans="1:14" ht="17" x14ac:dyDescent="0.2">
      <c r="A55" s="7">
        <v>43419</v>
      </c>
      <c r="B55">
        <v>31.370000999999998</v>
      </c>
      <c r="C55" s="13">
        <f t="shared" si="0"/>
        <v>3.1979852894148397E-3</v>
      </c>
      <c r="D55" s="11">
        <v>43420</v>
      </c>
      <c r="E55" s="8">
        <v>2736.27</v>
      </c>
      <c r="F55" s="13">
        <f t="shared" si="1"/>
        <v>2.2232803457622463E-3</v>
      </c>
      <c r="J55" s="7">
        <v>44148</v>
      </c>
      <c r="K55">
        <v>27.93</v>
      </c>
      <c r="L55" s="22">
        <f t="shared" si="2"/>
        <v>-5.1647727456892722E-3</v>
      </c>
      <c r="M55" s="8">
        <v>3626.91</v>
      </c>
      <c r="N55" s="13">
        <f t="shared" si="3"/>
        <v>1.1648048198820149E-2</v>
      </c>
    </row>
    <row r="56" spans="1:14" ht="17" x14ac:dyDescent="0.2">
      <c r="A56" s="7">
        <v>43420</v>
      </c>
      <c r="B56">
        <v>31.342500999999999</v>
      </c>
      <c r="C56" s="13">
        <f t="shared" si="0"/>
        <v>-8.7663369854529272E-4</v>
      </c>
      <c r="D56" s="11">
        <v>43423</v>
      </c>
      <c r="E56" s="8">
        <v>2690.73</v>
      </c>
      <c r="F56" s="13">
        <f t="shared" si="1"/>
        <v>-1.6643094431470606E-2</v>
      </c>
      <c r="J56" s="7">
        <v>44151</v>
      </c>
      <c r="K56">
        <v>28.452499</v>
      </c>
      <c r="L56" s="22">
        <f t="shared" si="2"/>
        <v>1.8707447189401982E-2</v>
      </c>
      <c r="M56" s="8">
        <v>3609.53</v>
      </c>
      <c r="N56" s="13">
        <f t="shared" si="3"/>
        <v>-4.7919578925310624E-3</v>
      </c>
    </row>
    <row r="57" spans="1:14" ht="17" x14ac:dyDescent="0.2">
      <c r="A57" s="7">
        <v>43423</v>
      </c>
      <c r="B57">
        <v>31.195</v>
      </c>
      <c r="C57" s="13">
        <f t="shared" si="0"/>
        <v>-4.7061017881119271E-3</v>
      </c>
      <c r="D57" s="11">
        <v>43424</v>
      </c>
      <c r="E57" s="8">
        <v>2641.89</v>
      </c>
      <c r="F57" s="13">
        <f t="shared" si="1"/>
        <v>-1.8151208036480848E-2</v>
      </c>
      <c r="J57" s="7">
        <v>44152</v>
      </c>
      <c r="K57">
        <v>28.139999</v>
      </c>
      <c r="L57" s="22">
        <f t="shared" si="2"/>
        <v>-1.0983218029460229E-2</v>
      </c>
      <c r="M57" s="8">
        <v>3567.79</v>
      </c>
      <c r="N57" s="13">
        <f t="shared" si="3"/>
        <v>-1.156383241031389E-2</v>
      </c>
    </row>
    <row r="58" spans="1:14" ht="17" x14ac:dyDescent="0.2">
      <c r="A58" s="7">
        <v>43424</v>
      </c>
      <c r="B58">
        <v>31.004999000000002</v>
      </c>
      <c r="C58" s="13">
        <f t="shared" si="0"/>
        <v>-6.0907517230325281E-3</v>
      </c>
      <c r="D58" s="11">
        <v>43425</v>
      </c>
      <c r="E58" s="8">
        <v>2649.93</v>
      </c>
      <c r="F58" s="13">
        <f t="shared" si="1"/>
        <v>3.0432758366170098E-3</v>
      </c>
      <c r="J58" s="7">
        <v>44153</v>
      </c>
      <c r="K58">
        <v>28.235001</v>
      </c>
      <c r="L58" s="22">
        <f t="shared" si="2"/>
        <v>3.376048449752922E-3</v>
      </c>
      <c r="M58" s="8">
        <v>3581.87</v>
      </c>
      <c r="N58" s="13">
        <f t="shared" si="3"/>
        <v>3.9464206133208446E-3</v>
      </c>
    </row>
    <row r="59" spans="1:14" ht="17" x14ac:dyDescent="0.2">
      <c r="A59" s="7">
        <v>43425</v>
      </c>
      <c r="B59">
        <v>31.440000999999999</v>
      </c>
      <c r="C59" s="13">
        <f t="shared" si="0"/>
        <v>1.4030060120304944E-2</v>
      </c>
      <c r="D59" s="11">
        <v>43427</v>
      </c>
      <c r="E59" s="8">
        <v>2632.56</v>
      </c>
      <c r="F59" s="13">
        <f t="shared" si="1"/>
        <v>-6.5548901291732076E-3</v>
      </c>
      <c r="J59" s="7">
        <v>44154</v>
      </c>
      <c r="K59">
        <v>28.01</v>
      </c>
      <c r="L59" s="22">
        <f t="shared" si="2"/>
        <v>-7.9688681434790798E-3</v>
      </c>
      <c r="M59" s="8">
        <v>3557.54</v>
      </c>
      <c r="N59" s="13">
        <f t="shared" si="3"/>
        <v>-6.7925413261787915E-3</v>
      </c>
    </row>
    <row r="60" spans="1:14" ht="17" x14ac:dyDescent="0.2">
      <c r="A60" s="7">
        <v>43426</v>
      </c>
      <c r="B60">
        <v>31.09</v>
      </c>
      <c r="C60" s="13">
        <f t="shared" si="0"/>
        <v>-1.1132346974161988E-2</v>
      </c>
      <c r="D60" s="11">
        <v>43430</v>
      </c>
      <c r="E60" s="8">
        <v>2673.45</v>
      </c>
      <c r="F60" s="13">
        <f t="shared" si="1"/>
        <v>1.5532409517731827E-2</v>
      </c>
      <c r="J60" s="7">
        <v>44155</v>
      </c>
      <c r="K60">
        <v>28.09</v>
      </c>
      <c r="L60" s="22">
        <f t="shared" si="2"/>
        <v>2.856122813280848E-3</v>
      </c>
      <c r="M60" s="8">
        <v>3577.59</v>
      </c>
      <c r="N60" s="13">
        <f t="shared" si="3"/>
        <v>5.6359169538502396E-3</v>
      </c>
    </row>
    <row r="61" spans="1:14" ht="17" x14ac:dyDescent="0.2">
      <c r="A61" s="7">
        <v>43427</v>
      </c>
      <c r="B61">
        <v>31.075001</v>
      </c>
      <c r="C61" s="13">
        <f t="shared" si="0"/>
        <v>-4.8243808298487068E-4</v>
      </c>
      <c r="D61" s="11">
        <v>43431</v>
      </c>
      <c r="E61" s="8">
        <v>2682.17</v>
      </c>
      <c r="F61" s="13">
        <f t="shared" si="1"/>
        <v>3.261703042884756E-3</v>
      </c>
      <c r="J61" s="7">
        <v>44158</v>
      </c>
      <c r="K61">
        <v>27.98</v>
      </c>
      <c r="L61" s="22">
        <f t="shared" si="2"/>
        <v>-3.9159843360626612E-3</v>
      </c>
      <c r="M61" s="8">
        <v>3635.41</v>
      </c>
      <c r="N61" s="13">
        <f t="shared" si="3"/>
        <v>1.6161717804443754E-2</v>
      </c>
    </row>
    <row r="62" spans="1:14" ht="17" x14ac:dyDescent="0.2">
      <c r="A62" s="7">
        <v>43430</v>
      </c>
      <c r="B62">
        <v>31.450001</v>
      </c>
      <c r="C62" s="13">
        <f t="shared" si="0"/>
        <v>1.2067578050922734E-2</v>
      </c>
      <c r="D62" s="11">
        <v>43432</v>
      </c>
      <c r="E62" s="8">
        <v>2743.79</v>
      </c>
      <c r="F62" s="13">
        <f t="shared" si="1"/>
        <v>2.297393528374414E-2</v>
      </c>
      <c r="J62" s="7">
        <v>44159</v>
      </c>
      <c r="K62">
        <v>28.42</v>
      </c>
      <c r="L62" s="22">
        <f t="shared" si="2"/>
        <v>1.572551822730528E-2</v>
      </c>
      <c r="M62" s="8">
        <v>3629.65</v>
      </c>
      <c r="N62" s="13">
        <f t="shared" si="3"/>
        <v>-1.5844155129681736E-3</v>
      </c>
    </row>
    <row r="63" spans="1:14" ht="17" x14ac:dyDescent="0.2">
      <c r="A63" s="7">
        <v>43431</v>
      </c>
      <c r="B63">
        <v>31.344999000000001</v>
      </c>
      <c r="C63" s="13">
        <f t="shared" si="0"/>
        <v>-3.3386962372433659E-3</v>
      </c>
      <c r="D63" s="11">
        <v>43433</v>
      </c>
      <c r="E63" s="8">
        <v>2737.8</v>
      </c>
      <c r="F63" s="13">
        <f t="shared" si="1"/>
        <v>-2.1831116812874862E-3</v>
      </c>
      <c r="J63" s="7">
        <v>44160</v>
      </c>
      <c r="K63">
        <v>28.237499</v>
      </c>
      <c r="L63" s="22">
        <f t="shared" si="2"/>
        <v>-6.4215693173822475E-3</v>
      </c>
      <c r="M63" s="8">
        <v>3638.35</v>
      </c>
      <c r="N63" s="13">
        <f t="shared" si="3"/>
        <v>2.3969253233782073E-3</v>
      </c>
    </row>
    <row r="64" spans="1:14" ht="17" x14ac:dyDescent="0.2">
      <c r="A64" s="7">
        <v>43432</v>
      </c>
      <c r="B64">
        <v>31.299999</v>
      </c>
      <c r="C64" s="13">
        <f t="shared" si="0"/>
        <v>-1.4356357133717967E-3</v>
      </c>
      <c r="D64" s="11">
        <v>43434</v>
      </c>
      <c r="E64" s="8">
        <v>2760.17</v>
      </c>
      <c r="F64" s="13">
        <f t="shared" si="1"/>
        <v>8.1707940682298474E-3</v>
      </c>
      <c r="J64" s="7">
        <v>44161</v>
      </c>
      <c r="K64">
        <v>28.174999</v>
      </c>
      <c r="L64" s="22">
        <f t="shared" si="2"/>
        <v>-2.2133688256172901E-3</v>
      </c>
      <c r="M64" s="8">
        <v>3621.63</v>
      </c>
      <c r="N64" s="13">
        <f t="shared" si="3"/>
        <v>-4.5954897137437944E-3</v>
      </c>
    </row>
    <row r="65" spans="1:14" ht="17" x14ac:dyDescent="0.2">
      <c r="A65" s="7">
        <v>43433</v>
      </c>
      <c r="B65">
        <v>31.43</v>
      </c>
      <c r="C65" s="13">
        <f t="shared" si="0"/>
        <v>4.1533867141656522E-3</v>
      </c>
      <c r="D65" s="11">
        <v>43437</v>
      </c>
      <c r="E65" s="8">
        <v>2790.37</v>
      </c>
      <c r="F65" s="13">
        <f t="shared" si="1"/>
        <v>1.0941355061463431E-2</v>
      </c>
      <c r="J65" s="7">
        <v>44162</v>
      </c>
      <c r="K65">
        <v>28.245000999999998</v>
      </c>
      <c r="L65" s="22">
        <f t="shared" si="2"/>
        <v>2.4845431227875636E-3</v>
      </c>
      <c r="M65" s="8">
        <v>3662.45</v>
      </c>
      <c r="N65" s="13">
        <f t="shared" si="3"/>
        <v>1.1271167954760575E-2</v>
      </c>
    </row>
    <row r="66" spans="1:14" ht="17" x14ac:dyDescent="0.2">
      <c r="A66" s="7">
        <v>43434</v>
      </c>
      <c r="B66">
        <v>31.139999</v>
      </c>
      <c r="C66" s="13">
        <f t="shared" si="0"/>
        <v>-9.2268851415844289E-3</v>
      </c>
      <c r="D66" s="11">
        <v>43438</v>
      </c>
      <c r="E66" s="8">
        <v>2700.06</v>
      </c>
      <c r="F66" s="13">
        <f t="shared" si="1"/>
        <v>-3.2364883510072162E-2</v>
      </c>
      <c r="J66" s="7">
        <v>44165</v>
      </c>
      <c r="K66">
        <v>27.704999999999998</v>
      </c>
      <c r="L66" s="22">
        <f t="shared" si="2"/>
        <v>-1.9118462767977906E-2</v>
      </c>
      <c r="M66" s="8">
        <v>3669.01</v>
      </c>
      <c r="N66" s="13">
        <f t="shared" si="3"/>
        <v>1.7911507324332998E-3</v>
      </c>
    </row>
    <row r="67" spans="1:14" ht="17" x14ac:dyDescent="0.2">
      <c r="A67" s="7">
        <v>43437</v>
      </c>
      <c r="B67">
        <v>31.5975</v>
      </c>
      <c r="C67" s="13">
        <f t="shared" si="0"/>
        <v>1.4691747421058166E-2</v>
      </c>
      <c r="D67" s="11">
        <v>43440</v>
      </c>
      <c r="E67" s="8">
        <v>2695.95</v>
      </c>
      <c r="F67" s="13">
        <f t="shared" si="1"/>
        <v>-1.5221883958135285E-3</v>
      </c>
      <c r="J67" s="7">
        <v>44166</v>
      </c>
      <c r="K67">
        <v>28.245000999999998</v>
      </c>
      <c r="L67" s="22">
        <f t="shared" si="2"/>
        <v>1.9491102689045414E-2</v>
      </c>
      <c r="M67" s="8">
        <v>3666.72</v>
      </c>
      <c r="N67" s="13">
        <f t="shared" si="3"/>
        <v>-6.241465681479097E-4</v>
      </c>
    </row>
    <row r="68" spans="1:14" ht="17" x14ac:dyDescent="0.2">
      <c r="A68" s="7">
        <v>43438</v>
      </c>
      <c r="B68">
        <v>31.385000000000002</v>
      </c>
      <c r="C68" s="13">
        <f t="shared" ref="C68:C131" si="4">B68/B67-1</f>
        <v>-6.7252156025001675E-3</v>
      </c>
      <c r="D68" s="11">
        <v>43441</v>
      </c>
      <c r="E68" s="8">
        <v>2633.08</v>
      </c>
      <c r="F68" s="13">
        <f t="shared" ref="F68:F131" si="5">E68/E67-1</f>
        <v>-2.3320165433335149E-2</v>
      </c>
      <c r="J68" s="7">
        <v>44167</v>
      </c>
      <c r="K68">
        <v>28.592500999999999</v>
      </c>
      <c r="L68" s="22">
        <f t="shared" ref="L68:L131" si="6">K68/K67-1</f>
        <v>1.2303062053352409E-2</v>
      </c>
      <c r="M68" s="8">
        <v>3699.12</v>
      </c>
      <c r="N68" s="13">
        <f t="shared" ref="N68:N131" si="7">M68/M67-1</f>
        <v>8.8362351093074221E-3</v>
      </c>
    </row>
    <row r="69" spans="1:14" ht="17" x14ac:dyDescent="0.2">
      <c r="A69" s="7">
        <v>43439</v>
      </c>
      <c r="B69">
        <v>30.895</v>
      </c>
      <c r="C69" s="13">
        <f t="shared" si="4"/>
        <v>-1.5612553767723525E-2</v>
      </c>
      <c r="D69" s="11">
        <v>43444</v>
      </c>
      <c r="E69" s="8">
        <v>2637.72</v>
      </c>
      <c r="F69" s="13">
        <f t="shared" si="5"/>
        <v>1.762194844060927E-3</v>
      </c>
      <c r="J69" s="7">
        <v>44168</v>
      </c>
      <c r="K69">
        <v>28.719999000000001</v>
      </c>
      <c r="L69" s="22">
        <f t="shared" si="6"/>
        <v>4.4591412272749764E-3</v>
      </c>
      <c r="M69" s="8">
        <v>3691.96</v>
      </c>
      <c r="N69" s="13">
        <f t="shared" si="7"/>
        <v>-1.9355954929820562E-3</v>
      </c>
    </row>
    <row r="70" spans="1:14" ht="17" x14ac:dyDescent="0.2">
      <c r="A70" s="7">
        <v>43440</v>
      </c>
      <c r="B70">
        <v>29.91</v>
      </c>
      <c r="C70" s="13">
        <f t="shared" si="4"/>
        <v>-3.1882181582780333E-2</v>
      </c>
      <c r="D70" s="11">
        <v>43445</v>
      </c>
      <c r="E70" s="8">
        <v>2636.78</v>
      </c>
      <c r="F70" s="13">
        <f t="shared" si="5"/>
        <v>-3.5636837875119287E-4</v>
      </c>
      <c r="J70" s="7">
        <v>44169</v>
      </c>
      <c r="K70">
        <v>29.0075</v>
      </c>
      <c r="L70" s="22">
        <f t="shared" si="6"/>
        <v>1.0010480849947045E-2</v>
      </c>
      <c r="M70" s="8">
        <v>3702.25</v>
      </c>
      <c r="N70" s="13">
        <f t="shared" si="7"/>
        <v>2.7871374554437889E-3</v>
      </c>
    </row>
    <row r="71" spans="1:14" ht="17" x14ac:dyDescent="0.2">
      <c r="A71" s="7">
        <v>43441</v>
      </c>
      <c r="B71">
        <v>30.204999999999998</v>
      </c>
      <c r="C71" s="13">
        <f t="shared" si="4"/>
        <v>9.8629220996322431E-3</v>
      </c>
      <c r="D71" s="11">
        <v>43446</v>
      </c>
      <c r="E71" s="8">
        <v>2651.07</v>
      </c>
      <c r="F71" s="13">
        <f t="shared" si="5"/>
        <v>5.4194889220944287E-3</v>
      </c>
      <c r="J71" s="7">
        <v>44172</v>
      </c>
      <c r="K71">
        <v>29.045000000000002</v>
      </c>
      <c r="L71" s="22">
        <f t="shared" si="6"/>
        <v>1.2927691114368312E-3</v>
      </c>
      <c r="M71" s="8">
        <v>3672.82</v>
      </c>
      <c r="N71" s="13">
        <f t="shared" si="7"/>
        <v>-7.9492200688769943E-3</v>
      </c>
    </row>
    <row r="72" spans="1:14" ht="17" x14ac:dyDescent="0.2">
      <c r="A72" s="7">
        <v>43444</v>
      </c>
      <c r="B72">
        <v>30.01</v>
      </c>
      <c r="C72" s="13">
        <f t="shared" si="4"/>
        <v>-6.4558847872867586E-3</v>
      </c>
      <c r="D72" s="11">
        <v>43447</v>
      </c>
      <c r="E72" s="8">
        <v>2650.54</v>
      </c>
      <c r="F72" s="13">
        <f t="shared" si="5"/>
        <v>-1.9991927787654795E-4</v>
      </c>
      <c r="J72" s="7">
        <v>44173</v>
      </c>
      <c r="K72">
        <v>29.08</v>
      </c>
      <c r="L72" s="22">
        <f t="shared" si="6"/>
        <v>1.2050266827334788E-3</v>
      </c>
      <c r="M72" s="8">
        <v>3668.1</v>
      </c>
      <c r="N72" s="13">
        <f t="shared" si="7"/>
        <v>-1.2851160688518437E-3</v>
      </c>
    </row>
    <row r="73" spans="1:14" ht="17" x14ac:dyDescent="0.2">
      <c r="A73" s="7">
        <v>43445</v>
      </c>
      <c r="B73">
        <v>30.495000999999998</v>
      </c>
      <c r="C73" s="13">
        <f t="shared" si="4"/>
        <v>1.6161312895701219E-2</v>
      </c>
      <c r="D73" s="11">
        <v>43448</v>
      </c>
      <c r="E73" s="8">
        <v>2599.9499999999998</v>
      </c>
      <c r="F73" s="13">
        <f t="shared" si="5"/>
        <v>-1.9086676677205427E-2</v>
      </c>
      <c r="J73" s="7">
        <v>44174</v>
      </c>
      <c r="K73">
        <v>29.135000000000002</v>
      </c>
      <c r="L73" s="22">
        <f t="shared" si="6"/>
        <v>1.8913342503439345E-3</v>
      </c>
      <c r="M73" s="8">
        <v>3663.46</v>
      </c>
      <c r="N73" s="13">
        <f t="shared" si="7"/>
        <v>-1.264960061067022E-3</v>
      </c>
    </row>
    <row r="74" spans="1:14" ht="17" x14ac:dyDescent="0.2">
      <c r="A74" s="7">
        <v>43446</v>
      </c>
      <c r="B74">
        <v>30.700001</v>
      </c>
      <c r="C74" s="13">
        <f t="shared" si="4"/>
        <v>6.7224132899683653E-3</v>
      </c>
      <c r="D74" s="11">
        <v>43451</v>
      </c>
      <c r="E74" s="8">
        <v>2545.94</v>
      </c>
      <c r="F74" s="13">
        <f t="shared" si="5"/>
        <v>-2.0773476413007863E-2</v>
      </c>
      <c r="J74" s="7">
        <v>44175</v>
      </c>
      <c r="K74">
        <v>29.24</v>
      </c>
      <c r="L74" s="22">
        <f t="shared" si="6"/>
        <v>3.6039128196325709E-3</v>
      </c>
      <c r="M74" s="8">
        <v>3647.49</v>
      </c>
      <c r="N74" s="13">
        <f t="shared" si="7"/>
        <v>-4.359266922526861E-3</v>
      </c>
    </row>
    <row r="75" spans="1:14" ht="17" x14ac:dyDescent="0.2">
      <c r="A75" s="7">
        <v>43447</v>
      </c>
      <c r="B75">
        <v>30.704999999999998</v>
      </c>
      <c r="C75" s="13">
        <f t="shared" si="4"/>
        <v>1.6283387091742263E-4</v>
      </c>
      <c r="D75" s="11">
        <v>43452</v>
      </c>
      <c r="E75" s="8">
        <v>2546.16</v>
      </c>
      <c r="F75" s="13">
        <f t="shared" si="5"/>
        <v>8.6412091408138991E-5</v>
      </c>
      <c r="J75" s="7">
        <v>44176</v>
      </c>
      <c r="K75">
        <v>28.985001</v>
      </c>
      <c r="L75" s="22">
        <f t="shared" si="6"/>
        <v>-8.7208960328316598E-3</v>
      </c>
      <c r="M75" s="8">
        <v>3694.62</v>
      </c>
      <c r="N75" s="13">
        <f t="shared" si="7"/>
        <v>1.2921214314501217E-2</v>
      </c>
    </row>
    <row r="76" spans="1:14" ht="17" x14ac:dyDescent="0.2">
      <c r="A76" s="7">
        <v>43448</v>
      </c>
      <c r="B76">
        <v>30.535</v>
      </c>
      <c r="C76" s="13">
        <f t="shared" si="4"/>
        <v>-5.5365575639145792E-3</v>
      </c>
      <c r="D76" s="11">
        <v>43453</v>
      </c>
      <c r="E76" s="8">
        <v>2506.96</v>
      </c>
      <c r="F76" s="13">
        <f t="shared" si="5"/>
        <v>-1.5395733182517968E-2</v>
      </c>
      <c r="J76" s="7">
        <v>44179</v>
      </c>
      <c r="K76">
        <v>28.92</v>
      </c>
      <c r="L76" s="22">
        <f t="shared" si="6"/>
        <v>-2.2425736676703334E-3</v>
      </c>
      <c r="M76" s="8">
        <v>3701.17</v>
      </c>
      <c r="N76" s="13">
        <f t="shared" si="7"/>
        <v>1.7728480872187813E-3</v>
      </c>
    </row>
    <row r="77" spans="1:14" ht="17" x14ac:dyDescent="0.2">
      <c r="A77" s="7">
        <v>43451</v>
      </c>
      <c r="B77">
        <v>30.25</v>
      </c>
      <c r="C77" s="13">
        <f t="shared" si="4"/>
        <v>-9.3335516620272063E-3</v>
      </c>
      <c r="D77" s="11">
        <v>43454</v>
      </c>
      <c r="E77" s="8">
        <v>2467.42</v>
      </c>
      <c r="F77" s="13">
        <f t="shared" si="5"/>
        <v>-1.5772090500047797E-2</v>
      </c>
      <c r="J77" s="7">
        <v>44180</v>
      </c>
      <c r="K77">
        <v>28.855</v>
      </c>
      <c r="L77" s="22">
        <f t="shared" si="6"/>
        <v>-2.2475795297371981E-3</v>
      </c>
      <c r="M77" s="8">
        <v>3722.48</v>
      </c>
      <c r="N77" s="13">
        <f t="shared" si="7"/>
        <v>5.7576388007034573E-3</v>
      </c>
    </row>
    <row r="78" spans="1:14" ht="17" x14ac:dyDescent="0.2">
      <c r="A78" s="7">
        <v>43452</v>
      </c>
      <c r="B78">
        <v>29.977501</v>
      </c>
      <c r="C78" s="13">
        <f t="shared" si="4"/>
        <v>-9.0082314049586554E-3</v>
      </c>
      <c r="D78" s="11">
        <v>43455</v>
      </c>
      <c r="E78" s="8">
        <v>2416.62</v>
      </c>
      <c r="F78" s="13">
        <f t="shared" si="5"/>
        <v>-2.0588306814405377E-2</v>
      </c>
      <c r="J78" s="7">
        <v>44181</v>
      </c>
      <c r="K78">
        <v>29.112499</v>
      </c>
      <c r="L78" s="22">
        <f t="shared" si="6"/>
        <v>8.9238953387626996E-3</v>
      </c>
      <c r="M78" s="8">
        <v>3709.41</v>
      </c>
      <c r="N78" s="13">
        <f t="shared" si="7"/>
        <v>-3.5111001267972286E-3</v>
      </c>
    </row>
    <row r="79" spans="1:14" ht="17" x14ac:dyDescent="0.2">
      <c r="A79" s="7">
        <v>43453</v>
      </c>
      <c r="B79">
        <v>30.254999000000002</v>
      </c>
      <c r="C79" s="13">
        <f t="shared" si="4"/>
        <v>9.2568756815321063E-3</v>
      </c>
      <c r="D79" s="11">
        <v>43458</v>
      </c>
      <c r="E79" s="8">
        <v>2351.1</v>
      </c>
      <c r="F79" s="13">
        <f t="shared" si="5"/>
        <v>-2.711224768478282E-2</v>
      </c>
      <c r="J79" s="7">
        <v>44182</v>
      </c>
      <c r="K79">
        <v>28.934999000000001</v>
      </c>
      <c r="L79" s="22">
        <f t="shared" si="6"/>
        <v>-6.0970375645181818E-3</v>
      </c>
      <c r="M79" s="8">
        <v>3694.92</v>
      </c>
      <c r="N79" s="13">
        <f t="shared" si="7"/>
        <v>-3.9062815919512772E-3</v>
      </c>
    </row>
    <row r="80" spans="1:14" ht="17" x14ac:dyDescent="0.2">
      <c r="A80" s="7">
        <v>43454</v>
      </c>
      <c r="B80">
        <v>29.945</v>
      </c>
      <c r="C80" s="13">
        <f t="shared" si="4"/>
        <v>-1.0246207577134681E-2</v>
      </c>
      <c r="D80" s="11">
        <v>43460</v>
      </c>
      <c r="E80" s="8">
        <v>2467.6999999999998</v>
      </c>
      <c r="F80" s="13">
        <f t="shared" si="5"/>
        <v>4.9593807154098002E-2</v>
      </c>
      <c r="J80" s="7">
        <v>44183</v>
      </c>
      <c r="K80">
        <v>28.797501</v>
      </c>
      <c r="L80" s="22">
        <f t="shared" si="6"/>
        <v>-4.7519614567811397E-3</v>
      </c>
      <c r="M80" s="8">
        <v>3687.26</v>
      </c>
      <c r="N80" s="13">
        <f t="shared" si="7"/>
        <v>-2.0731166033364223E-3</v>
      </c>
    </row>
    <row r="81" spans="1:14" ht="17" x14ac:dyDescent="0.2">
      <c r="A81" s="7">
        <v>43455</v>
      </c>
      <c r="B81">
        <v>29.965</v>
      </c>
      <c r="C81" s="13">
        <f t="shared" si="4"/>
        <v>6.6789113374521314E-4</v>
      </c>
      <c r="D81" s="11">
        <v>43461</v>
      </c>
      <c r="E81" s="8">
        <v>2488.83</v>
      </c>
      <c r="F81" s="13">
        <f t="shared" si="5"/>
        <v>8.5626291688616352E-3</v>
      </c>
      <c r="J81" s="7">
        <v>44186</v>
      </c>
      <c r="K81">
        <v>28.344999000000001</v>
      </c>
      <c r="L81" s="22">
        <f t="shared" si="6"/>
        <v>-1.5713238450794753E-2</v>
      </c>
      <c r="M81" s="8">
        <v>3690.01</v>
      </c>
      <c r="N81" s="13">
        <f t="shared" si="7"/>
        <v>7.4581125280026583E-4</v>
      </c>
    </row>
    <row r="82" spans="1:14" ht="17" x14ac:dyDescent="0.2">
      <c r="A82" s="7">
        <v>43458</v>
      </c>
      <c r="B82">
        <v>29.834999</v>
      </c>
      <c r="C82" s="13">
        <f t="shared" si="4"/>
        <v>-4.3384281661938973E-3</v>
      </c>
      <c r="D82" s="11">
        <v>43462</v>
      </c>
      <c r="E82" s="8">
        <v>2485.7399999999998</v>
      </c>
      <c r="F82" s="13">
        <f t="shared" si="5"/>
        <v>-1.2415472330372657E-3</v>
      </c>
      <c r="J82" s="7">
        <v>44187</v>
      </c>
      <c r="K82">
        <v>28.504999000000002</v>
      </c>
      <c r="L82" s="22">
        <f t="shared" si="6"/>
        <v>5.6447347202235321E-3</v>
      </c>
      <c r="M82" s="8">
        <v>3703.06</v>
      </c>
      <c r="N82" s="13">
        <f t="shared" si="7"/>
        <v>3.5365757816374632E-3</v>
      </c>
    </row>
    <row r="83" spans="1:14" ht="17" x14ac:dyDescent="0.2">
      <c r="A83" s="7">
        <v>43461</v>
      </c>
      <c r="B83">
        <v>29.17</v>
      </c>
      <c r="C83" s="13">
        <f t="shared" si="4"/>
        <v>-2.228922481277773E-2</v>
      </c>
      <c r="D83" s="11">
        <v>43465</v>
      </c>
      <c r="E83" s="8">
        <v>2506.85</v>
      </c>
      <c r="F83" s="13">
        <f t="shared" si="5"/>
        <v>8.4924408827955489E-3</v>
      </c>
      <c r="J83" s="7">
        <v>44188</v>
      </c>
      <c r="K83">
        <v>28.674999</v>
      </c>
      <c r="L83" s="22">
        <f t="shared" si="6"/>
        <v>5.9638661976448848E-3</v>
      </c>
      <c r="M83" s="8">
        <v>3735.36</v>
      </c>
      <c r="N83" s="13">
        <f t="shared" si="7"/>
        <v>8.7225159732762236E-3</v>
      </c>
    </row>
    <row r="84" spans="1:14" ht="17" x14ac:dyDescent="0.2">
      <c r="A84" s="7">
        <v>43462</v>
      </c>
      <c r="B84">
        <v>29.862499</v>
      </c>
      <c r="C84" s="13">
        <f t="shared" si="4"/>
        <v>2.3740109701748224E-2</v>
      </c>
      <c r="D84" s="11">
        <v>43467</v>
      </c>
      <c r="E84" s="8">
        <v>2510.0300000000002</v>
      </c>
      <c r="F84" s="13">
        <f t="shared" si="5"/>
        <v>1.2685242435728217E-3</v>
      </c>
      <c r="J84" s="7">
        <v>44189</v>
      </c>
      <c r="K84">
        <v>28.754999000000002</v>
      </c>
      <c r="L84" s="22">
        <f t="shared" si="6"/>
        <v>2.7898867581477305E-3</v>
      </c>
      <c r="M84" s="8">
        <v>3727.04</v>
      </c>
      <c r="N84" s="13">
        <f t="shared" si="7"/>
        <v>-2.2273622890431888E-3</v>
      </c>
    </row>
    <row r="85" spans="1:14" ht="17" x14ac:dyDescent="0.2">
      <c r="A85" s="7">
        <v>43465</v>
      </c>
      <c r="B85">
        <v>29.802499999999998</v>
      </c>
      <c r="C85" s="13">
        <f t="shared" si="4"/>
        <v>-2.0091754544722118E-3</v>
      </c>
      <c r="D85" s="11">
        <v>43468</v>
      </c>
      <c r="E85" s="8">
        <v>2447.89</v>
      </c>
      <c r="F85" s="13">
        <f t="shared" si="5"/>
        <v>-2.4756676215025419E-2</v>
      </c>
      <c r="J85" s="7">
        <v>44194</v>
      </c>
      <c r="K85">
        <v>29.16</v>
      </c>
      <c r="L85" s="22">
        <f t="shared" si="6"/>
        <v>1.4084542308625991E-2</v>
      </c>
      <c r="M85" s="8">
        <v>3732.04</v>
      </c>
      <c r="N85" s="13">
        <f t="shared" si="7"/>
        <v>1.3415471795312772E-3</v>
      </c>
    </row>
    <row r="86" spans="1:14" ht="17" x14ac:dyDescent="0.2">
      <c r="A86" s="7">
        <v>43467</v>
      </c>
      <c r="B86">
        <v>29.885000000000002</v>
      </c>
      <c r="C86" s="13">
        <f t="shared" si="4"/>
        <v>2.7682241422699594E-3</v>
      </c>
      <c r="D86" s="11">
        <v>43469</v>
      </c>
      <c r="E86" s="8">
        <v>2531.94</v>
      </c>
      <c r="F86" s="13">
        <f t="shared" si="5"/>
        <v>3.4335693188827898E-2</v>
      </c>
      <c r="J86" s="7">
        <v>44195</v>
      </c>
      <c r="K86">
        <v>28.950001</v>
      </c>
      <c r="L86" s="22">
        <f t="shared" si="6"/>
        <v>-7.2016117969821991E-3</v>
      </c>
      <c r="M86" s="8">
        <v>3756.07</v>
      </c>
      <c r="N86" s="13">
        <f t="shared" si="7"/>
        <v>6.4388377402171404E-3</v>
      </c>
    </row>
    <row r="87" spans="1:14" ht="17" x14ac:dyDescent="0.2">
      <c r="A87" s="7">
        <v>43468</v>
      </c>
      <c r="B87">
        <v>29.712499999999999</v>
      </c>
      <c r="C87" s="13">
        <f t="shared" si="4"/>
        <v>-5.7721264848586973E-3</v>
      </c>
      <c r="D87" s="11">
        <v>43472</v>
      </c>
      <c r="E87" s="8">
        <v>2549.69</v>
      </c>
      <c r="F87" s="13">
        <f t="shared" si="5"/>
        <v>7.0104346864459099E-3</v>
      </c>
      <c r="J87" s="7">
        <v>44196</v>
      </c>
      <c r="K87">
        <v>28.549999</v>
      </c>
      <c r="L87" s="22">
        <f t="shared" si="6"/>
        <v>-1.381699434138195E-2</v>
      </c>
      <c r="M87" s="8">
        <v>3700.65</v>
      </c>
      <c r="N87" s="13">
        <f t="shared" si="7"/>
        <v>-1.475478359029514E-2</v>
      </c>
    </row>
    <row r="88" spans="1:14" ht="17" x14ac:dyDescent="0.2">
      <c r="A88" s="7">
        <v>43469</v>
      </c>
      <c r="B88">
        <v>30.32</v>
      </c>
      <c r="C88" s="13">
        <f t="shared" si="4"/>
        <v>2.0445940260833018E-2</v>
      </c>
      <c r="D88" s="11">
        <v>43473</v>
      </c>
      <c r="E88" s="8">
        <v>2574.41</v>
      </c>
      <c r="F88" s="13">
        <f t="shared" si="5"/>
        <v>9.6952962909215845E-3</v>
      </c>
      <c r="J88" s="7">
        <v>44200</v>
      </c>
      <c r="K88">
        <v>29.014999</v>
      </c>
      <c r="L88" s="22">
        <f t="shared" si="6"/>
        <v>1.6287215982039083E-2</v>
      </c>
      <c r="M88" s="8">
        <v>3726.86</v>
      </c>
      <c r="N88" s="13">
        <f t="shared" si="7"/>
        <v>7.0825395538620661E-3</v>
      </c>
    </row>
    <row r="89" spans="1:14" ht="17" x14ac:dyDescent="0.2">
      <c r="A89" s="7">
        <v>43472</v>
      </c>
      <c r="B89">
        <v>30.219999000000001</v>
      </c>
      <c r="C89" s="13">
        <f t="shared" si="4"/>
        <v>-3.2981860158310949E-3</v>
      </c>
      <c r="D89" s="11">
        <v>43474</v>
      </c>
      <c r="E89" s="8">
        <v>2584.96</v>
      </c>
      <c r="F89" s="13">
        <f t="shared" si="5"/>
        <v>4.0980263439003295E-3</v>
      </c>
      <c r="J89" s="7">
        <v>44201</v>
      </c>
      <c r="K89">
        <v>29.195</v>
      </c>
      <c r="L89" s="22">
        <f t="shared" si="6"/>
        <v>6.2037224264595014E-3</v>
      </c>
      <c r="M89" s="8">
        <v>3748.14</v>
      </c>
      <c r="N89" s="13">
        <f t="shared" si="7"/>
        <v>5.7099005597205377E-3</v>
      </c>
    </row>
    <row r="90" spans="1:14" ht="17" x14ac:dyDescent="0.2">
      <c r="A90" s="7">
        <v>43473</v>
      </c>
      <c r="B90">
        <v>30.51</v>
      </c>
      <c r="C90" s="13">
        <f t="shared" si="4"/>
        <v>9.5963272533530208E-3</v>
      </c>
      <c r="D90" s="11">
        <v>43475</v>
      </c>
      <c r="E90" s="8">
        <v>2596.64</v>
      </c>
      <c r="F90" s="13">
        <f t="shared" si="5"/>
        <v>4.5184451596929076E-3</v>
      </c>
      <c r="J90" s="7">
        <v>44202</v>
      </c>
      <c r="K90">
        <v>30.190000999999999</v>
      </c>
      <c r="L90" s="22">
        <f t="shared" si="6"/>
        <v>3.4081212536393179E-2</v>
      </c>
      <c r="M90" s="8">
        <v>3803.79</v>
      </c>
      <c r="N90" s="13">
        <f t="shared" si="7"/>
        <v>1.484736429268918E-2</v>
      </c>
    </row>
    <row r="91" spans="1:14" ht="17" x14ac:dyDescent="0.2">
      <c r="A91" s="7">
        <v>43474</v>
      </c>
      <c r="B91">
        <v>30.67</v>
      </c>
      <c r="C91" s="13">
        <f t="shared" si="4"/>
        <v>5.2441822353326284E-3</v>
      </c>
      <c r="D91" s="11">
        <v>43476</v>
      </c>
      <c r="E91" s="8">
        <v>2596.2600000000002</v>
      </c>
      <c r="F91" s="13">
        <f t="shared" si="5"/>
        <v>-1.4634296629478794E-4</v>
      </c>
      <c r="J91" s="7">
        <v>44203</v>
      </c>
      <c r="K91">
        <v>30.285</v>
      </c>
      <c r="L91" s="22">
        <f t="shared" si="6"/>
        <v>3.1467041024610953E-3</v>
      </c>
      <c r="M91" s="8">
        <v>3824.68</v>
      </c>
      <c r="N91" s="13">
        <f t="shared" si="7"/>
        <v>5.4918909824148709E-3</v>
      </c>
    </row>
    <row r="92" spans="1:14" ht="17" x14ac:dyDescent="0.2">
      <c r="A92" s="7">
        <v>43475</v>
      </c>
      <c r="B92">
        <v>30.715</v>
      </c>
      <c r="C92" s="13">
        <f t="shared" si="4"/>
        <v>1.467231822627868E-3</v>
      </c>
      <c r="D92" s="11">
        <v>43479</v>
      </c>
      <c r="E92" s="8">
        <v>2582.61</v>
      </c>
      <c r="F92" s="13">
        <f t="shared" si="5"/>
        <v>-5.2575628018766141E-3</v>
      </c>
      <c r="J92" s="7">
        <v>44204</v>
      </c>
      <c r="K92">
        <v>30.322500000000002</v>
      </c>
      <c r="L92" s="22">
        <f t="shared" si="6"/>
        <v>1.2382367508667613E-3</v>
      </c>
      <c r="M92" s="8">
        <v>3799.61</v>
      </c>
      <c r="N92" s="13">
        <f t="shared" si="7"/>
        <v>-6.5547967411652142E-3</v>
      </c>
    </row>
    <row r="93" spans="1:14" ht="17" x14ac:dyDescent="0.2">
      <c r="A93" s="7">
        <v>43476</v>
      </c>
      <c r="B93">
        <v>30.66</v>
      </c>
      <c r="C93" s="13">
        <f t="shared" si="4"/>
        <v>-1.7906560312550557E-3</v>
      </c>
      <c r="D93" s="11">
        <v>43480</v>
      </c>
      <c r="E93" s="8">
        <v>2610.3000000000002</v>
      </c>
      <c r="F93" s="13">
        <f t="shared" si="5"/>
        <v>1.0721711756711327E-2</v>
      </c>
      <c r="J93" s="7">
        <v>44207</v>
      </c>
      <c r="K93">
        <v>30.024999999999999</v>
      </c>
      <c r="L93" s="22">
        <f t="shared" si="6"/>
        <v>-9.8111963063732821E-3</v>
      </c>
      <c r="M93" s="8">
        <v>3801.19</v>
      </c>
      <c r="N93" s="13">
        <f t="shared" si="7"/>
        <v>4.1583215119445072E-4</v>
      </c>
    </row>
    <row r="94" spans="1:14" ht="17" x14ac:dyDescent="0.2">
      <c r="A94" s="7">
        <v>43479</v>
      </c>
      <c r="B94">
        <v>30.334999</v>
      </c>
      <c r="C94" s="13">
        <f t="shared" si="4"/>
        <v>-1.0600163078930191E-2</v>
      </c>
      <c r="D94" s="11">
        <v>43481</v>
      </c>
      <c r="E94" s="8">
        <v>2616.1</v>
      </c>
      <c r="F94" s="13">
        <f t="shared" si="5"/>
        <v>2.2219668237366541E-3</v>
      </c>
      <c r="J94" s="7">
        <v>44208</v>
      </c>
      <c r="K94">
        <v>29.825001</v>
      </c>
      <c r="L94" s="22">
        <f t="shared" si="6"/>
        <v>-6.6610824313071415E-3</v>
      </c>
      <c r="M94" s="8">
        <v>3809.84</v>
      </c>
      <c r="N94" s="13">
        <f t="shared" si="7"/>
        <v>2.2756031663768717E-3</v>
      </c>
    </row>
    <row r="95" spans="1:14" ht="17" x14ac:dyDescent="0.2">
      <c r="A95" s="7">
        <v>43480</v>
      </c>
      <c r="B95">
        <v>30.557500999999998</v>
      </c>
      <c r="C95" s="13">
        <f t="shared" si="4"/>
        <v>7.3348279985108178E-3</v>
      </c>
      <c r="D95" s="11">
        <v>43482</v>
      </c>
      <c r="E95" s="8">
        <v>2635.96</v>
      </c>
      <c r="F95" s="13">
        <f t="shared" si="5"/>
        <v>7.5914529261114083E-3</v>
      </c>
      <c r="J95" s="7">
        <v>44209</v>
      </c>
      <c r="K95">
        <v>29.77</v>
      </c>
      <c r="L95" s="22">
        <f t="shared" si="6"/>
        <v>-1.8441239951677568E-3</v>
      </c>
      <c r="M95" s="8">
        <v>3795.54</v>
      </c>
      <c r="N95" s="13">
        <f t="shared" si="7"/>
        <v>-3.753438464607517E-3</v>
      </c>
    </row>
    <row r="96" spans="1:14" ht="17" x14ac:dyDescent="0.2">
      <c r="A96" s="7">
        <v>43481</v>
      </c>
      <c r="B96">
        <v>30.405000999999999</v>
      </c>
      <c r="C96" s="13">
        <f t="shared" si="4"/>
        <v>-4.9905913444950878E-3</v>
      </c>
      <c r="D96" s="11">
        <v>43483</v>
      </c>
      <c r="E96" s="8">
        <v>2670.71</v>
      </c>
      <c r="F96" s="13">
        <f t="shared" si="5"/>
        <v>1.3183052853609212E-2</v>
      </c>
      <c r="J96" s="7">
        <v>44210</v>
      </c>
      <c r="K96">
        <v>30.040001</v>
      </c>
      <c r="L96" s="22">
        <f t="shared" si="6"/>
        <v>9.0695666778637385E-3</v>
      </c>
      <c r="M96" s="8">
        <v>3768.25</v>
      </c>
      <c r="N96" s="13">
        <f t="shared" si="7"/>
        <v>-7.1900177576840196E-3</v>
      </c>
    </row>
    <row r="97" spans="1:14" ht="17" x14ac:dyDescent="0.2">
      <c r="A97" s="7">
        <v>43482</v>
      </c>
      <c r="B97">
        <v>30.280000999999999</v>
      </c>
      <c r="C97" s="13">
        <f t="shared" si="4"/>
        <v>-4.1111657914433275E-3</v>
      </c>
      <c r="D97" s="11">
        <v>43487</v>
      </c>
      <c r="E97" s="8">
        <v>2632.9</v>
      </c>
      <c r="F97" s="13">
        <f t="shared" si="5"/>
        <v>-1.4157284018107563E-2</v>
      </c>
      <c r="J97" s="7">
        <v>44211</v>
      </c>
      <c r="K97">
        <v>29.712499999999999</v>
      </c>
      <c r="L97" s="22">
        <f t="shared" si="6"/>
        <v>-1.0902163418702981E-2</v>
      </c>
      <c r="M97" s="8">
        <v>3798.91</v>
      </c>
      <c r="N97" s="13">
        <f t="shared" si="7"/>
        <v>8.136402839514334E-3</v>
      </c>
    </row>
    <row r="98" spans="1:14" ht="17" x14ac:dyDescent="0.2">
      <c r="A98" s="7">
        <v>43483</v>
      </c>
      <c r="B98">
        <v>30.907499000000001</v>
      </c>
      <c r="C98" s="13">
        <f t="shared" si="4"/>
        <v>2.0723182935165729E-2</v>
      </c>
      <c r="D98" s="11">
        <v>43488</v>
      </c>
      <c r="E98" s="8">
        <v>2638.7</v>
      </c>
      <c r="F98" s="13">
        <f t="shared" si="5"/>
        <v>2.2028941471379238E-3</v>
      </c>
      <c r="J98" s="7">
        <v>44214</v>
      </c>
      <c r="K98">
        <v>29.684999000000001</v>
      </c>
      <c r="L98" s="22">
        <f t="shared" si="6"/>
        <v>-9.2557004627669137E-4</v>
      </c>
      <c r="M98" s="8">
        <v>3851.85</v>
      </c>
      <c r="N98" s="13">
        <f t="shared" si="7"/>
        <v>1.3935576257400273E-2</v>
      </c>
    </row>
    <row r="99" spans="1:14" ht="17" x14ac:dyDescent="0.2">
      <c r="A99" s="7">
        <v>43486</v>
      </c>
      <c r="B99">
        <v>30.915001</v>
      </c>
      <c r="C99" s="13">
        <f t="shared" si="4"/>
        <v>2.4272426571947392E-4</v>
      </c>
      <c r="D99" s="11">
        <v>43489</v>
      </c>
      <c r="E99" s="8">
        <v>2642.33</v>
      </c>
      <c r="F99" s="13">
        <f t="shared" si="5"/>
        <v>1.3756774169098041E-3</v>
      </c>
      <c r="J99" s="7">
        <v>44215</v>
      </c>
      <c r="K99">
        <v>29.665001</v>
      </c>
      <c r="L99" s="22">
        <f t="shared" si="6"/>
        <v>-6.7367359520542625E-4</v>
      </c>
      <c r="M99" s="8">
        <v>3853.07</v>
      </c>
      <c r="N99" s="13">
        <f t="shared" si="7"/>
        <v>3.167309215053038E-4</v>
      </c>
    </row>
    <row r="100" spans="1:14" ht="17" x14ac:dyDescent="0.2">
      <c r="A100" s="7">
        <v>43487</v>
      </c>
      <c r="B100">
        <v>30.59</v>
      </c>
      <c r="C100" s="13">
        <f t="shared" si="4"/>
        <v>-1.0512728108920344E-2</v>
      </c>
      <c r="D100" s="11">
        <v>43490</v>
      </c>
      <c r="E100" s="8">
        <v>2664.76</v>
      </c>
      <c r="F100" s="13">
        <f t="shared" si="5"/>
        <v>8.4887201825663006E-3</v>
      </c>
      <c r="J100" s="7">
        <v>44216</v>
      </c>
      <c r="K100">
        <v>29.77</v>
      </c>
      <c r="L100" s="22">
        <f t="shared" si="6"/>
        <v>3.5394908633241684E-3</v>
      </c>
      <c r="M100" s="8">
        <v>3841.47</v>
      </c>
      <c r="N100" s="13">
        <f t="shared" si="7"/>
        <v>-3.0105863636010755E-3</v>
      </c>
    </row>
    <row r="101" spans="1:14" ht="17" x14ac:dyDescent="0.2">
      <c r="A101" s="7">
        <v>43488</v>
      </c>
      <c r="B101">
        <v>30.305</v>
      </c>
      <c r="C101" s="13">
        <f t="shared" si="4"/>
        <v>-9.3167701863353658E-3</v>
      </c>
      <c r="D101" s="11">
        <v>43493</v>
      </c>
      <c r="E101" s="8">
        <v>2643.85</v>
      </c>
      <c r="F101" s="13">
        <f t="shared" si="5"/>
        <v>-7.8468605052613993E-3</v>
      </c>
      <c r="J101" s="7">
        <v>44217</v>
      </c>
      <c r="K101">
        <v>29.645</v>
      </c>
      <c r="L101" s="22">
        <f t="shared" si="6"/>
        <v>-4.1988579106483348E-3</v>
      </c>
      <c r="M101" s="8">
        <v>3855.36</v>
      </c>
      <c r="N101" s="13">
        <f t="shared" si="7"/>
        <v>3.6158033252895461E-3</v>
      </c>
    </row>
    <row r="102" spans="1:14" ht="17" x14ac:dyDescent="0.2">
      <c r="A102" s="7">
        <v>43489</v>
      </c>
      <c r="B102">
        <v>30.195</v>
      </c>
      <c r="C102" s="13">
        <f t="shared" si="4"/>
        <v>-3.6297640653357721E-3</v>
      </c>
      <c r="D102" s="11">
        <v>43494</v>
      </c>
      <c r="E102" s="8">
        <v>2640</v>
      </c>
      <c r="F102" s="13">
        <f t="shared" si="5"/>
        <v>-1.4562096941959091E-3</v>
      </c>
      <c r="J102" s="7">
        <v>44218</v>
      </c>
      <c r="K102">
        <v>29.512501</v>
      </c>
      <c r="L102" s="22">
        <f t="shared" si="6"/>
        <v>-4.4695226851070302E-3</v>
      </c>
      <c r="M102" s="8">
        <v>3849.62</v>
      </c>
      <c r="N102" s="13">
        <f t="shared" si="7"/>
        <v>-1.4888363213811928E-3</v>
      </c>
    </row>
    <row r="103" spans="1:14" ht="17" x14ac:dyDescent="0.2">
      <c r="A103" s="7">
        <v>43490</v>
      </c>
      <c r="B103">
        <v>30.184999000000001</v>
      </c>
      <c r="C103" s="13">
        <f t="shared" si="4"/>
        <v>-3.3121377711542443E-4</v>
      </c>
      <c r="D103" s="11">
        <v>43495</v>
      </c>
      <c r="E103" s="8">
        <v>2681.05</v>
      </c>
      <c r="F103" s="13">
        <f t="shared" si="5"/>
        <v>1.5549242424242493E-2</v>
      </c>
      <c r="J103" s="7">
        <v>44221</v>
      </c>
      <c r="K103">
        <v>29.32</v>
      </c>
      <c r="L103" s="22">
        <f t="shared" si="6"/>
        <v>-6.5226935528100993E-3</v>
      </c>
      <c r="M103" s="8">
        <v>3750.77</v>
      </c>
      <c r="N103" s="13">
        <f t="shared" si="7"/>
        <v>-2.5677859113367063E-2</v>
      </c>
    </row>
    <row r="104" spans="1:14" ht="17" x14ac:dyDescent="0.2">
      <c r="A104" s="7">
        <v>43493</v>
      </c>
      <c r="B104">
        <v>29.885000000000002</v>
      </c>
      <c r="C104" s="13">
        <f t="shared" si="4"/>
        <v>-9.9386784806585471E-3</v>
      </c>
      <c r="D104" s="11">
        <v>43496</v>
      </c>
      <c r="E104" s="8">
        <v>2704.1</v>
      </c>
      <c r="F104" s="13">
        <f t="shared" si="5"/>
        <v>8.5973778929895328E-3</v>
      </c>
      <c r="J104" s="7">
        <v>44222</v>
      </c>
      <c r="K104">
        <v>29.364999999999998</v>
      </c>
      <c r="L104" s="22">
        <f t="shared" si="6"/>
        <v>1.5347885402454686E-3</v>
      </c>
      <c r="M104" s="8">
        <v>3787.38</v>
      </c>
      <c r="N104" s="13">
        <f t="shared" si="7"/>
        <v>9.7606624773047823E-3</v>
      </c>
    </row>
    <row r="105" spans="1:14" ht="17" x14ac:dyDescent="0.2">
      <c r="A105" s="7">
        <v>43494</v>
      </c>
      <c r="B105">
        <v>30.27</v>
      </c>
      <c r="C105" s="13">
        <f t="shared" si="4"/>
        <v>1.2882717082148165E-2</v>
      </c>
      <c r="D105" s="11">
        <v>43497</v>
      </c>
      <c r="E105" s="8">
        <v>2706.53</v>
      </c>
      <c r="F105" s="13">
        <f t="shared" si="5"/>
        <v>8.98635405495396E-4</v>
      </c>
      <c r="J105" s="7">
        <v>44223</v>
      </c>
      <c r="K105">
        <v>28.985001</v>
      </c>
      <c r="L105" s="22">
        <f t="shared" si="6"/>
        <v>-1.2940541460922828E-2</v>
      </c>
      <c r="M105" s="8">
        <v>3714.24</v>
      </c>
      <c r="N105" s="13">
        <f t="shared" si="7"/>
        <v>-1.9311502938707092E-2</v>
      </c>
    </row>
    <row r="106" spans="1:14" ht="17" x14ac:dyDescent="0.2">
      <c r="A106" s="7">
        <v>43495</v>
      </c>
      <c r="B106">
        <v>30.780000999999999</v>
      </c>
      <c r="C106" s="13">
        <f t="shared" si="4"/>
        <v>1.6848397753551403E-2</v>
      </c>
      <c r="D106" s="11">
        <v>43500</v>
      </c>
      <c r="E106" s="8">
        <v>2724.87</v>
      </c>
      <c r="F106" s="13">
        <f t="shared" si="5"/>
        <v>6.7762042172079262E-3</v>
      </c>
      <c r="J106" s="7">
        <v>44224</v>
      </c>
      <c r="K106">
        <v>28.825001</v>
      </c>
      <c r="L106" s="22">
        <f t="shared" si="6"/>
        <v>-5.5200964112438466E-3</v>
      </c>
      <c r="M106" s="8">
        <v>3773.86</v>
      </c>
      <c r="N106" s="13">
        <f t="shared" si="7"/>
        <v>1.6051736021366558E-2</v>
      </c>
    </row>
    <row r="107" spans="1:14" ht="17" x14ac:dyDescent="0.2">
      <c r="A107" s="7">
        <v>43496</v>
      </c>
      <c r="B107">
        <v>30.895</v>
      </c>
      <c r="C107" s="13">
        <f t="shared" si="4"/>
        <v>3.736159722671939E-3</v>
      </c>
      <c r="D107" s="11">
        <v>43501</v>
      </c>
      <c r="E107" s="8">
        <v>2737.7</v>
      </c>
      <c r="F107" s="13">
        <f t="shared" si="5"/>
        <v>4.7084815055395968E-3</v>
      </c>
      <c r="J107" s="7">
        <v>44225</v>
      </c>
      <c r="K107">
        <v>28.280000999999999</v>
      </c>
      <c r="L107" s="22">
        <f t="shared" si="6"/>
        <v>-1.890719795638518E-2</v>
      </c>
      <c r="M107" s="8">
        <v>3826.31</v>
      </c>
      <c r="N107" s="13">
        <f t="shared" si="7"/>
        <v>1.3898236818535858E-2</v>
      </c>
    </row>
    <row r="108" spans="1:14" ht="17" x14ac:dyDescent="0.2">
      <c r="A108" s="7">
        <v>43497</v>
      </c>
      <c r="B108">
        <v>31.120000999999998</v>
      </c>
      <c r="C108" s="13">
        <f t="shared" si="4"/>
        <v>7.2827642013271188E-3</v>
      </c>
      <c r="D108" s="11">
        <v>43502</v>
      </c>
      <c r="E108" s="8">
        <v>2731.61</v>
      </c>
      <c r="F108" s="13">
        <f t="shared" si="5"/>
        <v>-2.224495014062744E-3</v>
      </c>
      <c r="J108" s="7">
        <v>44228</v>
      </c>
      <c r="K108">
        <v>28.549999</v>
      </c>
      <c r="L108" s="22">
        <f t="shared" si="6"/>
        <v>9.5473122508022978E-3</v>
      </c>
      <c r="M108" s="8">
        <v>3830.17</v>
      </c>
      <c r="N108" s="13">
        <f t="shared" si="7"/>
        <v>1.0088048276277739E-3</v>
      </c>
    </row>
    <row r="109" spans="1:14" ht="17" x14ac:dyDescent="0.2">
      <c r="A109" s="7">
        <v>43500</v>
      </c>
      <c r="B109">
        <v>31.145</v>
      </c>
      <c r="C109" s="13">
        <f t="shared" si="4"/>
        <v>8.0330974282416534E-4</v>
      </c>
      <c r="D109" s="11">
        <v>43503</v>
      </c>
      <c r="E109" s="8">
        <v>2706.05</v>
      </c>
      <c r="F109" s="13">
        <f t="shared" si="5"/>
        <v>-9.3571190616522637E-3</v>
      </c>
      <c r="J109" s="7">
        <v>44229</v>
      </c>
      <c r="K109">
        <v>28.790001</v>
      </c>
      <c r="L109" s="22">
        <f t="shared" si="6"/>
        <v>8.4063750755298816E-3</v>
      </c>
      <c r="M109" s="8">
        <v>3871.74</v>
      </c>
      <c r="N109" s="13">
        <f t="shared" si="7"/>
        <v>1.0853304161434041E-2</v>
      </c>
    </row>
    <row r="110" spans="1:14" ht="17" x14ac:dyDescent="0.2">
      <c r="A110" s="7">
        <v>43501</v>
      </c>
      <c r="B110">
        <v>31.805</v>
      </c>
      <c r="C110" s="13">
        <f t="shared" si="4"/>
        <v>2.1191202440199008E-2</v>
      </c>
      <c r="D110" s="11">
        <v>43504</v>
      </c>
      <c r="E110" s="8">
        <v>2707.88</v>
      </c>
      <c r="F110" s="13">
        <f t="shared" si="5"/>
        <v>6.7626244895691023E-4</v>
      </c>
      <c r="J110" s="7">
        <v>44230</v>
      </c>
      <c r="K110">
        <v>28.725000000000001</v>
      </c>
      <c r="L110" s="22">
        <f t="shared" si="6"/>
        <v>-2.2577630337698995E-3</v>
      </c>
      <c r="M110" s="8">
        <v>3886.83</v>
      </c>
      <c r="N110" s="13">
        <f t="shared" si="7"/>
        <v>3.897472454245321E-3</v>
      </c>
    </row>
    <row r="111" spans="1:14" ht="17" x14ac:dyDescent="0.2">
      <c r="A111" s="7">
        <v>43502</v>
      </c>
      <c r="B111">
        <v>31.754999000000002</v>
      </c>
      <c r="C111" s="13">
        <f t="shared" si="4"/>
        <v>-1.5721113032541867E-3</v>
      </c>
      <c r="D111" s="11">
        <v>43507</v>
      </c>
      <c r="E111" s="8">
        <v>2709.8</v>
      </c>
      <c r="F111" s="13">
        <f t="shared" si="5"/>
        <v>7.0904175960539995E-4</v>
      </c>
      <c r="J111" s="7">
        <v>44231</v>
      </c>
      <c r="K111">
        <v>28.709999</v>
      </c>
      <c r="L111" s="22">
        <f t="shared" si="6"/>
        <v>-5.2222802436907578E-4</v>
      </c>
      <c r="M111" s="8">
        <v>3915.59</v>
      </c>
      <c r="N111" s="13">
        <f t="shared" si="7"/>
        <v>7.3993459966090747E-3</v>
      </c>
    </row>
    <row r="112" spans="1:14" ht="17" x14ac:dyDescent="0.2">
      <c r="A112" s="7">
        <v>43503</v>
      </c>
      <c r="B112">
        <v>31.454999999999998</v>
      </c>
      <c r="C112" s="13">
        <f t="shared" si="4"/>
        <v>-9.4472999353583109E-3</v>
      </c>
      <c r="D112" s="11">
        <v>43508</v>
      </c>
      <c r="E112" s="8">
        <v>2744.73</v>
      </c>
      <c r="F112" s="13">
        <f t="shared" si="5"/>
        <v>1.2890250202966858E-2</v>
      </c>
      <c r="J112" s="7">
        <v>44232</v>
      </c>
      <c r="K112">
        <v>28.674999</v>
      </c>
      <c r="L112" s="22">
        <f t="shared" si="6"/>
        <v>-1.2190874684461228E-3</v>
      </c>
      <c r="M112" s="8">
        <v>3911.23</v>
      </c>
      <c r="N112" s="13">
        <f t="shared" si="7"/>
        <v>-1.1134975827398197E-3</v>
      </c>
    </row>
    <row r="113" spans="1:14" ht="17" x14ac:dyDescent="0.2">
      <c r="A113" s="7">
        <v>43504</v>
      </c>
      <c r="B113">
        <v>31.27</v>
      </c>
      <c r="C113" s="13">
        <f t="shared" si="4"/>
        <v>-5.8814178985852061E-3</v>
      </c>
      <c r="D113" s="11">
        <v>43509</v>
      </c>
      <c r="E113" s="8">
        <v>2753.03</v>
      </c>
      <c r="F113" s="13">
        <f t="shared" si="5"/>
        <v>3.0239768574686909E-3</v>
      </c>
      <c r="J113" s="7">
        <v>44235</v>
      </c>
      <c r="K113">
        <v>28.790001</v>
      </c>
      <c r="L113" s="22">
        <f t="shared" si="6"/>
        <v>4.0105319620062918E-3</v>
      </c>
      <c r="M113" s="8">
        <v>3909.88</v>
      </c>
      <c r="N113" s="13">
        <f t="shared" si="7"/>
        <v>-3.4515996246697878E-4</v>
      </c>
    </row>
    <row r="114" spans="1:14" ht="17" x14ac:dyDescent="0.2">
      <c r="A114" s="7">
        <v>43507</v>
      </c>
      <c r="B114">
        <v>31.575001</v>
      </c>
      <c r="C114" s="13">
        <f t="shared" si="4"/>
        <v>9.7537895746722114E-3</v>
      </c>
      <c r="D114" s="11">
        <v>43510</v>
      </c>
      <c r="E114" s="8">
        <v>2745.73</v>
      </c>
      <c r="F114" s="13">
        <f t="shared" si="5"/>
        <v>-2.6516238471793185E-3</v>
      </c>
      <c r="J114" s="7">
        <v>44236</v>
      </c>
      <c r="K114">
        <v>28.860001</v>
      </c>
      <c r="L114" s="22">
        <f t="shared" si="6"/>
        <v>2.4313997071414573E-3</v>
      </c>
      <c r="M114" s="8">
        <v>3916.38</v>
      </c>
      <c r="N114" s="13">
        <f t="shared" si="7"/>
        <v>1.6624551137118804E-3</v>
      </c>
    </row>
    <row r="115" spans="1:14" ht="17" x14ac:dyDescent="0.2">
      <c r="A115" s="7">
        <v>43508</v>
      </c>
      <c r="B115">
        <v>31.555</v>
      </c>
      <c r="C115" s="13">
        <f t="shared" si="4"/>
        <v>-6.3344416046096086E-4</v>
      </c>
      <c r="D115" s="11">
        <v>43511</v>
      </c>
      <c r="E115" s="8">
        <v>2775.6</v>
      </c>
      <c r="F115" s="13">
        <f t="shared" si="5"/>
        <v>1.0878709851296353E-2</v>
      </c>
      <c r="J115" s="7">
        <v>44237</v>
      </c>
      <c r="K115">
        <v>28.825001</v>
      </c>
      <c r="L115" s="22">
        <f t="shared" si="6"/>
        <v>-1.212751170729387E-3</v>
      </c>
      <c r="M115" s="8">
        <v>3934.83</v>
      </c>
      <c r="N115" s="13">
        <f t="shared" si="7"/>
        <v>4.7109831017417836E-3</v>
      </c>
    </row>
    <row r="116" spans="1:14" ht="17" x14ac:dyDescent="0.2">
      <c r="A116" s="7">
        <v>43509</v>
      </c>
      <c r="B116">
        <v>31.809999000000001</v>
      </c>
      <c r="C116" s="13">
        <f t="shared" si="4"/>
        <v>8.0810964981778977E-3</v>
      </c>
      <c r="D116" s="11">
        <v>43515</v>
      </c>
      <c r="E116" s="8">
        <v>2779.76</v>
      </c>
      <c r="F116" s="13">
        <f t="shared" si="5"/>
        <v>1.4987750396311394E-3</v>
      </c>
      <c r="J116" s="7">
        <v>44238</v>
      </c>
      <c r="K116">
        <v>28.844999000000001</v>
      </c>
      <c r="L116" s="22">
        <f t="shared" si="6"/>
        <v>6.937727426272744E-4</v>
      </c>
      <c r="M116" s="8">
        <v>3932.59</v>
      </c>
      <c r="N116" s="13">
        <f t="shared" si="7"/>
        <v>-5.6927491149549869E-4</v>
      </c>
    </row>
    <row r="117" spans="1:14" ht="17" x14ac:dyDescent="0.2">
      <c r="A117" s="7">
        <v>43510</v>
      </c>
      <c r="B117">
        <v>31.959999</v>
      </c>
      <c r="C117" s="13">
        <f t="shared" si="4"/>
        <v>4.7154984192234739E-3</v>
      </c>
      <c r="D117" s="11">
        <v>43516</v>
      </c>
      <c r="E117" s="8">
        <v>2784.7</v>
      </c>
      <c r="F117" s="13">
        <f t="shared" si="5"/>
        <v>1.7771318387196366E-3</v>
      </c>
      <c r="J117" s="7">
        <v>44239</v>
      </c>
      <c r="K117">
        <v>29.094999000000001</v>
      </c>
      <c r="L117" s="22">
        <f t="shared" si="6"/>
        <v>8.6670136476689752E-3</v>
      </c>
      <c r="M117" s="8">
        <v>3931.33</v>
      </c>
      <c r="N117" s="13">
        <f t="shared" si="7"/>
        <v>-3.2039953313212077E-4</v>
      </c>
    </row>
    <row r="118" spans="1:14" ht="17" x14ac:dyDescent="0.2">
      <c r="A118" s="7">
        <v>43511</v>
      </c>
      <c r="B118">
        <v>32.130001</v>
      </c>
      <c r="C118" s="13">
        <f t="shared" si="4"/>
        <v>5.3192116808264966E-3</v>
      </c>
      <c r="D118" s="11">
        <v>43517</v>
      </c>
      <c r="E118" s="8">
        <v>2774.88</v>
      </c>
      <c r="F118" s="13">
        <f t="shared" si="5"/>
        <v>-3.526412180845262E-3</v>
      </c>
      <c r="J118" s="7">
        <v>44242</v>
      </c>
      <c r="K118">
        <v>29.825001</v>
      </c>
      <c r="L118" s="22">
        <f t="shared" si="6"/>
        <v>2.5090291290265965E-2</v>
      </c>
      <c r="M118" s="8">
        <v>3913.97</v>
      </c>
      <c r="N118" s="13">
        <f t="shared" si="7"/>
        <v>-4.4158083905446732E-3</v>
      </c>
    </row>
    <row r="119" spans="1:14" ht="17" x14ac:dyDescent="0.2">
      <c r="A119" s="7">
        <v>43514</v>
      </c>
      <c r="B119">
        <v>32.014999000000003</v>
      </c>
      <c r="C119" s="13">
        <f t="shared" si="4"/>
        <v>-3.579271597283662E-3</v>
      </c>
      <c r="D119" s="11">
        <v>43518</v>
      </c>
      <c r="E119" s="8">
        <v>2792.67</v>
      </c>
      <c r="F119" s="13">
        <f t="shared" si="5"/>
        <v>6.4110880470507059E-3</v>
      </c>
      <c r="J119" s="7">
        <v>44243</v>
      </c>
      <c r="K119">
        <v>29.790001</v>
      </c>
      <c r="L119" s="22">
        <f t="shared" si="6"/>
        <v>-1.1735121148864769E-3</v>
      </c>
      <c r="M119" s="8">
        <v>3906.71</v>
      </c>
      <c r="N119" s="13">
        <f t="shared" si="7"/>
        <v>-1.8548941356217874E-3</v>
      </c>
    </row>
    <row r="120" spans="1:14" ht="17" x14ac:dyDescent="0.2">
      <c r="A120" s="7">
        <v>43515</v>
      </c>
      <c r="B120">
        <v>31.844999000000001</v>
      </c>
      <c r="C120" s="13">
        <f t="shared" si="4"/>
        <v>-5.3100110982355897E-3</v>
      </c>
      <c r="D120" s="11">
        <v>43521</v>
      </c>
      <c r="E120" s="8">
        <v>2796.11</v>
      </c>
      <c r="F120" s="13">
        <f t="shared" si="5"/>
        <v>1.2317960947767492E-3</v>
      </c>
      <c r="J120" s="7">
        <v>44244</v>
      </c>
      <c r="K120">
        <v>29.614999999999998</v>
      </c>
      <c r="L120" s="22">
        <f t="shared" si="6"/>
        <v>-5.874487886052826E-3</v>
      </c>
      <c r="M120" s="8">
        <v>3876.5</v>
      </c>
      <c r="N120" s="13">
        <f t="shared" si="7"/>
        <v>-7.7328493796570141E-3</v>
      </c>
    </row>
    <row r="121" spans="1:14" ht="17" x14ac:dyDescent="0.2">
      <c r="A121" s="7">
        <v>43516</v>
      </c>
      <c r="B121">
        <v>32.064999</v>
      </c>
      <c r="C121" s="13">
        <f t="shared" si="4"/>
        <v>6.9084630839524319E-3</v>
      </c>
      <c r="D121" s="11">
        <v>43522</v>
      </c>
      <c r="E121" s="8">
        <v>2793.9</v>
      </c>
      <c r="F121" s="13">
        <f t="shared" si="5"/>
        <v>-7.9038378318452285E-4</v>
      </c>
      <c r="J121" s="7">
        <v>44245</v>
      </c>
      <c r="K121">
        <v>29.274999999999999</v>
      </c>
      <c r="L121" s="22">
        <f t="shared" si="6"/>
        <v>-1.1480668580111431E-2</v>
      </c>
      <c r="M121" s="8">
        <v>3881.37</v>
      </c>
      <c r="N121" s="13">
        <f t="shared" si="7"/>
        <v>1.2562878885591378E-3</v>
      </c>
    </row>
    <row r="122" spans="1:14" ht="17" x14ac:dyDescent="0.2">
      <c r="A122" s="7">
        <v>43517</v>
      </c>
      <c r="B122">
        <v>31.870000999999998</v>
      </c>
      <c r="C122" s="13">
        <f t="shared" si="4"/>
        <v>-6.0813349783669368E-3</v>
      </c>
      <c r="D122" s="11">
        <v>43523</v>
      </c>
      <c r="E122" s="8">
        <v>2792.38</v>
      </c>
      <c r="F122" s="13">
        <f t="shared" si="5"/>
        <v>-5.4404237803784561E-4</v>
      </c>
      <c r="J122" s="7">
        <v>44246</v>
      </c>
      <c r="K122">
        <v>29.325001</v>
      </c>
      <c r="L122" s="22">
        <f t="shared" si="6"/>
        <v>1.7079760888130124E-3</v>
      </c>
      <c r="M122" s="8">
        <v>3925.43</v>
      </c>
      <c r="N122" s="13">
        <f t="shared" si="7"/>
        <v>1.135166191319037E-2</v>
      </c>
    </row>
    <row r="123" spans="1:14" ht="17" x14ac:dyDescent="0.2">
      <c r="A123" s="7">
        <v>43518</v>
      </c>
      <c r="B123">
        <v>31.945</v>
      </c>
      <c r="C123" s="13">
        <f t="shared" si="4"/>
        <v>2.3532788718771958E-3</v>
      </c>
      <c r="D123" s="11">
        <v>43524</v>
      </c>
      <c r="E123" s="8">
        <v>2784.49</v>
      </c>
      <c r="F123" s="13">
        <f t="shared" si="5"/>
        <v>-2.8255466662847617E-3</v>
      </c>
      <c r="J123" s="7">
        <v>44249</v>
      </c>
      <c r="K123">
        <v>29.24</v>
      </c>
      <c r="L123" s="22">
        <f t="shared" si="6"/>
        <v>-2.8985847263910403E-3</v>
      </c>
      <c r="M123" s="8">
        <v>3829.34</v>
      </c>
      <c r="N123" s="13">
        <f t="shared" si="7"/>
        <v>-2.4478846903396523E-2</v>
      </c>
    </row>
    <row r="124" spans="1:14" ht="17" x14ac:dyDescent="0.2">
      <c r="A124" s="7">
        <v>43521</v>
      </c>
      <c r="B124">
        <v>31.969999000000001</v>
      </c>
      <c r="C124" s="13">
        <f t="shared" si="4"/>
        <v>7.8256378149954564E-4</v>
      </c>
      <c r="D124" s="11">
        <v>43525</v>
      </c>
      <c r="E124" s="8">
        <v>2803.69</v>
      </c>
      <c r="F124" s="13">
        <f t="shared" si="5"/>
        <v>6.8953381050032014E-3</v>
      </c>
      <c r="J124" s="7">
        <v>44250</v>
      </c>
      <c r="K124">
        <v>29.315000999999999</v>
      </c>
      <c r="L124" s="22">
        <f t="shared" si="6"/>
        <v>2.5650136798904821E-3</v>
      </c>
      <c r="M124" s="8">
        <v>3811.15</v>
      </c>
      <c r="N124" s="13">
        <f t="shared" si="7"/>
        <v>-4.7501658249202716E-3</v>
      </c>
    </row>
    <row r="125" spans="1:14" ht="17" x14ac:dyDescent="0.2">
      <c r="A125" s="7">
        <v>43522</v>
      </c>
      <c r="B125">
        <v>31.785</v>
      </c>
      <c r="C125" s="13">
        <f t="shared" si="4"/>
        <v>-5.7866439094977906E-3</v>
      </c>
      <c r="D125" s="11">
        <v>43528</v>
      </c>
      <c r="E125" s="8">
        <v>2792.81</v>
      </c>
      <c r="F125" s="13">
        <f t="shared" si="5"/>
        <v>-3.8806002090102654E-3</v>
      </c>
      <c r="J125" s="7">
        <v>44251</v>
      </c>
      <c r="K125">
        <v>29.440000999999999</v>
      </c>
      <c r="L125" s="22">
        <f t="shared" si="6"/>
        <v>4.2640285088171304E-3</v>
      </c>
      <c r="M125" s="8">
        <v>3901.82</v>
      </c>
      <c r="N125" s="13">
        <f t="shared" si="7"/>
        <v>2.3790719336683086E-2</v>
      </c>
    </row>
    <row r="126" spans="1:14" ht="17" x14ac:dyDescent="0.2">
      <c r="A126" s="7">
        <v>43523</v>
      </c>
      <c r="B126">
        <v>31.6175</v>
      </c>
      <c r="C126" s="13">
        <f t="shared" si="4"/>
        <v>-5.2697813434009477E-3</v>
      </c>
      <c r="D126" s="11">
        <v>43529</v>
      </c>
      <c r="E126" s="8">
        <v>2789.65</v>
      </c>
      <c r="F126" s="13">
        <f t="shared" si="5"/>
        <v>-1.1314768996100177E-3</v>
      </c>
      <c r="J126" s="7">
        <v>44252</v>
      </c>
      <c r="K126">
        <v>29.445</v>
      </c>
      <c r="L126" s="22">
        <f t="shared" si="6"/>
        <v>1.6980298336277677E-4</v>
      </c>
      <c r="M126" s="8">
        <v>3870.29</v>
      </c>
      <c r="N126" s="13">
        <f t="shared" si="7"/>
        <v>-8.0808443239309691E-3</v>
      </c>
    </row>
    <row r="127" spans="1:14" ht="17" x14ac:dyDescent="0.2">
      <c r="A127" s="7">
        <v>43524</v>
      </c>
      <c r="B127">
        <v>31.514999</v>
      </c>
      <c r="C127" s="13">
        <f t="shared" si="4"/>
        <v>-3.2419071716612846E-3</v>
      </c>
      <c r="D127" s="11">
        <v>43530</v>
      </c>
      <c r="E127" s="8">
        <v>2771.45</v>
      </c>
      <c r="F127" s="13">
        <f t="shared" si="5"/>
        <v>-6.5241159285216455E-3</v>
      </c>
      <c r="J127" s="7">
        <v>44253</v>
      </c>
      <c r="K127">
        <v>28.690000999999999</v>
      </c>
      <c r="L127" s="22">
        <f t="shared" si="6"/>
        <v>-2.564099167940237E-2</v>
      </c>
      <c r="M127" s="8">
        <v>3819.72</v>
      </c>
      <c r="N127" s="13">
        <f t="shared" si="7"/>
        <v>-1.306620434127681E-2</v>
      </c>
    </row>
    <row r="128" spans="1:14" ht="17" x14ac:dyDescent="0.2">
      <c r="A128" s="7">
        <v>43525</v>
      </c>
      <c r="B128">
        <v>31.68</v>
      </c>
      <c r="C128" s="13">
        <f t="shared" si="4"/>
        <v>5.2356339912940086E-3</v>
      </c>
      <c r="D128" s="11">
        <v>43531</v>
      </c>
      <c r="E128" s="8">
        <v>2748.93</v>
      </c>
      <c r="F128" s="13">
        <f t="shared" si="5"/>
        <v>-8.1257103682187415E-3</v>
      </c>
      <c r="J128" s="7">
        <v>44256</v>
      </c>
      <c r="K128">
        <v>29.137501</v>
      </c>
      <c r="L128" s="22">
        <f t="shared" si="6"/>
        <v>1.5597768713915494E-2</v>
      </c>
      <c r="M128" s="8">
        <v>3768.47</v>
      </c>
      <c r="N128" s="13">
        <f t="shared" si="7"/>
        <v>-1.3417213827191521E-2</v>
      </c>
    </row>
    <row r="129" spans="1:14" ht="17" x14ac:dyDescent="0.2">
      <c r="A129" s="7">
        <v>43528</v>
      </c>
      <c r="B129">
        <v>31.809999000000001</v>
      </c>
      <c r="C129" s="13">
        <f t="shared" si="4"/>
        <v>4.1035037878789371E-3</v>
      </c>
      <c r="D129" s="11">
        <v>43532</v>
      </c>
      <c r="E129" s="8">
        <v>2743.07</v>
      </c>
      <c r="F129" s="13">
        <f t="shared" si="5"/>
        <v>-2.1317385309919112E-3</v>
      </c>
      <c r="J129" s="7">
        <v>44257</v>
      </c>
      <c r="K129">
        <v>29.280000999999999</v>
      </c>
      <c r="L129" s="22">
        <f t="shared" si="6"/>
        <v>4.8906047227590399E-3</v>
      </c>
      <c r="M129" s="8">
        <v>3841.94</v>
      </c>
      <c r="N129" s="13">
        <f t="shared" si="7"/>
        <v>1.9495975820425837E-2</v>
      </c>
    </row>
    <row r="130" spans="1:14" ht="17" x14ac:dyDescent="0.2">
      <c r="A130" s="7">
        <v>43529</v>
      </c>
      <c r="B130">
        <v>32.009998000000003</v>
      </c>
      <c r="C130" s="13">
        <f t="shared" si="4"/>
        <v>6.2872997889751314E-3</v>
      </c>
      <c r="D130" s="11">
        <v>43535</v>
      </c>
      <c r="E130" s="8">
        <v>2783.3</v>
      </c>
      <c r="F130" s="13">
        <f t="shared" si="5"/>
        <v>1.4666049353461608E-2</v>
      </c>
      <c r="J130" s="7">
        <v>44258</v>
      </c>
      <c r="K130">
        <v>29.555</v>
      </c>
      <c r="L130" s="22">
        <f t="shared" si="6"/>
        <v>9.392042028960379E-3</v>
      </c>
      <c r="M130" s="8">
        <v>3821.35</v>
      </c>
      <c r="N130" s="13">
        <f t="shared" si="7"/>
        <v>-5.3592716179846622E-3</v>
      </c>
    </row>
    <row r="131" spans="1:14" ht="17" x14ac:dyDescent="0.2">
      <c r="A131" s="7">
        <v>43530</v>
      </c>
      <c r="B131">
        <v>32.064999</v>
      </c>
      <c r="C131" s="13">
        <f t="shared" si="4"/>
        <v>1.718244406013314E-3</v>
      </c>
      <c r="D131" s="11">
        <v>43536</v>
      </c>
      <c r="E131" s="8">
        <v>2791.52</v>
      </c>
      <c r="F131" s="13">
        <f t="shared" si="5"/>
        <v>2.9533287823806376E-3</v>
      </c>
      <c r="J131" s="7">
        <v>44259</v>
      </c>
      <c r="K131">
        <v>29.545000000000002</v>
      </c>
      <c r="L131" s="22">
        <f t="shared" si="6"/>
        <v>-3.3835222466582771E-4</v>
      </c>
      <c r="M131" s="8">
        <v>3875.44</v>
      </c>
      <c r="N131" s="13">
        <f t="shared" si="7"/>
        <v>1.4154683554241432E-2</v>
      </c>
    </row>
    <row r="132" spans="1:14" ht="17" x14ac:dyDescent="0.2">
      <c r="A132" s="7">
        <v>43531</v>
      </c>
      <c r="B132">
        <v>31.945</v>
      </c>
      <c r="C132" s="13">
        <f t="shared" ref="C132:C195" si="8">B132/B131-1</f>
        <v>-3.7423671836073202E-3</v>
      </c>
      <c r="D132" s="11">
        <v>43537</v>
      </c>
      <c r="E132" s="8">
        <v>2810.92</v>
      </c>
      <c r="F132" s="13">
        <f t="shared" ref="F132:F195" si="9">E132/E131-1</f>
        <v>6.9496188456468211E-3</v>
      </c>
      <c r="J132" s="7">
        <v>44260</v>
      </c>
      <c r="K132">
        <v>29.407499000000001</v>
      </c>
      <c r="L132" s="22">
        <f t="shared" ref="L132:L195" si="10">K132/K131-1</f>
        <v>-4.6539515992554126E-3</v>
      </c>
      <c r="M132" s="8">
        <v>3898.81</v>
      </c>
      <c r="N132" s="13">
        <f t="shared" ref="N132:N195" si="11">M132/M131-1</f>
        <v>6.0302830130256613E-3</v>
      </c>
    </row>
    <row r="133" spans="1:14" ht="17" x14ac:dyDescent="0.2">
      <c r="A133" s="7">
        <v>43532</v>
      </c>
      <c r="B133">
        <v>31.715</v>
      </c>
      <c r="C133" s="13">
        <f t="shared" si="8"/>
        <v>-7.199874784786342E-3</v>
      </c>
      <c r="D133" s="11">
        <v>43538</v>
      </c>
      <c r="E133" s="8">
        <v>2808.48</v>
      </c>
      <c r="F133" s="13">
        <f t="shared" si="9"/>
        <v>-8.6804320293709658E-4</v>
      </c>
      <c r="J133" s="7">
        <v>44263</v>
      </c>
      <c r="K133">
        <v>29.799999</v>
      </c>
      <c r="L133" s="22">
        <f t="shared" si="10"/>
        <v>1.3346935759480871E-2</v>
      </c>
      <c r="M133" s="8">
        <v>3939.34</v>
      </c>
      <c r="N133" s="13">
        <f t="shared" si="11"/>
        <v>1.0395479646353678E-2</v>
      </c>
    </row>
    <row r="134" spans="1:14" ht="17" x14ac:dyDescent="0.2">
      <c r="A134" s="7">
        <v>43535</v>
      </c>
      <c r="B134">
        <v>31.825001</v>
      </c>
      <c r="C134" s="13">
        <f t="shared" si="8"/>
        <v>3.4684218823901602E-3</v>
      </c>
      <c r="D134" s="11">
        <v>43539</v>
      </c>
      <c r="E134" s="8">
        <v>2822.48</v>
      </c>
      <c r="F134" s="13">
        <f t="shared" si="9"/>
        <v>4.9849028656070438E-3</v>
      </c>
      <c r="J134" s="7">
        <v>44264</v>
      </c>
      <c r="K134">
        <v>29.885000000000002</v>
      </c>
      <c r="L134" s="22">
        <f t="shared" si="10"/>
        <v>2.8523826460531421E-3</v>
      </c>
      <c r="M134" s="8">
        <v>3943.34</v>
      </c>
      <c r="N134" s="13">
        <f t="shared" si="11"/>
        <v>1.0153985185334946E-3</v>
      </c>
    </row>
    <row r="135" spans="1:14" ht="17" x14ac:dyDescent="0.2">
      <c r="A135" s="7">
        <v>43536</v>
      </c>
      <c r="B135">
        <v>31.940000999999999</v>
      </c>
      <c r="C135" s="13">
        <f t="shared" si="8"/>
        <v>3.6135112768731492E-3</v>
      </c>
      <c r="D135" s="11">
        <v>43542</v>
      </c>
      <c r="E135" s="8">
        <v>2832.94</v>
      </c>
      <c r="F135" s="13">
        <f t="shared" si="9"/>
        <v>3.7059607153993035E-3</v>
      </c>
      <c r="J135" s="7">
        <v>44265</v>
      </c>
      <c r="K135">
        <v>29.85</v>
      </c>
      <c r="L135" s="22">
        <f t="shared" si="10"/>
        <v>-1.1711560983771463E-3</v>
      </c>
      <c r="M135" s="8">
        <v>3968.94</v>
      </c>
      <c r="N135" s="13">
        <f t="shared" si="11"/>
        <v>6.4919585934766211E-3</v>
      </c>
    </row>
    <row r="136" spans="1:14" ht="17" x14ac:dyDescent="0.2">
      <c r="A136" s="7">
        <v>43537</v>
      </c>
      <c r="B136">
        <v>31.959999</v>
      </c>
      <c r="C136" s="13">
        <f t="shared" si="8"/>
        <v>6.2611143938284819E-4</v>
      </c>
      <c r="D136" s="11">
        <v>43543</v>
      </c>
      <c r="E136" s="8">
        <v>2832.57</v>
      </c>
      <c r="F136" s="13">
        <f t="shared" si="9"/>
        <v>-1.3060636653083879E-4</v>
      </c>
      <c r="J136" s="7">
        <v>44266</v>
      </c>
      <c r="K136">
        <v>29.950001</v>
      </c>
      <c r="L136" s="22">
        <f t="shared" si="10"/>
        <v>3.3501172529313283E-3</v>
      </c>
      <c r="M136" s="8">
        <v>3962.71</v>
      </c>
      <c r="N136" s="13">
        <f t="shared" si="11"/>
        <v>-1.5696886322292825E-3</v>
      </c>
    </row>
    <row r="137" spans="1:14" ht="17" x14ac:dyDescent="0.2">
      <c r="A137" s="7">
        <v>43538</v>
      </c>
      <c r="B137">
        <v>32.102500999999997</v>
      </c>
      <c r="C137" s="13">
        <f t="shared" si="8"/>
        <v>4.4587610906996478E-3</v>
      </c>
      <c r="D137" s="11">
        <v>43544</v>
      </c>
      <c r="E137" s="8">
        <v>2824.23</v>
      </c>
      <c r="F137" s="13">
        <f t="shared" si="9"/>
        <v>-2.9443226469249018E-3</v>
      </c>
      <c r="J137" s="7">
        <v>44267</v>
      </c>
      <c r="K137">
        <v>30.030000999999999</v>
      </c>
      <c r="L137" s="22">
        <f t="shared" si="10"/>
        <v>2.671118441698761E-3</v>
      </c>
      <c r="M137" s="8">
        <v>3974.12</v>
      </c>
      <c r="N137" s="13">
        <f t="shared" si="11"/>
        <v>2.8793426720601367E-3</v>
      </c>
    </row>
    <row r="138" spans="1:14" ht="17" x14ac:dyDescent="0.2">
      <c r="A138" s="7">
        <v>43539</v>
      </c>
      <c r="B138">
        <v>32.244999</v>
      </c>
      <c r="C138" s="13">
        <f t="shared" si="8"/>
        <v>4.4388441884950502E-3</v>
      </c>
      <c r="D138" s="11">
        <v>43545</v>
      </c>
      <c r="E138" s="8">
        <v>2854.88</v>
      </c>
      <c r="F138" s="13">
        <f t="shared" si="9"/>
        <v>1.0852515552911779E-2</v>
      </c>
      <c r="J138" s="7">
        <v>44270</v>
      </c>
      <c r="K138">
        <v>30.0075</v>
      </c>
      <c r="L138" s="22">
        <f t="shared" si="10"/>
        <v>-7.4928402433283026E-4</v>
      </c>
      <c r="M138" s="8">
        <v>3915.46</v>
      </c>
      <c r="N138" s="13">
        <f t="shared" si="11"/>
        <v>-1.4760500437832724E-2</v>
      </c>
    </row>
    <row r="139" spans="1:14" ht="17" x14ac:dyDescent="0.2">
      <c r="A139" s="7">
        <v>43542</v>
      </c>
      <c r="B139">
        <v>32.575001</v>
      </c>
      <c r="C139" s="13">
        <f t="shared" si="8"/>
        <v>1.0234207171164744E-2</v>
      </c>
      <c r="D139" s="11">
        <v>43546</v>
      </c>
      <c r="E139" s="8">
        <v>2800.71</v>
      </c>
      <c r="F139" s="13">
        <f t="shared" si="9"/>
        <v>-1.8974527826038257E-2</v>
      </c>
      <c r="J139" s="7">
        <v>44271</v>
      </c>
      <c r="K139">
        <v>30.2575</v>
      </c>
      <c r="L139" s="22">
        <f t="shared" si="10"/>
        <v>8.3312505207031595E-3</v>
      </c>
      <c r="M139" s="8">
        <v>3913.1</v>
      </c>
      <c r="N139" s="13">
        <f t="shared" si="11"/>
        <v>-6.0273888636330764E-4</v>
      </c>
    </row>
    <row r="140" spans="1:14" ht="17" x14ac:dyDescent="0.2">
      <c r="A140" s="7">
        <v>43543</v>
      </c>
      <c r="B140">
        <v>32.689999</v>
      </c>
      <c r="C140" s="13">
        <f t="shared" si="8"/>
        <v>3.5302531533307757E-3</v>
      </c>
      <c r="D140" s="11">
        <v>43549</v>
      </c>
      <c r="E140" s="8">
        <v>2798.36</v>
      </c>
      <c r="F140" s="13">
        <f t="shared" si="9"/>
        <v>-8.3907294935925414E-4</v>
      </c>
      <c r="J140" s="7">
        <v>44272</v>
      </c>
      <c r="K140">
        <v>30.094999000000001</v>
      </c>
      <c r="L140" s="22">
        <f t="shared" si="10"/>
        <v>-5.370602330000751E-3</v>
      </c>
      <c r="M140" s="8">
        <v>3940.59</v>
      </c>
      <c r="N140" s="13">
        <f t="shared" si="11"/>
        <v>7.0251207482558975E-3</v>
      </c>
    </row>
    <row r="141" spans="1:14" ht="17" x14ac:dyDescent="0.2">
      <c r="A141" s="7">
        <v>43544</v>
      </c>
      <c r="B141">
        <v>32.580002</v>
      </c>
      <c r="C141" s="13">
        <f t="shared" si="8"/>
        <v>-3.364851739518282E-3</v>
      </c>
      <c r="D141" s="11">
        <v>43550</v>
      </c>
      <c r="E141" s="8">
        <v>2818.46</v>
      </c>
      <c r="F141" s="13">
        <f t="shared" si="9"/>
        <v>7.1827784845408527E-3</v>
      </c>
      <c r="J141" s="7">
        <v>44273</v>
      </c>
      <c r="K141">
        <v>29.844999000000001</v>
      </c>
      <c r="L141" s="22">
        <f t="shared" si="10"/>
        <v>-8.3070280214995185E-3</v>
      </c>
      <c r="M141" s="8">
        <v>3910.52</v>
      </c>
      <c r="N141" s="13">
        <f t="shared" si="11"/>
        <v>-7.6308370066411335E-3</v>
      </c>
    </row>
    <row r="142" spans="1:14" ht="17" x14ac:dyDescent="0.2">
      <c r="A142" s="7">
        <v>43545</v>
      </c>
      <c r="B142">
        <v>32.892502</v>
      </c>
      <c r="C142" s="13">
        <f t="shared" si="8"/>
        <v>9.5917735057229336E-3</v>
      </c>
      <c r="D142" s="11">
        <v>43551</v>
      </c>
      <c r="E142" s="8">
        <v>2805.37</v>
      </c>
      <c r="F142" s="13">
        <f t="shared" si="9"/>
        <v>-4.6443802643997278E-3</v>
      </c>
      <c r="J142" s="7">
        <v>44274</v>
      </c>
      <c r="K142">
        <v>29.49</v>
      </c>
      <c r="L142" s="22">
        <f t="shared" si="10"/>
        <v>-1.1894756639127424E-2</v>
      </c>
      <c r="M142" s="8">
        <v>3889.14</v>
      </c>
      <c r="N142" s="13">
        <f t="shared" si="11"/>
        <v>-5.4673035811094728E-3</v>
      </c>
    </row>
    <row r="143" spans="1:14" ht="17" x14ac:dyDescent="0.2">
      <c r="A143" s="7">
        <v>43546</v>
      </c>
      <c r="B143">
        <v>32.200001</v>
      </c>
      <c r="C143" s="13">
        <f t="shared" si="8"/>
        <v>-2.1053460755280917E-2</v>
      </c>
      <c r="D143" s="11">
        <v>43552</v>
      </c>
      <c r="E143" s="8">
        <v>2815.44</v>
      </c>
      <c r="F143" s="13">
        <f t="shared" si="9"/>
        <v>3.5895443381801506E-3</v>
      </c>
      <c r="J143" s="7">
        <v>44277</v>
      </c>
      <c r="K143">
        <v>29.614999999999998</v>
      </c>
      <c r="L143" s="22">
        <f t="shared" si="10"/>
        <v>4.2387249915225578E-3</v>
      </c>
      <c r="M143" s="8">
        <v>3909.52</v>
      </c>
      <c r="N143" s="13">
        <f t="shared" si="11"/>
        <v>5.2402330592367097E-3</v>
      </c>
    </row>
    <row r="144" spans="1:14" ht="17" x14ac:dyDescent="0.2">
      <c r="A144" s="7">
        <v>43549</v>
      </c>
      <c r="B144">
        <v>32.075001</v>
      </c>
      <c r="C144" s="13">
        <f t="shared" si="8"/>
        <v>-3.8819874570811264E-3</v>
      </c>
      <c r="D144" s="11">
        <v>43553</v>
      </c>
      <c r="E144" s="8">
        <v>2834.4</v>
      </c>
      <c r="F144" s="13">
        <f t="shared" si="9"/>
        <v>6.7342937515983969E-3</v>
      </c>
      <c r="J144" s="7">
        <v>44278</v>
      </c>
      <c r="K144">
        <v>29.504999000000002</v>
      </c>
      <c r="L144" s="22">
        <f t="shared" si="10"/>
        <v>-3.7143677190611957E-3</v>
      </c>
      <c r="M144" s="8">
        <v>3974.54</v>
      </c>
      <c r="N144" s="13">
        <f t="shared" si="11"/>
        <v>1.6631197691788335E-2</v>
      </c>
    </row>
    <row r="145" spans="1:14" ht="17" x14ac:dyDescent="0.2">
      <c r="A145" s="7">
        <v>43550</v>
      </c>
      <c r="B145">
        <v>32.185001</v>
      </c>
      <c r="C145" s="13">
        <f t="shared" si="8"/>
        <v>3.4294620910533258E-3</v>
      </c>
      <c r="D145" s="11">
        <v>43556</v>
      </c>
      <c r="E145" s="8">
        <v>2867.19</v>
      </c>
      <c r="F145" s="13">
        <f t="shared" si="9"/>
        <v>1.1568585944115251E-2</v>
      </c>
      <c r="J145" s="7">
        <v>44279</v>
      </c>
      <c r="K145">
        <v>29.555</v>
      </c>
      <c r="L145" s="22">
        <f t="shared" si="10"/>
        <v>1.6946619791444739E-3</v>
      </c>
      <c r="M145" s="8">
        <v>3971.09</v>
      </c>
      <c r="N145" s="13">
        <f t="shared" si="11"/>
        <v>-8.6802497899118869E-4</v>
      </c>
    </row>
    <row r="146" spans="1:14" ht="17" x14ac:dyDescent="0.2">
      <c r="A146" s="7">
        <v>43551</v>
      </c>
      <c r="B146">
        <v>32.145000000000003</v>
      </c>
      <c r="C146" s="13">
        <f t="shared" si="8"/>
        <v>-1.2428460076790993E-3</v>
      </c>
      <c r="D146" s="11">
        <v>43557</v>
      </c>
      <c r="E146" s="8">
        <v>2867.24</v>
      </c>
      <c r="F146" s="13">
        <f t="shared" si="9"/>
        <v>1.7438676892522764E-5</v>
      </c>
      <c r="J146" s="7">
        <v>44280</v>
      </c>
      <c r="K146">
        <v>29.43</v>
      </c>
      <c r="L146" s="22">
        <f t="shared" si="10"/>
        <v>-4.2294028083235125E-3</v>
      </c>
      <c r="M146" s="8">
        <v>3958.55</v>
      </c>
      <c r="N146" s="13">
        <f t="shared" si="11"/>
        <v>-3.1578231669390222E-3</v>
      </c>
    </row>
    <row r="147" spans="1:14" ht="17" x14ac:dyDescent="0.2">
      <c r="A147" s="7">
        <v>43552</v>
      </c>
      <c r="B147">
        <v>31.895</v>
      </c>
      <c r="C147" s="13">
        <f t="shared" si="8"/>
        <v>-7.7772592938250007E-3</v>
      </c>
      <c r="D147" s="11">
        <v>43558</v>
      </c>
      <c r="E147" s="8">
        <v>2873.4</v>
      </c>
      <c r="F147" s="13">
        <f t="shared" si="9"/>
        <v>2.1484075277968806E-3</v>
      </c>
      <c r="J147" s="7">
        <v>44281</v>
      </c>
      <c r="K147">
        <v>29.715</v>
      </c>
      <c r="L147" s="22">
        <f t="shared" si="10"/>
        <v>9.6839959225281103E-3</v>
      </c>
      <c r="M147" s="8">
        <v>3972.89</v>
      </c>
      <c r="N147" s="13">
        <f t="shared" si="11"/>
        <v>3.6225385557842049E-3</v>
      </c>
    </row>
    <row r="148" spans="1:14" ht="17" x14ac:dyDescent="0.2">
      <c r="A148" s="7">
        <v>43553</v>
      </c>
      <c r="B148">
        <v>32.090000000000003</v>
      </c>
      <c r="C148" s="13">
        <f t="shared" si="8"/>
        <v>6.1138109421541298E-3</v>
      </c>
      <c r="D148" s="11">
        <v>43559</v>
      </c>
      <c r="E148" s="8">
        <v>2879.39</v>
      </c>
      <c r="F148" s="13">
        <f t="shared" si="9"/>
        <v>2.0846384074615365E-3</v>
      </c>
      <c r="J148" s="7">
        <v>44284</v>
      </c>
      <c r="K148">
        <v>29.67</v>
      </c>
      <c r="L148" s="22">
        <f t="shared" si="10"/>
        <v>-1.5143866733972056E-3</v>
      </c>
      <c r="M148" s="8">
        <v>4019.87</v>
      </c>
      <c r="N148" s="13">
        <f t="shared" si="11"/>
        <v>1.1825144919693331E-2</v>
      </c>
    </row>
    <row r="149" spans="1:14" ht="17" x14ac:dyDescent="0.2">
      <c r="A149" s="7">
        <v>43556</v>
      </c>
      <c r="B149">
        <v>32.264999000000003</v>
      </c>
      <c r="C149" s="13">
        <f t="shared" si="8"/>
        <v>5.4533811156123324E-3</v>
      </c>
      <c r="D149" s="11">
        <v>43560</v>
      </c>
      <c r="E149" s="8">
        <v>2892.74</v>
      </c>
      <c r="F149" s="13">
        <f t="shared" si="9"/>
        <v>4.6363986816650993E-3</v>
      </c>
      <c r="J149" s="7">
        <v>44285</v>
      </c>
      <c r="K149">
        <v>29.844999000000001</v>
      </c>
      <c r="L149" s="22">
        <f t="shared" si="10"/>
        <v>5.8981799797774848E-3</v>
      </c>
      <c r="M149" s="8">
        <v>4077.91</v>
      </c>
      <c r="N149" s="13">
        <f t="shared" si="11"/>
        <v>1.4438277854756487E-2</v>
      </c>
    </row>
    <row r="150" spans="1:14" ht="17" x14ac:dyDescent="0.2">
      <c r="A150" s="7">
        <v>43557</v>
      </c>
      <c r="B150">
        <v>32.6175</v>
      </c>
      <c r="C150" s="13">
        <f t="shared" si="8"/>
        <v>1.092518242445939E-2</v>
      </c>
      <c r="D150" s="11">
        <v>43563</v>
      </c>
      <c r="E150" s="8">
        <v>2895.77</v>
      </c>
      <c r="F150" s="13">
        <f t="shared" si="9"/>
        <v>1.0474498226595852E-3</v>
      </c>
      <c r="J150" s="7">
        <v>44286</v>
      </c>
      <c r="K150">
        <v>29.620000999999998</v>
      </c>
      <c r="L150" s="22">
        <f t="shared" si="10"/>
        <v>-7.5388844878165884E-3</v>
      </c>
      <c r="M150" s="8">
        <v>4073.94</v>
      </c>
      <c r="N150" s="13">
        <f t="shared" si="11"/>
        <v>-9.7353791525556233E-4</v>
      </c>
    </row>
    <row r="151" spans="1:14" ht="17" x14ac:dyDescent="0.2">
      <c r="A151" s="7">
        <v>43558</v>
      </c>
      <c r="B151">
        <v>32.729999999999997</v>
      </c>
      <c r="C151" s="13">
        <f t="shared" si="8"/>
        <v>3.4490687514370233E-3</v>
      </c>
      <c r="D151" s="11">
        <v>43564</v>
      </c>
      <c r="E151" s="8">
        <v>2878.2</v>
      </c>
      <c r="F151" s="13">
        <f t="shared" si="9"/>
        <v>-6.0674708281390766E-3</v>
      </c>
      <c r="J151" s="7">
        <v>44287</v>
      </c>
      <c r="K151">
        <v>29.715</v>
      </c>
      <c r="L151" s="22">
        <f t="shared" si="10"/>
        <v>3.2072585007678622E-3</v>
      </c>
      <c r="M151" s="8">
        <v>4079.95</v>
      </c>
      <c r="N151" s="13">
        <f t="shared" si="11"/>
        <v>1.4752303666720756E-3</v>
      </c>
    </row>
    <row r="152" spans="1:14" ht="17" x14ac:dyDescent="0.2">
      <c r="A152" s="7">
        <v>43559</v>
      </c>
      <c r="B152">
        <v>32.689999</v>
      </c>
      <c r="C152" s="13">
        <f t="shared" si="8"/>
        <v>-1.2221509318667279E-3</v>
      </c>
      <c r="D152" s="11">
        <v>43565</v>
      </c>
      <c r="E152" s="8">
        <v>2888.21</v>
      </c>
      <c r="F152" s="13">
        <f t="shared" si="9"/>
        <v>3.4778681120144483E-3</v>
      </c>
      <c r="J152" s="7">
        <v>44292</v>
      </c>
      <c r="K152">
        <v>30.065000999999999</v>
      </c>
      <c r="L152" s="22">
        <f t="shared" si="10"/>
        <v>1.1778596668349239E-2</v>
      </c>
      <c r="M152" s="8">
        <v>4097.17</v>
      </c>
      <c r="N152" s="13">
        <f t="shared" si="11"/>
        <v>4.220639958823158E-3</v>
      </c>
    </row>
    <row r="153" spans="1:14" ht="17" x14ac:dyDescent="0.2">
      <c r="A153" s="7">
        <v>43560</v>
      </c>
      <c r="B153">
        <v>32.950001</v>
      </c>
      <c r="C153" s="13">
        <f t="shared" si="8"/>
        <v>7.9535640242753836E-3</v>
      </c>
      <c r="D153" s="11">
        <v>43566</v>
      </c>
      <c r="E153" s="8">
        <v>2888.32</v>
      </c>
      <c r="F153" s="13">
        <f t="shared" si="9"/>
        <v>3.808587325715429E-5</v>
      </c>
      <c r="J153" s="7">
        <v>44293</v>
      </c>
      <c r="K153">
        <v>30.33</v>
      </c>
      <c r="L153" s="22">
        <f t="shared" si="10"/>
        <v>8.8142022679460474E-3</v>
      </c>
      <c r="M153" s="8">
        <v>4128.8</v>
      </c>
      <c r="N153" s="13">
        <f t="shared" si="11"/>
        <v>7.7199628035937717E-3</v>
      </c>
    </row>
    <row r="154" spans="1:14" ht="17" x14ac:dyDescent="0.2">
      <c r="A154" s="7">
        <v>43563</v>
      </c>
      <c r="B154">
        <v>32.915000999999997</v>
      </c>
      <c r="C154" s="13">
        <f t="shared" si="8"/>
        <v>-1.0622154457599065E-3</v>
      </c>
      <c r="D154" s="11">
        <v>43567</v>
      </c>
      <c r="E154" s="8">
        <v>2907.41</v>
      </c>
      <c r="F154" s="13">
        <f t="shared" si="9"/>
        <v>6.6093784622200946E-3</v>
      </c>
      <c r="J154" s="7">
        <v>44294</v>
      </c>
      <c r="K154">
        <v>30.639999</v>
      </c>
      <c r="L154" s="22">
        <f t="shared" si="10"/>
        <v>1.0220870425321493E-2</v>
      </c>
      <c r="M154" s="8">
        <v>4127.99</v>
      </c>
      <c r="N154" s="13">
        <f t="shared" si="11"/>
        <v>-1.9618291028877799E-4</v>
      </c>
    </row>
    <row r="155" spans="1:14" ht="17" x14ac:dyDescent="0.2">
      <c r="A155" s="7">
        <v>43564</v>
      </c>
      <c r="B155">
        <v>32.779998999999997</v>
      </c>
      <c r="C155" s="13">
        <f t="shared" si="8"/>
        <v>-4.1015341302891306E-3</v>
      </c>
      <c r="D155" s="11">
        <v>43570</v>
      </c>
      <c r="E155" s="8">
        <v>2905.58</v>
      </c>
      <c r="F155" s="13">
        <f t="shared" si="9"/>
        <v>-6.2942619032058111E-4</v>
      </c>
      <c r="J155" s="7">
        <v>44295</v>
      </c>
      <c r="K155">
        <v>30.52</v>
      </c>
      <c r="L155" s="22">
        <f t="shared" si="10"/>
        <v>-3.9164165769065562E-3</v>
      </c>
      <c r="M155" s="8">
        <v>4141.59</v>
      </c>
      <c r="N155" s="13">
        <f t="shared" si="11"/>
        <v>3.2945816244711601E-3</v>
      </c>
    </row>
    <row r="156" spans="1:14" ht="17" x14ac:dyDescent="0.2">
      <c r="A156" s="7">
        <v>43565</v>
      </c>
      <c r="B156">
        <v>32.779998999999997</v>
      </c>
      <c r="C156" s="13">
        <f t="shared" si="8"/>
        <v>0</v>
      </c>
      <c r="D156" s="11">
        <v>43571</v>
      </c>
      <c r="E156" s="8">
        <v>2907.06</v>
      </c>
      <c r="F156" s="13">
        <f t="shared" si="9"/>
        <v>5.0936473956997297E-4</v>
      </c>
      <c r="J156" s="7">
        <v>44298</v>
      </c>
      <c r="K156">
        <v>30.395</v>
      </c>
      <c r="L156" s="22">
        <f t="shared" si="10"/>
        <v>-4.0956749672346193E-3</v>
      </c>
      <c r="M156" s="8">
        <v>4124.66</v>
      </c>
      <c r="N156" s="13">
        <f t="shared" si="11"/>
        <v>-4.0878020277237415E-3</v>
      </c>
    </row>
    <row r="157" spans="1:14" ht="17" x14ac:dyDescent="0.2">
      <c r="A157" s="7">
        <v>43566</v>
      </c>
      <c r="B157">
        <v>32.790000999999997</v>
      </c>
      <c r="C157" s="13">
        <f t="shared" si="8"/>
        <v>3.0512508557434259E-4</v>
      </c>
      <c r="D157" s="11">
        <v>43572</v>
      </c>
      <c r="E157" s="8">
        <v>2900.45</v>
      </c>
      <c r="F157" s="13">
        <f t="shared" si="9"/>
        <v>-2.2737748790875312E-3</v>
      </c>
      <c r="J157" s="7">
        <v>44299</v>
      </c>
      <c r="K157">
        <v>30.405000999999999</v>
      </c>
      <c r="L157" s="22">
        <f t="shared" si="10"/>
        <v>3.2903438065479129E-4</v>
      </c>
      <c r="M157" s="8">
        <v>4170.42</v>
      </c>
      <c r="N157" s="13">
        <f t="shared" si="11"/>
        <v>1.1094247768300924E-2</v>
      </c>
    </row>
    <row r="158" spans="1:14" ht="17" x14ac:dyDescent="0.2">
      <c r="A158" s="7">
        <v>43567</v>
      </c>
      <c r="B158">
        <v>32.854999999999997</v>
      </c>
      <c r="C158" s="13">
        <f t="shared" si="8"/>
        <v>1.9822811228338288E-3</v>
      </c>
      <c r="D158" s="11">
        <v>43573</v>
      </c>
      <c r="E158" s="8">
        <v>2905.03</v>
      </c>
      <c r="F158" s="13">
        <f t="shared" si="9"/>
        <v>1.5790653174507785E-3</v>
      </c>
      <c r="J158" s="7">
        <v>44300</v>
      </c>
      <c r="K158">
        <v>30.605</v>
      </c>
      <c r="L158" s="22">
        <f t="shared" si="10"/>
        <v>6.5778323769829505E-3</v>
      </c>
      <c r="M158" s="8">
        <v>4185.47</v>
      </c>
      <c r="N158" s="13">
        <f t="shared" si="11"/>
        <v>3.6087492386858155E-3</v>
      </c>
    </row>
    <row r="159" spans="1:14" ht="17" x14ac:dyDescent="0.2">
      <c r="A159" s="7">
        <v>43570</v>
      </c>
      <c r="B159">
        <v>32.880001</v>
      </c>
      <c r="C159" s="13">
        <f t="shared" si="8"/>
        <v>7.6094962714967629E-4</v>
      </c>
      <c r="D159" s="11">
        <v>43577</v>
      </c>
      <c r="E159" s="8">
        <v>2907.97</v>
      </c>
      <c r="F159" s="13">
        <f t="shared" si="9"/>
        <v>1.0120377414346571E-3</v>
      </c>
      <c r="J159" s="7">
        <v>44301</v>
      </c>
      <c r="K159">
        <v>30.84</v>
      </c>
      <c r="L159" s="22">
        <f t="shared" si="10"/>
        <v>7.6784839078580802E-3</v>
      </c>
      <c r="M159" s="8">
        <v>4163.26</v>
      </c>
      <c r="N159" s="13">
        <f t="shared" si="11"/>
        <v>-5.3064530387267883E-3</v>
      </c>
    </row>
    <row r="160" spans="1:14" ht="17" x14ac:dyDescent="0.2">
      <c r="A160" s="7">
        <v>43571</v>
      </c>
      <c r="B160">
        <v>33.014999000000003</v>
      </c>
      <c r="C160" s="13">
        <f t="shared" si="8"/>
        <v>4.1057784639362271E-3</v>
      </c>
      <c r="D160" s="11">
        <v>43578</v>
      </c>
      <c r="E160" s="8">
        <v>2933.68</v>
      </c>
      <c r="F160" s="13">
        <f t="shared" si="9"/>
        <v>8.8412191322468914E-3</v>
      </c>
      <c r="J160" s="7">
        <v>44302</v>
      </c>
      <c r="K160">
        <v>30.98</v>
      </c>
      <c r="L160" s="22">
        <f t="shared" si="10"/>
        <v>4.5395590142671693E-3</v>
      </c>
      <c r="M160" s="8">
        <v>4134.9399999999996</v>
      </c>
      <c r="N160" s="13">
        <f t="shared" si="11"/>
        <v>-6.8023616108532359E-3</v>
      </c>
    </row>
    <row r="161" spans="1:14" ht="17" x14ac:dyDescent="0.2">
      <c r="A161" s="7">
        <v>43572</v>
      </c>
      <c r="B161">
        <v>33</v>
      </c>
      <c r="C161" s="13">
        <f t="shared" si="8"/>
        <v>-4.5430866134521519E-4</v>
      </c>
      <c r="D161" s="11">
        <v>43579</v>
      </c>
      <c r="E161" s="8">
        <v>2927.25</v>
      </c>
      <c r="F161" s="13">
        <f t="shared" si="9"/>
        <v>-2.1917864252406494E-3</v>
      </c>
      <c r="J161" s="7">
        <v>44305</v>
      </c>
      <c r="K161">
        <v>30.9</v>
      </c>
      <c r="L161" s="22">
        <f t="shared" si="10"/>
        <v>-2.5823111684958322E-3</v>
      </c>
      <c r="M161" s="8">
        <v>4173.42</v>
      </c>
      <c r="N161" s="13">
        <f t="shared" si="11"/>
        <v>9.3060600637495661E-3</v>
      </c>
    </row>
    <row r="162" spans="1:14" ht="17" x14ac:dyDescent="0.2">
      <c r="A162" s="7">
        <v>43573</v>
      </c>
      <c r="B162">
        <v>32.994999</v>
      </c>
      <c r="C162" s="13">
        <f t="shared" si="8"/>
        <v>-1.51545454545432E-4</v>
      </c>
      <c r="D162" s="11">
        <v>43580</v>
      </c>
      <c r="E162" s="8">
        <v>2926.17</v>
      </c>
      <c r="F162" s="13">
        <f t="shared" si="9"/>
        <v>-3.6894696387390624E-4</v>
      </c>
      <c r="J162" s="7">
        <v>44306</v>
      </c>
      <c r="K162">
        <v>30.299999</v>
      </c>
      <c r="L162" s="22">
        <f t="shared" si="10"/>
        <v>-1.9417508090614821E-2</v>
      </c>
      <c r="M162" s="8">
        <v>4134.9799999999996</v>
      </c>
      <c r="N162" s="13">
        <f t="shared" si="11"/>
        <v>-9.2106713438859789E-3</v>
      </c>
    </row>
    <row r="163" spans="1:14" ht="17" x14ac:dyDescent="0.2">
      <c r="A163" s="7">
        <v>43578</v>
      </c>
      <c r="B163">
        <v>33.275002000000001</v>
      </c>
      <c r="C163" s="13">
        <f t="shared" si="8"/>
        <v>8.4862254428315076E-3</v>
      </c>
      <c r="D163" s="11">
        <v>43581</v>
      </c>
      <c r="E163" s="8">
        <v>2939.88</v>
      </c>
      <c r="F163" s="13">
        <f t="shared" si="9"/>
        <v>4.6853053650335319E-3</v>
      </c>
      <c r="J163" s="7">
        <v>44307</v>
      </c>
      <c r="K163">
        <v>30.450001</v>
      </c>
      <c r="L163" s="22">
        <f t="shared" si="10"/>
        <v>4.9505612194904458E-3</v>
      </c>
      <c r="M163" s="8">
        <v>4180.17</v>
      </c>
      <c r="N163" s="13">
        <f t="shared" si="11"/>
        <v>1.0928710658818286E-2</v>
      </c>
    </row>
    <row r="164" spans="1:14" ht="17" x14ac:dyDescent="0.2">
      <c r="A164" s="7">
        <v>43579</v>
      </c>
      <c r="B164">
        <v>33.060001</v>
      </c>
      <c r="C164" s="13">
        <f t="shared" si="8"/>
        <v>-6.4613369519858077E-3</v>
      </c>
      <c r="D164" s="11">
        <v>43584</v>
      </c>
      <c r="E164" s="8">
        <v>2943.03</v>
      </c>
      <c r="F164" s="13">
        <f t="shared" si="9"/>
        <v>1.0714723049920494E-3</v>
      </c>
      <c r="J164" s="7">
        <v>44308</v>
      </c>
      <c r="K164">
        <v>30.665001</v>
      </c>
      <c r="L164" s="22">
        <f t="shared" si="10"/>
        <v>7.0607551047370265E-3</v>
      </c>
      <c r="M164" s="8">
        <v>4187.62</v>
      </c>
      <c r="N164" s="13">
        <f t="shared" si="11"/>
        <v>1.782224167916624E-3</v>
      </c>
    </row>
    <row r="165" spans="1:14" ht="17" x14ac:dyDescent="0.2">
      <c r="A165" s="7">
        <v>43580</v>
      </c>
      <c r="B165">
        <v>32.924999</v>
      </c>
      <c r="C165" s="13">
        <f t="shared" si="8"/>
        <v>-4.0835449460512319E-3</v>
      </c>
      <c r="D165" s="11">
        <v>43585</v>
      </c>
      <c r="E165" s="8">
        <v>2945.83</v>
      </c>
      <c r="F165" s="13">
        <f t="shared" si="9"/>
        <v>9.5140042745045506E-4</v>
      </c>
      <c r="J165" s="7">
        <v>44309</v>
      </c>
      <c r="K165">
        <v>30.655000999999999</v>
      </c>
      <c r="L165" s="22">
        <f t="shared" si="10"/>
        <v>-3.261046689677638E-4</v>
      </c>
      <c r="M165" s="8">
        <v>4186.72</v>
      </c>
      <c r="N165" s="13">
        <f t="shared" si="11"/>
        <v>-2.1491921425531579E-4</v>
      </c>
    </row>
    <row r="166" spans="1:14" ht="17" x14ac:dyDescent="0.2">
      <c r="A166" s="7">
        <v>43581</v>
      </c>
      <c r="B166">
        <v>32.889999000000003</v>
      </c>
      <c r="C166" s="13">
        <f t="shared" si="8"/>
        <v>-1.0630220520279066E-3</v>
      </c>
      <c r="D166" s="11">
        <v>43586</v>
      </c>
      <c r="E166" s="8">
        <v>2923.73</v>
      </c>
      <c r="F166" s="13">
        <f t="shared" si="9"/>
        <v>-7.502130129708795E-3</v>
      </c>
      <c r="J166" s="7">
        <v>44312</v>
      </c>
      <c r="K166">
        <v>30.754999000000002</v>
      </c>
      <c r="L166" s="22">
        <f t="shared" si="10"/>
        <v>3.262045236925637E-3</v>
      </c>
      <c r="M166" s="8">
        <v>4183.18</v>
      </c>
      <c r="N166" s="13">
        <f t="shared" si="11"/>
        <v>-8.4553063018300012E-4</v>
      </c>
    </row>
    <row r="167" spans="1:14" ht="17" x14ac:dyDescent="0.2">
      <c r="A167" s="7">
        <v>43584</v>
      </c>
      <c r="B167">
        <v>32.950001</v>
      </c>
      <c r="C167" s="13">
        <f t="shared" si="8"/>
        <v>1.8243235580517325E-3</v>
      </c>
      <c r="D167" s="11">
        <v>43587</v>
      </c>
      <c r="E167" s="8">
        <v>2917.52</v>
      </c>
      <c r="F167" s="13">
        <f t="shared" si="9"/>
        <v>-2.1239991380873624E-3</v>
      </c>
      <c r="J167" s="7">
        <v>44313</v>
      </c>
      <c r="K167">
        <v>30.66</v>
      </c>
      <c r="L167" s="22">
        <f t="shared" si="10"/>
        <v>-3.0888962148885035E-3</v>
      </c>
      <c r="M167" s="8">
        <v>4211.47</v>
      </c>
      <c r="N167" s="13">
        <f t="shared" si="11"/>
        <v>6.7627976802335787E-3</v>
      </c>
    </row>
    <row r="168" spans="1:14" ht="17" x14ac:dyDescent="0.2">
      <c r="A168" s="7">
        <v>43585</v>
      </c>
      <c r="B168">
        <v>32.889999000000003</v>
      </c>
      <c r="C168" s="13">
        <f t="shared" si="8"/>
        <v>-1.8210014621850013E-3</v>
      </c>
      <c r="D168" s="11">
        <v>43588</v>
      </c>
      <c r="E168" s="8">
        <v>2945.64</v>
      </c>
      <c r="F168" s="13">
        <f t="shared" si="9"/>
        <v>9.6383229592256203E-3</v>
      </c>
      <c r="J168" s="7">
        <v>44314</v>
      </c>
      <c r="K168">
        <v>30.745000999999998</v>
      </c>
      <c r="L168" s="22">
        <f t="shared" si="10"/>
        <v>2.772374429223623E-3</v>
      </c>
      <c r="M168" s="8">
        <v>4181.17</v>
      </c>
      <c r="N168" s="13">
        <f t="shared" si="11"/>
        <v>-7.1946375018698827E-3</v>
      </c>
    </row>
    <row r="169" spans="1:14" ht="17" x14ac:dyDescent="0.2">
      <c r="A169" s="7">
        <v>43586</v>
      </c>
      <c r="B169">
        <v>32.735000999999997</v>
      </c>
      <c r="C169" s="13">
        <f t="shared" si="8"/>
        <v>-4.7126179602500207E-3</v>
      </c>
      <c r="D169" s="11">
        <v>43591</v>
      </c>
      <c r="E169" s="8">
        <v>2932.47</v>
      </c>
      <c r="F169" s="13">
        <f t="shared" si="9"/>
        <v>-4.471014787957861E-3</v>
      </c>
      <c r="J169" s="7">
        <v>44315</v>
      </c>
      <c r="K169">
        <v>30.74</v>
      </c>
      <c r="L169" s="22">
        <f t="shared" si="10"/>
        <v>-1.6266058992808752E-4</v>
      </c>
      <c r="M169" s="8">
        <v>4192.66</v>
      </c>
      <c r="N169" s="13">
        <f t="shared" si="11"/>
        <v>2.7480346410215795E-3</v>
      </c>
    </row>
    <row r="170" spans="1:14" ht="17" x14ac:dyDescent="0.2">
      <c r="A170" s="7">
        <v>43587</v>
      </c>
      <c r="B170">
        <v>32.580002</v>
      </c>
      <c r="C170" s="13">
        <f t="shared" si="8"/>
        <v>-4.734962433634804E-3</v>
      </c>
      <c r="D170" s="11">
        <v>43592</v>
      </c>
      <c r="E170" s="8">
        <v>2884.05</v>
      </c>
      <c r="F170" s="13">
        <f t="shared" si="9"/>
        <v>-1.6511677868827124E-2</v>
      </c>
      <c r="J170" s="7">
        <v>44316</v>
      </c>
      <c r="K170">
        <v>30.805</v>
      </c>
      <c r="L170" s="22">
        <f t="shared" si="10"/>
        <v>2.1145087833442933E-3</v>
      </c>
      <c r="M170" s="8">
        <v>4164.66</v>
      </c>
      <c r="N170" s="13">
        <f t="shared" si="11"/>
        <v>-6.6783378571121377E-3</v>
      </c>
    </row>
    <row r="171" spans="1:14" ht="17" x14ac:dyDescent="0.2">
      <c r="A171" s="7">
        <v>43588</v>
      </c>
      <c r="B171">
        <v>32.720001000000003</v>
      </c>
      <c r="C171" s="13">
        <f t="shared" si="8"/>
        <v>4.2970838368887598E-3</v>
      </c>
      <c r="D171" s="11">
        <v>43593</v>
      </c>
      <c r="E171" s="8">
        <v>2879.42</v>
      </c>
      <c r="F171" s="13">
        <f t="shared" si="9"/>
        <v>-1.6053813214057522E-3</v>
      </c>
      <c r="J171" s="7">
        <v>44320</v>
      </c>
      <c r="K171">
        <v>30.6</v>
      </c>
      <c r="L171" s="22">
        <f t="shared" si="10"/>
        <v>-6.6547638370393347E-3</v>
      </c>
      <c r="M171" s="8">
        <v>4167.59</v>
      </c>
      <c r="N171" s="13">
        <f t="shared" si="11"/>
        <v>7.0353882429774472E-4</v>
      </c>
    </row>
    <row r="172" spans="1:14" ht="17" x14ac:dyDescent="0.2">
      <c r="A172" s="7">
        <v>43592</v>
      </c>
      <c r="B172">
        <v>32.169998</v>
      </c>
      <c r="C172" s="13">
        <f t="shared" si="8"/>
        <v>-1.680938212685279E-2</v>
      </c>
      <c r="D172" s="11">
        <v>43594</v>
      </c>
      <c r="E172" s="8">
        <v>2870.72</v>
      </c>
      <c r="F172" s="13">
        <f t="shared" si="9"/>
        <v>-3.0214418181440106E-3</v>
      </c>
      <c r="J172" s="7">
        <v>44321</v>
      </c>
      <c r="K172">
        <v>31.120000999999998</v>
      </c>
      <c r="L172" s="22">
        <f t="shared" si="10"/>
        <v>1.6993496732025992E-2</v>
      </c>
      <c r="M172" s="8">
        <v>4201.62</v>
      </c>
      <c r="N172" s="13">
        <f t="shared" si="11"/>
        <v>8.1653905494540879E-3</v>
      </c>
    </row>
    <row r="173" spans="1:14" ht="17" x14ac:dyDescent="0.2">
      <c r="A173" s="7">
        <v>43593</v>
      </c>
      <c r="B173">
        <v>32.215000000000003</v>
      </c>
      <c r="C173" s="13">
        <f t="shared" si="8"/>
        <v>1.3988810319478517E-3</v>
      </c>
      <c r="D173" s="11">
        <v>43595</v>
      </c>
      <c r="E173" s="8">
        <v>2881.4</v>
      </c>
      <c r="F173" s="13">
        <f t="shared" si="9"/>
        <v>3.7203210344445292E-3</v>
      </c>
      <c r="J173" s="7">
        <v>44322</v>
      </c>
      <c r="K173">
        <v>31.285</v>
      </c>
      <c r="L173" s="22">
        <f t="shared" si="10"/>
        <v>5.3020242512202831E-3</v>
      </c>
      <c r="M173" s="8">
        <v>4232.6000000000004</v>
      </c>
      <c r="N173" s="13">
        <f t="shared" si="11"/>
        <v>7.3733464711231989E-3</v>
      </c>
    </row>
    <row r="174" spans="1:14" ht="17" x14ac:dyDescent="0.2">
      <c r="A174" s="7">
        <v>43594</v>
      </c>
      <c r="B174">
        <v>31.995000999999998</v>
      </c>
      <c r="C174" s="13">
        <f t="shared" si="8"/>
        <v>-6.8290858295826373E-3</v>
      </c>
      <c r="D174" s="11">
        <v>43598</v>
      </c>
      <c r="E174" s="8">
        <v>2811.87</v>
      </c>
      <c r="F174" s="13">
        <f t="shared" si="9"/>
        <v>-2.4130630943291487E-2</v>
      </c>
      <c r="J174" s="7">
        <v>44323</v>
      </c>
      <c r="K174">
        <v>31.530000999999999</v>
      </c>
      <c r="L174" s="22">
        <f t="shared" si="10"/>
        <v>7.8312609876938222E-3</v>
      </c>
      <c r="M174" s="8">
        <v>4188.43</v>
      </c>
      <c r="N174" s="13">
        <f t="shared" si="11"/>
        <v>-1.0435666020885526E-2</v>
      </c>
    </row>
    <row r="175" spans="1:14" ht="17" x14ac:dyDescent="0.2">
      <c r="A175" s="7">
        <v>43595</v>
      </c>
      <c r="B175">
        <v>31.954999999999998</v>
      </c>
      <c r="C175" s="13">
        <f t="shared" si="8"/>
        <v>-1.2502265588302253E-3</v>
      </c>
      <c r="D175" s="11">
        <v>43599</v>
      </c>
      <c r="E175" s="8">
        <v>2834.41</v>
      </c>
      <c r="F175" s="13">
        <f t="shared" si="9"/>
        <v>8.016017810211773E-3</v>
      </c>
      <c r="J175" s="7">
        <v>44326</v>
      </c>
      <c r="K175">
        <v>31.514999</v>
      </c>
      <c r="L175" s="22">
        <f t="shared" si="10"/>
        <v>-4.7580080952103199E-4</v>
      </c>
      <c r="M175" s="8">
        <v>4152.1000000000004</v>
      </c>
      <c r="N175" s="13">
        <f t="shared" si="11"/>
        <v>-8.6738945141735524E-3</v>
      </c>
    </row>
    <row r="176" spans="1:14" ht="17" x14ac:dyDescent="0.2">
      <c r="A176" s="7">
        <v>43598</v>
      </c>
      <c r="B176">
        <v>31.799999</v>
      </c>
      <c r="C176" s="13">
        <f t="shared" si="8"/>
        <v>-4.850602409638527E-3</v>
      </c>
      <c r="D176" s="11">
        <v>43600</v>
      </c>
      <c r="E176" s="8">
        <v>2850.96</v>
      </c>
      <c r="F176" s="13">
        <f t="shared" si="9"/>
        <v>5.8389576666748599E-3</v>
      </c>
      <c r="J176" s="7">
        <v>44327</v>
      </c>
      <c r="K176">
        <v>30.745000999999998</v>
      </c>
      <c r="L176" s="22">
        <f t="shared" si="10"/>
        <v>-2.4432747086553963E-2</v>
      </c>
      <c r="M176" s="8">
        <v>4063.04</v>
      </c>
      <c r="N176" s="13">
        <f t="shared" si="11"/>
        <v>-2.1449387057151936E-2</v>
      </c>
    </row>
    <row r="177" spans="1:14" ht="17" x14ac:dyDescent="0.2">
      <c r="A177" s="7">
        <v>43599</v>
      </c>
      <c r="B177">
        <v>32.097499999999997</v>
      </c>
      <c r="C177" s="13">
        <f t="shared" si="8"/>
        <v>9.3553776526846821E-3</v>
      </c>
      <c r="D177" s="11">
        <v>43601</v>
      </c>
      <c r="E177" s="8">
        <v>2876.32</v>
      </c>
      <c r="F177" s="13">
        <f t="shared" si="9"/>
        <v>8.895249319527565E-3</v>
      </c>
      <c r="J177" s="7">
        <v>44328</v>
      </c>
      <c r="K177">
        <v>30.969999000000001</v>
      </c>
      <c r="L177" s="22">
        <f t="shared" si="10"/>
        <v>7.3181978429599503E-3</v>
      </c>
      <c r="M177" s="8">
        <v>4112.5</v>
      </c>
      <c r="N177" s="13">
        <f t="shared" si="11"/>
        <v>1.2173151138064053E-2</v>
      </c>
    </row>
    <row r="178" spans="1:14" ht="17" x14ac:dyDescent="0.2">
      <c r="A178" s="7">
        <v>43600</v>
      </c>
      <c r="B178">
        <v>32.400002000000001</v>
      </c>
      <c r="C178" s="13">
        <f t="shared" si="8"/>
        <v>9.4244723109278006E-3</v>
      </c>
      <c r="D178" s="11">
        <v>43602</v>
      </c>
      <c r="E178" s="8">
        <v>2859.53</v>
      </c>
      <c r="F178" s="13">
        <f t="shared" si="9"/>
        <v>-5.8373199087723426E-3</v>
      </c>
      <c r="J178" s="7">
        <v>44329</v>
      </c>
      <c r="K178">
        <v>30.83</v>
      </c>
      <c r="L178" s="22">
        <f t="shared" si="10"/>
        <v>-4.5204715699216358E-3</v>
      </c>
      <c r="M178" s="8">
        <v>4173.8500000000004</v>
      </c>
      <c r="N178" s="13">
        <f t="shared" si="11"/>
        <v>1.4917933130699224E-2</v>
      </c>
    </row>
    <row r="179" spans="1:14" ht="17" x14ac:dyDescent="0.2">
      <c r="A179" s="7">
        <v>43601</v>
      </c>
      <c r="B179">
        <v>32.759998000000003</v>
      </c>
      <c r="C179" s="13">
        <f t="shared" si="8"/>
        <v>1.1110986968457581E-2</v>
      </c>
      <c r="D179" s="11">
        <v>43605</v>
      </c>
      <c r="E179" s="8">
        <v>2840.23</v>
      </c>
      <c r="F179" s="13">
        <f t="shared" si="9"/>
        <v>-6.749360908960611E-3</v>
      </c>
      <c r="J179" s="7">
        <v>44330</v>
      </c>
      <c r="K179">
        <v>31.200001</v>
      </c>
      <c r="L179" s="22">
        <f t="shared" si="10"/>
        <v>1.20013298735E-2</v>
      </c>
      <c r="M179" s="8">
        <v>4163.29</v>
      </c>
      <c r="N179" s="13">
        <f t="shared" si="11"/>
        <v>-2.5300382141189015E-3</v>
      </c>
    </row>
    <row r="180" spans="1:14" ht="17" x14ac:dyDescent="0.2">
      <c r="A180" s="7">
        <v>43602</v>
      </c>
      <c r="B180">
        <v>32.724997999999999</v>
      </c>
      <c r="C180" s="13">
        <f t="shared" si="8"/>
        <v>-1.0683761336005571E-3</v>
      </c>
      <c r="D180" s="11">
        <v>43606</v>
      </c>
      <c r="E180" s="8">
        <v>2864.36</v>
      </c>
      <c r="F180" s="13">
        <f t="shared" si="9"/>
        <v>8.4957908338409993E-3</v>
      </c>
      <c r="J180" s="7">
        <v>44333</v>
      </c>
      <c r="K180">
        <v>31.139999</v>
      </c>
      <c r="L180" s="22">
        <f t="shared" si="10"/>
        <v>-1.9231409640019237E-3</v>
      </c>
      <c r="M180" s="8">
        <v>4127.83</v>
      </c>
      <c r="N180" s="13">
        <f t="shared" si="11"/>
        <v>-8.5173024218827553E-3</v>
      </c>
    </row>
    <row r="181" spans="1:14" ht="17" x14ac:dyDescent="0.2">
      <c r="A181" s="7">
        <v>43605</v>
      </c>
      <c r="B181">
        <v>32.534999999999997</v>
      </c>
      <c r="C181" s="13">
        <f t="shared" si="8"/>
        <v>-5.8058979866095761E-3</v>
      </c>
      <c r="D181" s="11">
        <v>43607</v>
      </c>
      <c r="E181" s="8">
        <v>2856.27</v>
      </c>
      <c r="F181" s="13">
        <f t="shared" si="9"/>
        <v>-2.8243656523622152E-3</v>
      </c>
      <c r="J181" s="7">
        <v>44334</v>
      </c>
      <c r="K181">
        <v>31.16</v>
      </c>
      <c r="L181" s="22">
        <f t="shared" si="10"/>
        <v>6.4229289153150404E-4</v>
      </c>
      <c r="M181" s="8">
        <v>4115.68</v>
      </c>
      <c r="N181" s="13">
        <f t="shared" si="11"/>
        <v>-2.9434351705374118E-3</v>
      </c>
    </row>
    <row r="182" spans="1:14" ht="17" x14ac:dyDescent="0.2">
      <c r="A182" s="7">
        <v>43606</v>
      </c>
      <c r="B182">
        <v>32.619999</v>
      </c>
      <c r="C182" s="13">
        <f t="shared" si="8"/>
        <v>2.6125403411711989E-3</v>
      </c>
      <c r="D182" s="11">
        <v>43608</v>
      </c>
      <c r="E182" s="8">
        <v>2822.24</v>
      </c>
      <c r="F182" s="13">
        <f t="shared" si="9"/>
        <v>-1.1914139769699683E-2</v>
      </c>
      <c r="J182" s="7">
        <v>44335</v>
      </c>
      <c r="K182">
        <v>30.790001</v>
      </c>
      <c r="L182" s="22">
        <f t="shared" si="10"/>
        <v>-1.1874165596919117E-2</v>
      </c>
      <c r="M182" s="8">
        <v>4159.12</v>
      </c>
      <c r="N182" s="13">
        <f t="shared" si="11"/>
        <v>1.0554756443649449E-2</v>
      </c>
    </row>
    <row r="183" spans="1:14" ht="17" x14ac:dyDescent="0.2">
      <c r="A183" s="7">
        <v>43607</v>
      </c>
      <c r="B183">
        <v>32.639999000000003</v>
      </c>
      <c r="C183" s="13">
        <f t="shared" si="8"/>
        <v>6.1312080359066101E-4</v>
      </c>
      <c r="D183" s="11">
        <v>43609</v>
      </c>
      <c r="E183" s="8">
        <v>2826.06</v>
      </c>
      <c r="F183" s="13">
        <f t="shared" si="9"/>
        <v>1.353534780883292E-3</v>
      </c>
      <c r="J183" s="7">
        <v>44336</v>
      </c>
      <c r="K183">
        <v>31.15</v>
      </c>
      <c r="L183" s="22">
        <f t="shared" si="10"/>
        <v>1.1692074969403166E-2</v>
      </c>
      <c r="M183" s="8">
        <v>4155.8599999999997</v>
      </c>
      <c r="N183" s="13">
        <f t="shared" si="11"/>
        <v>-7.8381965415763588E-4</v>
      </c>
    </row>
    <row r="184" spans="1:14" ht="17" x14ac:dyDescent="0.2">
      <c r="A184" s="7">
        <v>43608</v>
      </c>
      <c r="B184">
        <v>32.209999000000003</v>
      </c>
      <c r="C184" s="13">
        <f t="shared" si="8"/>
        <v>-1.3174020011458953E-2</v>
      </c>
      <c r="D184" s="11">
        <v>43613</v>
      </c>
      <c r="E184" s="8">
        <v>2802.39</v>
      </c>
      <c r="F184" s="13">
        <f t="shared" si="9"/>
        <v>-8.3756183520520278E-3</v>
      </c>
      <c r="J184" s="7">
        <v>44337</v>
      </c>
      <c r="K184">
        <v>31.110001</v>
      </c>
      <c r="L184" s="22">
        <f t="shared" si="10"/>
        <v>-1.2840770465488704E-3</v>
      </c>
      <c r="M184" s="8">
        <v>4197.05</v>
      </c>
      <c r="N184" s="13">
        <f t="shared" si="11"/>
        <v>9.9113059631461553E-3</v>
      </c>
    </row>
    <row r="185" spans="1:14" ht="17" x14ac:dyDescent="0.2">
      <c r="A185" s="7">
        <v>43609</v>
      </c>
      <c r="B185">
        <v>32.43</v>
      </c>
      <c r="C185" s="13">
        <f t="shared" si="8"/>
        <v>6.8302082219870996E-3</v>
      </c>
      <c r="D185" s="11">
        <v>43614</v>
      </c>
      <c r="E185" s="8">
        <v>2783.02</v>
      </c>
      <c r="F185" s="13">
        <f t="shared" si="9"/>
        <v>-6.9119572935958384E-3</v>
      </c>
      <c r="J185" s="7">
        <v>44340</v>
      </c>
      <c r="K185">
        <v>31.264999</v>
      </c>
      <c r="L185" s="22">
        <f t="shared" si="10"/>
        <v>4.9822563490113936E-3</v>
      </c>
      <c r="M185" s="8">
        <v>4188.13</v>
      </c>
      <c r="N185" s="13">
        <f t="shared" si="11"/>
        <v>-2.1253022956601031E-3</v>
      </c>
    </row>
    <row r="186" spans="1:14" ht="17" x14ac:dyDescent="0.2">
      <c r="A186" s="7">
        <v>43613</v>
      </c>
      <c r="B186">
        <v>32.349997999999999</v>
      </c>
      <c r="C186" s="13">
        <f t="shared" si="8"/>
        <v>-2.4669133518346875E-3</v>
      </c>
      <c r="D186" s="11">
        <v>43615</v>
      </c>
      <c r="E186" s="8">
        <v>2788.86</v>
      </c>
      <c r="F186" s="13">
        <f t="shared" si="9"/>
        <v>2.0984398243635294E-3</v>
      </c>
      <c r="J186" s="7">
        <v>44341</v>
      </c>
      <c r="K186">
        <v>31.18</v>
      </c>
      <c r="L186" s="22">
        <f t="shared" si="10"/>
        <v>-2.7186631286953977E-3</v>
      </c>
      <c r="M186" s="8">
        <v>4195.99</v>
      </c>
      <c r="N186" s="13">
        <f t="shared" si="11"/>
        <v>1.876732575158746E-3</v>
      </c>
    </row>
    <row r="187" spans="1:14" ht="17" x14ac:dyDescent="0.2">
      <c r="A187" s="7">
        <v>43614</v>
      </c>
      <c r="B187">
        <v>32.020000000000003</v>
      </c>
      <c r="C187" s="13">
        <f t="shared" si="8"/>
        <v>-1.0200866163886491E-2</v>
      </c>
      <c r="D187" s="11">
        <v>43616</v>
      </c>
      <c r="E187" s="8">
        <v>2752.06</v>
      </c>
      <c r="F187" s="13">
        <f t="shared" si="9"/>
        <v>-1.3195355808466647E-2</v>
      </c>
      <c r="J187" s="7">
        <v>44342</v>
      </c>
      <c r="K187">
        <v>31.165001</v>
      </c>
      <c r="L187" s="22">
        <f t="shared" si="10"/>
        <v>-4.8104554201411354E-4</v>
      </c>
      <c r="M187" s="8">
        <v>4200.88</v>
      </c>
      <c r="N187" s="13">
        <f t="shared" si="11"/>
        <v>1.1653983922745859E-3</v>
      </c>
    </row>
    <row r="188" spans="1:14" ht="17" x14ac:dyDescent="0.2">
      <c r="A188" s="7">
        <v>43615</v>
      </c>
      <c r="B188">
        <v>32.189999</v>
      </c>
      <c r="C188" s="13">
        <f t="shared" si="8"/>
        <v>5.309150530918183E-3</v>
      </c>
      <c r="D188" s="11">
        <v>43619</v>
      </c>
      <c r="E188" s="8">
        <v>2744.45</v>
      </c>
      <c r="F188" s="13">
        <f t="shared" si="9"/>
        <v>-2.7652013400870645E-3</v>
      </c>
      <c r="J188" s="7">
        <v>44343</v>
      </c>
      <c r="K188">
        <v>31.155000999999999</v>
      </c>
      <c r="L188" s="22">
        <f t="shared" si="10"/>
        <v>-3.2087276364922701E-4</v>
      </c>
      <c r="M188" s="8">
        <v>4204.1099999999997</v>
      </c>
      <c r="N188" s="13">
        <f t="shared" si="11"/>
        <v>7.688865190149663E-4</v>
      </c>
    </row>
    <row r="189" spans="1:14" ht="17" x14ac:dyDescent="0.2">
      <c r="A189" s="7">
        <v>43616</v>
      </c>
      <c r="B189">
        <v>31.91</v>
      </c>
      <c r="C189" s="13">
        <f t="shared" si="8"/>
        <v>-8.6983227306095534E-3</v>
      </c>
      <c r="D189" s="11">
        <v>43620</v>
      </c>
      <c r="E189" s="8">
        <v>2803.27</v>
      </c>
      <c r="F189" s="13">
        <f t="shared" si="9"/>
        <v>2.1432345278653342E-2</v>
      </c>
      <c r="J189" s="7">
        <v>44344</v>
      </c>
      <c r="K189">
        <v>31.174999</v>
      </c>
      <c r="L189" s="22">
        <f t="shared" si="10"/>
        <v>6.4188731690295597E-4</v>
      </c>
      <c r="M189" s="8">
        <v>4202.04</v>
      </c>
      <c r="N189" s="13">
        <f t="shared" si="11"/>
        <v>-4.923753184382651E-4</v>
      </c>
    </row>
    <row r="190" spans="1:14" ht="17" x14ac:dyDescent="0.2">
      <c r="A190" s="7">
        <v>43619</v>
      </c>
      <c r="B190">
        <v>32.029998999999997</v>
      </c>
      <c r="C190" s="13">
        <f t="shared" si="8"/>
        <v>3.7605452836100284E-3</v>
      </c>
      <c r="D190" s="11">
        <v>43621</v>
      </c>
      <c r="E190" s="8">
        <v>2826.15</v>
      </c>
      <c r="F190" s="13">
        <f t="shared" si="9"/>
        <v>8.1618966421357353E-3</v>
      </c>
      <c r="J190" s="7">
        <v>44348</v>
      </c>
      <c r="K190">
        <v>31.415001</v>
      </c>
      <c r="L190" s="22">
        <f t="shared" si="10"/>
        <v>7.6985407441392262E-3</v>
      </c>
      <c r="M190" s="8">
        <v>4208.12</v>
      </c>
      <c r="N190" s="13">
        <f t="shared" si="11"/>
        <v>1.4469162597214869E-3</v>
      </c>
    </row>
    <row r="191" spans="1:14" ht="17" x14ac:dyDescent="0.2">
      <c r="A191" s="7">
        <v>43620</v>
      </c>
      <c r="B191">
        <v>32.150002000000001</v>
      </c>
      <c r="C191" s="13">
        <f t="shared" si="8"/>
        <v>3.746581446974151E-3</v>
      </c>
      <c r="D191" s="11">
        <v>43622</v>
      </c>
      <c r="E191" s="8">
        <v>2843.49</v>
      </c>
      <c r="F191" s="13">
        <f t="shared" si="9"/>
        <v>6.1355554376094634E-3</v>
      </c>
      <c r="J191" s="7">
        <v>44349</v>
      </c>
      <c r="K191">
        <v>31.524999999999999</v>
      </c>
      <c r="L191" s="22">
        <f t="shared" si="10"/>
        <v>3.5014800731663076E-3</v>
      </c>
      <c r="M191" s="8">
        <v>4192.8500000000004</v>
      </c>
      <c r="N191" s="13">
        <f t="shared" si="11"/>
        <v>-3.6286988013648491E-3</v>
      </c>
    </row>
    <row r="192" spans="1:14" ht="17" x14ac:dyDescent="0.2">
      <c r="A192" s="7">
        <v>43621</v>
      </c>
      <c r="B192">
        <v>32.195</v>
      </c>
      <c r="C192" s="13">
        <f t="shared" si="8"/>
        <v>1.3996266625426745E-3</v>
      </c>
      <c r="D192" s="11">
        <v>43623</v>
      </c>
      <c r="E192" s="8">
        <v>2873.34</v>
      </c>
      <c r="F192" s="13">
        <f t="shared" si="9"/>
        <v>1.0497663083042452E-2</v>
      </c>
      <c r="J192" s="7">
        <v>44350</v>
      </c>
      <c r="K192">
        <v>31.334999</v>
      </c>
      <c r="L192" s="22">
        <f t="shared" si="10"/>
        <v>-6.0269944488501315E-3</v>
      </c>
      <c r="M192" s="8">
        <v>4229.8900000000003</v>
      </c>
      <c r="N192" s="13">
        <f t="shared" si="11"/>
        <v>8.8340865998068896E-3</v>
      </c>
    </row>
    <row r="193" spans="1:14" ht="17" x14ac:dyDescent="0.2">
      <c r="A193" s="7">
        <v>43622</v>
      </c>
      <c r="B193">
        <v>32.404998999999997</v>
      </c>
      <c r="C193" s="13">
        <f t="shared" si="8"/>
        <v>6.5227209193972069E-3</v>
      </c>
      <c r="D193" s="11">
        <v>43626</v>
      </c>
      <c r="E193" s="8">
        <v>2886.73</v>
      </c>
      <c r="F193" s="13">
        <f t="shared" si="9"/>
        <v>4.6600819951694294E-3</v>
      </c>
      <c r="J193" s="7">
        <v>44351</v>
      </c>
      <c r="K193">
        <v>31.375</v>
      </c>
      <c r="L193" s="22">
        <f t="shared" si="10"/>
        <v>1.2765597981987398E-3</v>
      </c>
      <c r="M193" s="8">
        <v>4226.5200000000004</v>
      </c>
      <c r="N193" s="13">
        <f t="shared" si="11"/>
        <v>-7.9671102558220852E-4</v>
      </c>
    </row>
    <row r="194" spans="1:14" ht="17" x14ac:dyDescent="0.2">
      <c r="A194" s="7">
        <v>43623</v>
      </c>
      <c r="B194">
        <v>32.724997999999999</v>
      </c>
      <c r="C194" s="13">
        <f t="shared" si="8"/>
        <v>9.8749887324485197E-3</v>
      </c>
      <c r="D194" s="11">
        <v>43627</v>
      </c>
      <c r="E194" s="8">
        <v>2885.72</v>
      </c>
      <c r="F194" s="13">
        <f t="shared" si="9"/>
        <v>-3.4987685027698667E-4</v>
      </c>
      <c r="J194" s="7">
        <v>44354</v>
      </c>
      <c r="K194">
        <v>31.42</v>
      </c>
      <c r="L194" s="22">
        <f t="shared" si="10"/>
        <v>1.4342629482071434E-3</v>
      </c>
      <c r="M194" s="8">
        <v>4227.26</v>
      </c>
      <c r="N194" s="13">
        <f t="shared" si="11"/>
        <v>1.7508493985585183E-4</v>
      </c>
    </row>
    <row r="195" spans="1:14" ht="17" x14ac:dyDescent="0.2">
      <c r="A195" s="7">
        <v>43626</v>
      </c>
      <c r="B195">
        <v>32.919998</v>
      </c>
      <c r="C195" s="13">
        <f t="shared" si="8"/>
        <v>5.958747499388739E-3</v>
      </c>
      <c r="D195" s="11">
        <v>43628</v>
      </c>
      <c r="E195" s="8">
        <v>2879.84</v>
      </c>
      <c r="F195" s="13">
        <f t="shared" si="9"/>
        <v>-2.0376197274856178E-3</v>
      </c>
      <c r="J195" s="7">
        <v>44355</v>
      </c>
      <c r="K195">
        <v>31.48</v>
      </c>
      <c r="L195" s="22">
        <f t="shared" si="10"/>
        <v>1.9096117122852085E-3</v>
      </c>
      <c r="M195" s="8">
        <v>4219.55</v>
      </c>
      <c r="N195" s="13">
        <f t="shared" si="11"/>
        <v>-1.8238764589828538E-3</v>
      </c>
    </row>
    <row r="196" spans="1:14" ht="17" x14ac:dyDescent="0.2">
      <c r="A196" s="7">
        <v>43627</v>
      </c>
      <c r="B196">
        <v>33.005001</v>
      </c>
      <c r="C196" s="13">
        <f t="shared" ref="C196:C259" si="12">B196/B195-1</f>
        <v>2.5821082978194632E-3</v>
      </c>
      <c r="D196" s="11">
        <v>43629</v>
      </c>
      <c r="E196" s="8">
        <v>2891.64</v>
      </c>
      <c r="F196" s="13">
        <f t="shared" ref="F196:F259" si="13">E196/E195-1</f>
        <v>4.097449858325275E-3</v>
      </c>
      <c r="J196" s="7">
        <v>44356</v>
      </c>
      <c r="K196">
        <v>31.35</v>
      </c>
      <c r="L196" s="22">
        <f t="shared" ref="L196:L259" si="14">K196/K195-1</f>
        <v>-4.1296060991105055E-3</v>
      </c>
      <c r="M196" s="8">
        <v>4239.18</v>
      </c>
      <c r="N196" s="13">
        <f t="shared" ref="N196:N259" si="15">M196/M195-1</f>
        <v>4.652154850635748E-3</v>
      </c>
    </row>
    <row r="197" spans="1:14" ht="17" x14ac:dyDescent="0.2">
      <c r="A197" s="7">
        <v>43628</v>
      </c>
      <c r="B197">
        <v>32.875</v>
      </c>
      <c r="C197" s="13">
        <f t="shared" si="12"/>
        <v>-3.938827331046002E-3</v>
      </c>
      <c r="D197" s="11">
        <v>43630</v>
      </c>
      <c r="E197" s="8">
        <v>2886.98</v>
      </c>
      <c r="F197" s="13">
        <f t="shared" si="13"/>
        <v>-1.6115422390061696E-3</v>
      </c>
      <c r="J197" s="7">
        <v>44357</v>
      </c>
      <c r="K197">
        <v>31.41</v>
      </c>
      <c r="L197" s="22">
        <f t="shared" si="14"/>
        <v>1.91387559808609E-3</v>
      </c>
      <c r="M197" s="8">
        <v>4247.4399999999996</v>
      </c>
      <c r="N197" s="13">
        <f t="shared" si="15"/>
        <v>1.9484900381676606E-3</v>
      </c>
    </row>
    <row r="198" spans="1:14" ht="17" x14ac:dyDescent="0.2">
      <c r="A198" s="7">
        <v>43629</v>
      </c>
      <c r="B198">
        <v>32.892502</v>
      </c>
      <c r="C198" s="13">
        <f t="shared" si="12"/>
        <v>5.3238022813695274E-4</v>
      </c>
      <c r="D198" s="11">
        <v>43633</v>
      </c>
      <c r="E198" s="8">
        <v>2889.67</v>
      </c>
      <c r="F198" s="13">
        <f t="shared" si="13"/>
        <v>9.3176953078999425E-4</v>
      </c>
      <c r="J198" s="7">
        <v>44358</v>
      </c>
      <c r="K198">
        <v>31.594999000000001</v>
      </c>
      <c r="L198" s="22">
        <f t="shared" si="14"/>
        <v>5.8898121617318999E-3</v>
      </c>
      <c r="M198" s="8">
        <v>4255.1499999999996</v>
      </c>
      <c r="N198" s="13">
        <f t="shared" si="15"/>
        <v>1.8152110447704484E-3</v>
      </c>
    </row>
    <row r="199" spans="1:14" ht="17" x14ac:dyDescent="0.2">
      <c r="A199" s="7">
        <v>43630</v>
      </c>
      <c r="B199">
        <v>32.792499999999997</v>
      </c>
      <c r="C199" s="13">
        <f t="shared" si="12"/>
        <v>-3.0402673533318492E-3</v>
      </c>
      <c r="D199" s="11">
        <v>43634</v>
      </c>
      <c r="E199" s="8">
        <v>2917.75</v>
      </c>
      <c r="F199" s="13">
        <f t="shared" si="13"/>
        <v>9.7173725719545967E-3</v>
      </c>
      <c r="J199" s="7">
        <v>44361</v>
      </c>
      <c r="K199">
        <v>31.645</v>
      </c>
      <c r="L199" s="22">
        <f t="shared" si="14"/>
        <v>1.5825605818184929E-3</v>
      </c>
      <c r="M199" s="8">
        <v>4246.59</v>
      </c>
      <c r="N199" s="13">
        <f t="shared" si="15"/>
        <v>-2.0116799642784233E-3</v>
      </c>
    </row>
    <row r="200" spans="1:14" ht="17" x14ac:dyDescent="0.2">
      <c r="A200" s="7">
        <v>43633</v>
      </c>
      <c r="B200">
        <v>32.860000999999997</v>
      </c>
      <c r="C200" s="13">
        <f t="shared" si="12"/>
        <v>2.0584279942059691E-3</v>
      </c>
      <c r="D200" s="11">
        <v>43635</v>
      </c>
      <c r="E200" s="8">
        <v>2926.46</v>
      </c>
      <c r="F200" s="13">
        <f t="shared" si="13"/>
        <v>2.9851769342814638E-3</v>
      </c>
      <c r="J200" s="7">
        <v>44362</v>
      </c>
      <c r="K200">
        <v>31.76</v>
      </c>
      <c r="L200" s="22">
        <f t="shared" si="14"/>
        <v>3.6340654131774563E-3</v>
      </c>
      <c r="M200" s="8">
        <v>4223.7</v>
      </c>
      <c r="N200" s="13">
        <f t="shared" si="15"/>
        <v>-5.3902072015429292E-3</v>
      </c>
    </row>
    <row r="201" spans="1:14" ht="17" x14ac:dyDescent="0.2">
      <c r="A201" s="7">
        <v>43634</v>
      </c>
      <c r="B201">
        <v>33.229999999999997</v>
      </c>
      <c r="C201" s="13">
        <f t="shared" si="12"/>
        <v>1.1259859669511263E-2</v>
      </c>
      <c r="D201" s="11">
        <v>43636</v>
      </c>
      <c r="E201" s="8">
        <v>2954.18</v>
      </c>
      <c r="F201" s="13">
        <f t="shared" si="13"/>
        <v>9.4721950752785222E-3</v>
      </c>
      <c r="J201" s="7">
        <v>44363</v>
      </c>
      <c r="K201">
        <v>31.860001</v>
      </c>
      <c r="L201" s="22">
        <f t="shared" si="14"/>
        <v>3.1486460957177442E-3</v>
      </c>
      <c r="M201" s="8">
        <v>4221.8599999999997</v>
      </c>
      <c r="N201" s="13">
        <f t="shared" si="15"/>
        <v>-4.3563700073401268E-4</v>
      </c>
    </row>
    <row r="202" spans="1:14" ht="17" x14ac:dyDescent="0.2">
      <c r="A202" s="7">
        <v>43635</v>
      </c>
      <c r="B202">
        <v>33.044998</v>
      </c>
      <c r="C202" s="13">
        <f t="shared" si="12"/>
        <v>-5.5673186879324765E-3</v>
      </c>
      <c r="D202" s="11">
        <v>43637</v>
      </c>
      <c r="E202" s="8">
        <v>2950.46</v>
      </c>
      <c r="F202" s="13">
        <f t="shared" si="13"/>
        <v>-1.2592326804730103E-3</v>
      </c>
      <c r="J202" s="7">
        <v>44364</v>
      </c>
      <c r="K202">
        <v>31.395</v>
      </c>
      <c r="L202" s="22">
        <f t="shared" si="14"/>
        <v>-1.4595134507371821E-2</v>
      </c>
      <c r="M202" s="8">
        <v>4166.45</v>
      </c>
      <c r="N202" s="13">
        <f t="shared" si="15"/>
        <v>-1.3124547000611053E-2</v>
      </c>
    </row>
    <row r="203" spans="1:14" ht="17" x14ac:dyDescent="0.2">
      <c r="A203" s="7">
        <v>43636</v>
      </c>
      <c r="B203">
        <v>33.154998999999997</v>
      </c>
      <c r="C203" s="13">
        <f t="shared" si="12"/>
        <v>3.3288245319305076E-3</v>
      </c>
      <c r="D203" s="11">
        <v>43640</v>
      </c>
      <c r="E203" s="8">
        <v>2945.35</v>
      </c>
      <c r="F203" s="13">
        <f t="shared" si="13"/>
        <v>-1.731933325650914E-3</v>
      </c>
      <c r="J203" s="7">
        <v>44365</v>
      </c>
      <c r="K203">
        <v>30.780000999999999</v>
      </c>
      <c r="L203" s="22">
        <f t="shared" si="14"/>
        <v>-1.9589074693422526E-2</v>
      </c>
      <c r="M203" s="8">
        <v>4224.79</v>
      </c>
      <c r="N203" s="13">
        <f t="shared" si="15"/>
        <v>1.4002328121062391E-2</v>
      </c>
    </row>
    <row r="204" spans="1:14" ht="17" x14ac:dyDescent="0.2">
      <c r="A204" s="7">
        <v>43637</v>
      </c>
      <c r="B204">
        <v>33.084999000000003</v>
      </c>
      <c r="C204" s="13">
        <f t="shared" si="12"/>
        <v>-2.1112954942328344E-3</v>
      </c>
      <c r="D204" s="11">
        <v>43641</v>
      </c>
      <c r="E204" s="8">
        <v>2917.38</v>
      </c>
      <c r="F204" s="13">
        <f t="shared" si="13"/>
        <v>-9.4963247152289876E-3</v>
      </c>
      <c r="J204" s="7">
        <v>44368</v>
      </c>
      <c r="K204">
        <v>30.969999000000001</v>
      </c>
      <c r="L204" s="22">
        <f t="shared" si="14"/>
        <v>6.1727743283699343E-3</v>
      </c>
      <c r="M204" s="8">
        <v>4246.4399999999996</v>
      </c>
      <c r="N204" s="13">
        <f t="shared" si="15"/>
        <v>5.124515064653945E-3</v>
      </c>
    </row>
    <row r="205" spans="1:14" ht="17" x14ac:dyDescent="0.2">
      <c r="A205" s="7">
        <v>43640</v>
      </c>
      <c r="B205">
        <v>33.099997999999999</v>
      </c>
      <c r="C205" s="13">
        <f t="shared" si="12"/>
        <v>4.5334745211866867E-4</v>
      </c>
      <c r="D205" s="11">
        <v>43642</v>
      </c>
      <c r="E205" s="8">
        <v>2913.78</v>
      </c>
      <c r="F205" s="13">
        <f t="shared" si="13"/>
        <v>-1.2339839170762978E-3</v>
      </c>
      <c r="J205" s="7">
        <v>44369</v>
      </c>
      <c r="K205">
        <v>31.1</v>
      </c>
      <c r="L205" s="22">
        <f t="shared" si="14"/>
        <v>4.1976430157457667E-3</v>
      </c>
      <c r="M205" s="8">
        <v>4241.84</v>
      </c>
      <c r="N205" s="13">
        <f t="shared" si="15"/>
        <v>-1.0832603310065858E-3</v>
      </c>
    </row>
    <row r="206" spans="1:14" ht="17" x14ac:dyDescent="0.2">
      <c r="A206" s="7">
        <v>43641</v>
      </c>
      <c r="B206">
        <v>33.130001</v>
      </c>
      <c r="C206" s="13">
        <f t="shared" si="12"/>
        <v>9.0643510008669992E-4</v>
      </c>
      <c r="D206" s="11">
        <v>43643</v>
      </c>
      <c r="E206" s="8">
        <v>2924.92</v>
      </c>
      <c r="F206" s="13">
        <f t="shared" si="13"/>
        <v>3.8232124594168582E-3</v>
      </c>
      <c r="J206" s="7">
        <v>44370</v>
      </c>
      <c r="K206">
        <v>31.045000000000002</v>
      </c>
      <c r="L206" s="22">
        <f t="shared" si="14"/>
        <v>-1.7684887459806786E-3</v>
      </c>
      <c r="M206" s="8">
        <v>4266.49</v>
      </c>
      <c r="N206" s="13">
        <f t="shared" si="15"/>
        <v>5.8111574222505791E-3</v>
      </c>
    </row>
    <row r="207" spans="1:14" ht="17" x14ac:dyDescent="0.2">
      <c r="A207" s="7">
        <v>43642</v>
      </c>
      <c r="B207">
        <v>33.130001</v>
      </c>
      <c r="C207" s="13">
        <f t="shared" si="12"/>
        <v>0</v>
      </c>
      <c r="D207" s="11">
        <v>43644</v>
      </c>
      <c r="E207" s="8">
        <v>2941.76</v>
      </c>
      <c r="F207" s="13">
        <f t="shared" si="13"/>
        <v>5.7574224252288086E-3</v>
      </c>
      <c r="J207" s="7">
        <v>44371</v>
      </c>
      <c r="K207">
        <v>31.190000999999999</v>
      </c>
      <c r="L207" s="22">
        <f t="shared" si="14"/>
        <v>4.670671605733423E-3</v>
      </c>
      <c r="M207" s="8">
        <v>4280.7</v>
      </c>
      <c r="N207" s="13">
        <f t="shared" si="15"/>
        <v>3.3306066579319449E-3</v>
      </c>
    </row>
    <row r="208" spans="1:14" ht="17" x14ac:dyDescent="0.2">
      <c r="A208" s="7">
        <v>43643</v>
      </c>
      <c r="B208">
        <v>32.634998000000003</v>
      </c>
      <c r="C208" s="13">
        <f t="shared" si="12"/>
        <v>-1.4941231061236571E-2</v>
      </c>
      <c r="D208" s="11">
        <v>43647</v>
      </c>
      <c r="E208" s="8">
        <v>2964.33</v>
      </c>
      <c r="F208" s="13">
        <f t="shared" si="13"/>
        <v>7.6722778200803976E-3</v>
      </c>
      <c r="J208" s="7">
        <v>44372</v>
      </c>
      <c r="K208">
        <v>31.305</v>
      </c>
      <c r="L208" s="22">
        <f t="shared" si="14"/>
        <v>3.6870470122780663E-3</v>
      </c>
      <c r="M208" s="8">
        <v>4290.6099999999997</v>
      </c>
      <c r="N208" s="13">
        <f t="shared" si="15"/>
        <v>2.3150419323942906E-3</v>
      </c>
    </row>
    <row r="209" spans="1:14" ht="17" x14ac:dyDescent="0.2">
      <c r="A209" s="7">
        <v>43644</v>
      </c>
      <c r="B209">
        <v>32.772499000000003</v>
      </c>
      <c r="C209" s="13">
        <f t="shared" si="12"/>
        <v>4.2132988639986824E-3</v>
      </c>
      <c r="D209" s="11">
        <v>43648</v>
      </c>
      <c r="E209" s="8">
        <v>2973.01</v>
      </c>
      <c r="F209" s="13">
        <f t="shared" si="13"/>
        <v>2.9281490252435205E-3</v>
      </c>
      <c r="J209" s="7">
        <v>44375</v>
      </c>
      <c r="K209">
        <v>31.055</v>
      </c>
      <c r="L209" s="22">
        <f t="shared" si="14"/>
        <v>-7.9859447372624404E-3</v>
      </c>
      <c r="M209" s="8">
        <v>4291.8</v>
      </c>
      <c r="N209" s="13">
        <f t="shared" si="15"/>
        <v>2.7734984069871516E-4</v>
      </c>
    </row>
    <row r="210" spans="1:14" ht="17" x14ac:dyDescent="0.2">
      <c r="A210" s="7">
        <v>43647</v>
      </c>
      <c r="B210">
        <v>33.080002</v>
      </c>
      <c r="C210" s="13">
        <f t="shared" si="12"/>
        <v>9.3829585592479781E-3</v>
      </c>
      <c r="D210" s="11">
        <v>43649</v>
      </c>
      <c r="E210" s="8">
        <v>2995.82</v>
      </c>
      <c r="F210" s="13">
        <f t="shared" si="13"/>
        <v>7.672358989710748E-3</v>
      </c>
      <c r="J210" s="7">
        <v>44376</v>
      </c>
      <c r="K210">
        <v>31.120000999999998</v>
      </c>
      <c r="L210" s="22">
        <f t="shared" si="14"/>
        <v>2.0930928996940601E-3</v>
      </c>
      <c r="M210" s="8">
        <v>4297.5</v>
      </c>
      <c r="N210" s="13">
        <f t="shared" si="15"/>
        <v>1.3281140780092571E-3</v>
      </c>
    </row>
    <row r="211" spans="1:14" ht="17" x14ac:dyDescent="0.2">
      <c r="A211" s="7">
        <v>43648</v>
      </c>
      <c r="B211">
        <v>33.345001000000003</v>
      </c>
      <c r="C211" s="13">
        <f t="shared" si="12"/>
        <v>8.0108519945072398E-3</v>
      </c>
      <c r="D211" s="11">
        <v>43651</v>
      </c>
      <c r="E211" s="8">
        <v>2990.41</v>
      </c>
      <c r="F211" s="13">
        <f t="shared" si="13"/>
        <v>-1.8058494836139527E-3</v>
      </c>
      <c r="J211" s="7">
        <v>44377</v>
      </c>
      <c r="K211">
        <v>30.9</v>
      </c>
      <c r="L211" s="22">
        <f t="shared" si="14"/>
        <v>-7.0694406468688742E-3</v>
      </c>
      <c r="M211" s="8">
        <v>4319.9399999999996</v>
      </c>
      <c r="N211" s="13">
        <f t="shared" si="15"/>
        <v>5.2216404886560319E-3</v>
      </c>
    </row>
    <row r="212" spans="1:14" ht="17" x14ac:dyDescent="0.2">
      <c r="A212" s="7">
        <v>43649</v>
      </c>
      <c r="B212">
        <v>33.540000999999997</v>
      </c>
      <c r="C212" s="13">
        <f t="shared" si="12"/>
        <v>5.8479530409969449E-3</v>
      </c>
      <c r="D212" s="11">
        <v>43654</v>
      </c>
      <c r="E212" s="8">
        <v>2975.95</v>
      </c>
      <c r="F212" s="13">
        <f t="shared" si="13"/>
        <v>-4.8354573453138761E-3</v>
      </c>
      <c r="J212" s="7">
        <v>44378</v>
      </c>
      <c r="K212">
        <v>31.285</v>
      </c>
      <c r="L212" s="22">
        <f t="shared" si="14"/>
        <v>1.2459546925566389E-2</v>
      </c>
      <c r="M212" s="8">
        <v>4352.34</v>
      </c>
      <c r="N212" s="13">
        <f t="shared" si="15"/>
        <v>7.5001041681135305E-3</v>
      </c>
    </row>
    <row r="213" spans="1:14" ht="17" x14ac:dyDescent="0.2">
      <c r="A213" s="7">
        <v>43650</v>
      </c>
      <c r="B213">
        <v>33.555</v>
      </c>
      <c r="C213" s="13">
        <f t="shared" si="12"/>
        <v>4.4719736293408197E-4</v>
      </c>
      <c r="D213" s="11">
        <v>43655</v>
      </c>
      <c r="E213" s="8">
        <v>2979.63</v>
      </c>
      <c r="F213" s="13">
        <f t="shared" si="13"/>
        <v>1.2365799156572876E-3</v>
      </c>
      <c r="J213" s="7">
        <v>44379</v>
      </c>
      <c r="K213">
        <v>31.27</v>
      </c>
      <c r="L213" s="22">
        <f t="shared" si="14"/>
        <v>-4.7946300143841825E-4</v>
      </c>
      <c r="M213" s="8">
        <v>4343.54</v>
      </c>
      <c r="N213" s="13">
        <f t="shared" si="15"/>
        <v>-2.0219008625245172E-3</v>
      </c>
    </row>
    <row r="214" spans="1:14" ht="17" x14ac:dyDescent="0.2">
      <c r="A214" s="7">
        <v>43651</v>
      </c>
      <c r="B214">
        <v>33.305</v>
      </c>
      <c r="C214" s="13">
        <f t="shared" si="12"/>
        <v>-7.4504544777231896E-3</v>
      </c>
      <c r="D214" s="11">
        <v>43656</v>
      </c>
      <c r="E214" s="8">
        <v>2993.07</v>
      </c>
      <c r="F214" s="13">
        <f t="shared" si="13"/>
        <v>4.5106271584056667E-3</v>
      </c>
      <c r="J214" s="7">
        <v>44382</v>
      </c>
      <c r="K214">
        <v>31.459999</v>
      </c>
      <c r="L214" s="22">
        <f t="shared" si="14"/>
        <v>6.0760793092420329E-3</v>
      </c>
      <c r="M214" s="8">
        <v>4358.13</v>
      </c>
      <c r="N214" s="13">
        <f t="shared" si="15"/>
        <v>3.359011313352811E-3</v>
      </c>
    </row>
    <row r="215" spans="1:14" ht="17" x14ac:dyDescent="0.2">
      <c r="A215" s="7">
        <v>43654</v>
      </c>
      <c r="B215">
        <v>33.305</v>
      </c>
      <c r="C215" s="13">
        <f t="shared" si="12"/>
        <v>0</v>
      </c>
      <c r="D215" s="11">
        <v>43657</v>
      </c>
      <c r="E215" s="8">
        <v>2999.91</v>
      </c>
      <c r="F215" s="13">
        <f t="shared" si="13"/>
        <v>2.285278994477169E-3</v>
      </c>
      <c r="J215" s="7">
        <v>44383</v>
      </c>
      <c r="K215">
        <v>31.195</v>
      </c>
      <c r="L215" s="22">
        <f t="shared" si="14"/>
        <v>-8.4233632683841098E-3</v>
      </c>
      <c r="M215" s="8">
        <v>4320.82</v>
      </c>
      <c r="N215" s="13">
        <f t="shared" si="15"/>
        <v>-8.56101125941644E-3</v>
      </c>
    </row>
    <row r="216" spans="1:14" ht="17" x14ac:dyDescent="0.2">
      <c r="A216" s="7">
        <v>43655</v>
      </c>
      <c r="B216">
        <v>33.25</v>
      </c>
      <c r="C216" s="13">
        <f t="shared" si="12"/>
        <v>-1.6514036931392084E-3</v>
      </c>
      <c r="D216" s="11">
        <v>43658</v>
      </c>
      <c r="E216" s="8">
        <v>3013.77</v>
      </c>
      <c r="F216" s="13">
        <f t="shared" si="13"/>
        <v>4.6201386041582193E-3</v>
      </c>
      <c r="J216" s="7">
        <v>44384</v>
      </c>
      <c r="K216">
        <v>31.41</v>
      </c>
      <c r="L216" s="22">
        <f t="shared" si="14"/>
        <v>6.8921301490623144E-3</v>
      </c>
      <c r="M216" s="8">
        <v>4369.55</v>
      </c>
      <c r="N216" s="13">
        <f t="shared" si="15"/>
        <v>1.1277951870247049E-2</v>
      </c>
    </row>
    <row r="217" spans="1:14" ht="17" x14ac:dyDescent="0.2">
      <c r="A217" s="7">
        <v>43656</v>
      </c>
      <c r="B217">
        <v>33.229999999999997</v>
      </c>
      <c r="C217" s="13">
        <f t="shared" si="12"/>
        <v>-6.0150375939860279E-4</v>
      </c>
      <c r="D217" s="11">
        <v>43661</v>
      </c>
      <c r="E217" s="8">
        <v>3014.3</v>
      </c>
      <c r="F217" s="13">
        <f t="shared" si="13"/>
        <v>1.7585947169163063E-4</v>
      </c>
      <c r="J217" s="7">
        <v>44385</v>
      </c>
      <c r="K217">
        <v>30.934999000000001</v>
      </c>
      <c r="L217" s="22">
        <f t="shared" si="14"/>
        <v>-1.5122604266157191E-2</v>
      </c>
      <c r="M217" s="8">
        <v>4384.63</v>
      </c>
      <c r="N217" s="13">
        <f t="shared" si="15"/>
        <v>3.4511562975592103E-3</v>
      </c>
    </row>
    <row r="218" spans="1:14" ht="17" x14ac:dyDescent="0.2">
      <c r="A218" s="7">
        <v>43657</v>
      </c>
      <c r="B218">
        <v>33.139999000000003</v>
      </c>
      <c r="C218" s="13">
        <f t="shared" si="12"/>
        <v>-2.7084261209748828E-3</v>
      </c>
      <c r="D218" s="11">
        <v>43662</v>
      </c>
      <c r="E218" s="8">
        <v>3004.04</v>
      </c>
      <c r="F218" s="13">
        <f t="shared" si="13"/>
        <v>-3.4037753375577573E-3</v>
      </c>
      <c r="J218" s="7">
        <v>44386</v>
      </c>
      <c r="K218">
        <v>31.299999</v>
      </c>
      <c r="L218" s="22">
        <f t="shared" si="14"/>
        <v>1.1798933628541564E-2</v>
      </c>
      <c r="M218" s="8">
        <v>4369.21</v>
      </c>
      <c r="N218" s="13">
        <f t="shared" si="15"/>
        <v>-3.516830382495284E-3</v>
      </c>
    </row>
    <row r="219" spans="1:14" ht="17" x14ac:dyDescent="0.2">
      <c r="A219" s="7">
        <v>43658</v>
      </c>
      <c r="B219">
        <v>33.099997999999999</v>
      </c>
      <c r="C219" s="13">
        <f t="shared" si="12"/>
        <v>-1.2070308149376707E-3</v>
      </c>
      <c r="D219" s="11">
        <v>43663</v>
      </c>
      <c r="E219" s="8">
        <v>2984.42</v>
      </c>
      <c r="F219" s="13">
        <f t="shared" si="13"/>
        <v>-6.5312046444121474E-3</v>
      </c>
      <c r="J219" s="7">
        <v>44389</v>
      </c>
      <c r="K219">
        <v>31.325001</v>
      </c>
      <c r="L219" s="22">
        <f t="shared" si="14"/>
        <v>7.987859680123055E-4</v>
      </c>
      <c r="M219" s="8">
        <v>4374.3</v>
      </c>
      <c r="N219" s="13">
        <f t="shared" si="15"/>
        <v>1.1649703264435818E-3</v>
      </c>
    </row>
    <row r="220" spans="1:14" ht="17" x14ac:dyDescent="0.2">
      <c r="A220" s="7">
        <v>43661</v>
      </c>
      <c r="B220">
        <v>33.224997999999999</v>
      </c>
      <c r="C220" s="13">
        <f t="shared" si="12"/>
        <v>3.7764352735005779E-3</v>
      </c>
      <c r="D220" s="11">
        <v>43664</v>
      </c>
      <c r="E220" s="8">
        <v>2995.11</v>
      </c>
      <c r="F220" s="13">
        <f t="shared" si="13"/>
        <v>3.5819355184592006E-3</v>
      </c>
      <c r="J220" s="7">
        <v>44390</v>
      </c>
      <c r="K220">
        <v>31.305</v>
      </c>
      <c r="L220" s="22">
        <f t="shared" si="14"/>
        <v>-6.3849958057460299E-4</v>
      </c>
      <c r="M220" s="8">
        <v>4360.03</v>
      </c>
      <c r="N220" s="13">
        <f t="shared" si="15"/>
        <v>-3.2622362435132946E-3</v>
      </c>
    </row>
    <row r="221" spans="1:14" ht="17" x14ac:dyDescent="0.2">
      <c r="A221" s="7">
        <v>43662</v>
      </c>
      <c r="B221">
        <v>33.435001</v>
      </c>
      <c r="C221" s="13">
        <f t="shared" si="12"/>
        <v>6.3206324346505305E-3</v>
      </c>
      <c r="D221" s="11">
        <v>43665</v>
      </c>
      <c r="E221" s="8">
        <v>2976.61</v>
      </c>
      <c r="F221" s="13">
        <f t="shared" si="13"/>
        <v>-6.1767347442999165E-3</v>
      </c>
      <c r="J221" s="7">
        <v>44391</v>
      </c>
      <c r="K221">
        <v>31.165001</v>
      </c>
      <c r="L221" s="22">
        <f t="shared" si="14"/>
        <v>-4.4720971090880246E-3</v>
      </c>
      <c r="M221" s="8">
        <v>4327.16</v>
      </c>
      <c r="N221" s="13">
        <f t="shared" si="15"/>
        <v>-7.5389389522548811E-3</v>
      </c>
    </row>
    <row r="222" spans="1:14" ht="17" x14ac:dyDescent="0.2">
      <c r="A222" s="7">
        <v>43663</v>
      </c>
      <c r="B222">
        <v>33.217498999999997</v>
      </c>
      <c r="C222" s="13">
        <f t="shared" si="12"/>
        <v>-6.5052188872374295E-3</v>
      </c>
      <c r="D222" s="11">
        <v>43668</v>
      </c>
      <c r="E222" s="8">
        <v>2985.03</v>
      </c>
      <c r="F222" s="13">
        <f t="shared" si="13"/>
        <v>2.8287212634507952E-3</v>
      </c>
      <c r="J222" s="7">
        <v>44392</v>
      </c>
      <c r="K222">
        <v>30.83</v>
      </c>
      <c r="L222" s="22">
        <f t="shared" si="14"/>
        <v>-1.0749269669524497E-2</v>
      </c>
      <c r="M222" s="8">
        <v>4258.49</v>
      </c>
      <c r="N222" s="13">
        <f t="shared" si="15"/>
        <v>-1.5869531055010655E-2</v>
      </c>
    </row>
    <row r="223" spans="1:14" ht="17" x14ac:dyDescent="0.2">
      <c r="A223" s="7">
        <v>43664</v>
      </c>
      <c r="B223">
        <v>33.029998999999997</v>
      </c>
      <c r="C223" s="13">
        <f t="shared" si="12"/>
        <v>-5.644615207183401E-3</v>
      </c>
      <c r="D223" s="11">
        <v>43669</v>
      </c>
      <c r="E223" s="8">
        <v>3005.47</v>
      </c>
      <c r="F223" s="13">
        <f t="shared" si="13"/>
        <v>6.8475023701604076E-3</v>
      </c>
      <c r="J223" s="7">
        <v>44393</v>
      </c>
      <c r="K223">
        <v>30.83</v>
      </c>
      <c r="L223" s="22">
        <f t="shared" si="14"/>
        <v>0</v>
      </c>
      <c r="M223" s="8">
        <v>4323.0600000000004</v>
      </c>
      <c r="N223" s="13">
        <f t="shared" si="15"/>
        <v>1.516265155019747E-2</v>
      </c>
    </row>
    <row r="224" spans="1:14" ht="17" x14ac:dyDescent="0.2">
      <c r="A224" s="7">
        <v>43665</v>
      </c>
      <c r="B224">
        <v>33.112499</v>
      </c>
      <c r="C224" s="13">
        <f t="shared" si="12"/>
        <v>2.4977294125865246E-3</v>
      </c>
      <c r="D224" s="11">
        <v>43670</v>
      </c>
      <c r="E224" s="8">
        <v>3019.56</v>
      </c>
      <c r="F224" s="13">
        <f t="shared" si="13"/>
        <v>4.68811866363672E-3</v>
      </c>
      <c r="J224" s="7">
        <v>44396</v>
      </c>
      <c r="K224">
        <v>30.114999999999998</v>
      </c>
      <c r="L224" s="22">
        <f t="shared" si="14"/>
        <v>-2.3191696399610717E-2</v>
      </c>
      <c r="M224" s="8">
        <v>4358.6899999999996</v>
      </c>
      <c r="N224" s="13">
        <f t="shared" si="15"/>
        <v>8.2418472100778128E-3</v>
      </c>
    </row>
    <row r="225" spans="1:14" ht="17" x14ac:dyDescent="0.2">
      <c r="A225" s="7">
        <v>43668</v>
      </c>
      <c r="B225">
        <v>33.150002000000001</v>
      </c>
      <c r="C225" s="13">
        <f t="shared" si="12"/>
        <v>1.1325934656880587E-3</v>
      </c>
      <c r="D225" s="11">
        <v>43671</v>
      </c>
      <c r="E225" s="8">
        <v>3003.67</v>
      </c>
      <c r="F225" s="13">
        <f t="shared" si="13"/>
        <v>-5.2623561048629197E-3</v>
      </c>
      <c r="J225" s="7">
        <v>44397</v>
      </c>
      <c r="K225">
        <v>30.27</v>
      </c>
      <c r="L225" s="22">
        <f t="shared" si="14"/>
        <v>5.1469367424872292E-3</v>
      </c>
      <c r="M225" s="8">
        <v>4367.4799999999996</v>
      </c>
      <c r="N225" s="13">
        <f t="shared" si="15"/>
        <v>2.0166609692362503E-3</v>
      </c>
    </row>
    <row r="226" spans="1:14" ht="17" x14ac:dyDescent="0.2">
      <c r="A226" s="7">
        <v>43669</v>
      </c>
      <c r="B226">
        <v>33.314999</v>
      </c>
      <c r="C226" s="13">
        <f t="shared" si="12"/>
        <v>4.9772847675846332E-3</v>
      </c>
      <c r="D226" s="11">
        <v>43672</v>
      </c>
      <c r="E226" s="8">
        <v>3025.86</v>
      </c>
      <c r="F226" s="13">
        <f t="shared" si="13"/>
        <v>7.3876291336931743E-3</v>
      </c>
      <c r="J226" s="7">
        <v>44398</v>
      </c>
      <c r="K226">
        <v>30.77</v>
      </c>
      <c r="L226" s="22">
        <f t="shared" si="14"/>
        <v>1.6518004625041272E-2</v>
      </c>
      <c r="M226" s="8">
        <v>4411.79</v>
      </c>
      <c r="N226" s="13">
        <f t="shared" si="15"/>
        <v>1.0145438559535647E-2</v>
      </c>
    </row>
    <row r="227" spans="1:14" ht="17" x14ac:dyDescent="0.2">
      <c r="A227" s="7">
        <v>43670</v>
      </c>
      <c r="B227">
        <v>33.104999999999997</v>
      </c>
      <c r="C227" s="13">
        <f t="shared" si="12"/>
        <v>-6.3034370794969874E-3</v>
      </c>
      <c r="D227" s="11">
        <v>43675</v>
      </c>
      <c r="E227" s="8">
        <v>3020.97</v>
      </c>
      <c r="F227" s="13">
        <f t="shared" si="13"/>
        <v>-1.6160694810732901E-3</v>
      </c>
      <c r="J227" s="7">
        <v>44399</v>
      </c>
      <c r="K227">
        <v>30.655000999999999</v>
      </c>
      <c r="L227" s="22">
        <f t="shared" si="14"/>
        <v>-3.7373740656483356E-3</v>
      </c>
      <c r="M227" s="8">
        <v>4422.3</v>
      </c>
      <c r="N227" s="13">
        <f t="shared" si="15"/>
        <v>2.382253008416102E-3</v>
      </c>
    </row>
    <row r="228" spans="1:14" ht="17" x14ac:dyDescent="0.2">
      <c r="A228" s="7">
        <v>43671</v>
      </c>
      <c r="B228">
        <v>33.055</v>
      </c>
      <c r="C228" s="13">
        <f t="shared" si="12"/>
        <v>-1.5103458692039551E-3</v>
      </c>
      <c r="D228" s="11">
        <v>43676</v>
      </c>
      <c r="E228" s="8">
        <v>3013.18</v>
      </c>
      <c r="F228" s="13">
        <f t="shared" si="13"/>
        <v>-2.5786419593706311E-3</v>
      </c>
      <c r="J228" s="7">
        <v>44400</v>
      </c>
      <c r="K228">
        <v>30.9</v>
      </c>
      <c r="L228" s="22">
        <f t="shared" si="14"/>
        <v>7.9921380527765429E-3</v>
      </c>
      <c r="M228" s="8">
        <v>4401.46</v>
      </c>
      <c r="N228" s="13">
        <f t="shared" si="15"/>
        <v>-4.7124799312575627E-3</v>
      </c>
    </row>
    <row r="229" spans="1:14" ht="17" x14ac:dyDescent="0.2">
      <c r="A229" s="7">
        <v>43672</v>
      </c>
      <c r="B229">
        <v>33.334999000000003</v>
      </c>
      <c r="C229" s="13">
        <f t="shared" si="12"/>
        <v>8.4707003479052023E-3</v>
      </c>
      <c r="D229" s="11">
        <v>43677</v>
      </c>
      <c r="E229" s="8">
        <v>2980.38</v>
      </c>
      <c r="F229" s="13">
        <f t="shared" si="13"/>
        <v>-1.0885509660889747E-2</v>
      </c>
      <c r="J229" s="7">
        <v>44403</v>
      </c>
      <c r="K229">
        <v>30.895</v>
      </c>
      <c r="L229" s="22">
        <f t="shared" si="14"/>
        <v>-1.6181229773459815E-4</v>
      </c>
      <c r="M229" s="8">
        <v>4400.6400000000003</v>
      </c>
      <c r="N229" s="13">
        <f t="shared" si="15"/>
        <v>-1.8630181803303003E-4</v>
      </c>
    </row>
    <row r="230" spans="1:14" ht="17" x14ac:dyDescent="0.2">
      <c r="A230" s="7">
        <v>43675</v>
      </c>
      <c r="B230">
        <v>33.939999</v>
      </c>
      <c r="C230" s="13">
        <f t="shared" si="12"/>
        <v>1.8149093089818269E-2</v>
      </c>
      <c r="D230" s="11">
        <v>43678</v>
      </c>
      <c r="E230" s="8">
        <v>2953.56</v>
      </c>
      <c r="F230" s="13">
        <f t="shared" si="13"/>
        <v>-8.9988524953193982E-3</v>
      </c>
      <c r="J230" s="7">
        <v>44404</v>
      </c>
      <c r="K230">
        <v>30.754999000000002</v>
      </c>
      <c r="L230" s="22">
        <f t="shared" si="14"/>
        <v>-4.5315099530667258E-3</v>
      </c>
      <c r="M230" s="8">
        <v>4419.1499999999996</v>
      </c>
      <c r="N230" s="13">
        <f t="shared" si="15"/>
        <v>4.2062063699823682E-3</v>
      </c>
    </row>
    <row r="231" spans="1:14" ht="17" x14ac:dyDescent="0.2">
      <c r="A231" s="7">
        <v>43676</v>
      </c>
      <c r="B231">
        <v>33.755001</v>
      </c>
      <c r="C231" s="13">
        <f t="shared" si="12"/>
        <v>-5.4507367545886254E-3</v>
      </c>
      <c r="D231" s="11">
        <v>43679</v>
      </c>
      <c r="E231" s="8">
        <v>2932.05</v>
      </c>
      <c r="F231" s="13">
        <f t="shared" si="13"/>
        <v>-7.2827367651240316E-3</v>
      </c>
      <c r="J231" s="7">
        <v>44405</v>
      </c>
      <c r="K231">
        <v>30.870000999999998</v>
      </c>
      <c r="L231" s="22">
        <f t="shared" si="14"/>
        <v>3.7392945452541237E-3</v>
      </c>
      <c r="M231" s="8">
        <v>4395.26</v>
      </c>
      <c r="N231" s="13">
        <f t="shared" si="15"/>
        <v>-5.4060169942181657E-3</v>
      </c>
    </row>
    <row r="232" spans="1:14" ht="17" x14ac:dyDescent="0.2">
      <c r="A232" s="7">
        <v>43677</v>
      </c>
      <c r="B232">
        <v>33.494999</v>
      </c>
      <c r="C232" s="13">
        <f t="shared" si="12"/>
        <v>-7.7026216056104158E-3</v>
      </c>
      <c r="D232" s="11">
        <v>43682</v>
      </c>
      <c r="E232" s="8">
        <v>2844.74</v>
      </c>
      <c r="F232" s="13">
        <f t="shared" si="13"/>
        <v>-2.9777800514998121E-2</v>
      </c>
      <c r="J232" s="7">
        <v>44406</v>
      </c>
      <c r="K232">
        <v>31.139999</v>
      </c>
      <c r="L232" s="22">
        <f t="shared" si="14"/>
        <v>8.7462906139847973E-3</v>
      </c>
      <c r="M232" s="8">
        <v>4387.16</v>
      </c>
      <c r="N232" s="13">
        <f t="shared" si="15"/>
        <v>-1.8428943907755624E-3</v>
      </c>
    </row>
    <row r="233" spans="1:14" ht="17" x14ac:dyDescent="0.2">
      <c r="A233" s="7">
        <v>43678</v>
      </c>
      <c r="B233">
        <v>33.490001999999997</v>
      </c>
      <c r="C233" s="13">
        <f t="shared" si="12"/>
        <v>-1.4918645019224019E-4</v>
      </c>
      <c r="D233" s="11">
        <v>43683</v>
      </c>
      <c r="E233" s="8">
        <v>2881.77</v>
      </c>
      <c r="F233" s="13">
        <f t="shared" si="13"/>
        <v>1.3017006826634425E-2</v>
      </c>
      <c r="J233" s="7">
        <v>44407</v>
      </c>
      <c r="K233">
        <v>30.954999999999998</v>
      </c>
      <c r="L233" s="22">
        <f t="shared" si="14"/>
        <v>-5.9408800880180745E-3</v>
      </c>
      <c r="M233" s="8">
        <v>4423.1499999999996</v>
      </c>
      <c r="N233" s="13">
        <f t="shared" si="15"/>
        <v>8.2034847144849543E-3</v>
      </c>
    </row>
    <row r="234" spans="1:14" ht="17" x14ac:dyDescent="0.2">
      <c r="A234" s="7">
        <v>43679</v>
      </c>
      <c r="B234">
        <v>32.68</v>
      </c>
      <c r="C234" s="13">
        <f t="shared" si="12"/>
        <v>-2.4186382550828056E-2</v>
      </c>
      <c r="D234" s="11">
        <v>43684</v>
      </c>
      <c r="E234" s="8">
        <v>2883.98</v>
      </c>
      <c r="F234" s="13">
        <f t="shared" si="13"/>
        <v>7.6688979342565133E-4</v>
      </c>
      <c r="J234" s="7">
        <v>44410</v>
      </c>
      <c r="K234">
        <v>31.16</v>
      </c>
      <c r="L234" s="22">
        <f t="shared" si="14"/>
        <v>6.6225165562914245E-3</v>
      </c>
      <c r="M234" s="8">
        <v>4402.66</v>
      </c>
      <c r="N234" s="13">
        <f t="shared" si="15"/>
        <v>-4.6324452030791496E-3</v>
      </c>
    </row>
    <row r="235" spans="1:14" ht="17" x14ac:dyDescent="0.2">
      <c r="A235" s="7">
        <v>43682</v>
      </c>
      <c r="B235">
        <v>31.895</v>
      </c>
      <c r="C235" s="13">
        <f t="shared" si="12"/>
        <v>-2.4020807833537328E-2</v>
      </c>
      <c r="D235" s="11">
        <v>43685</v>
      </c>
      <c r="E235" s="8">
        <v>2938.09</v>
      </c>
      <c r="F235" s="13">
        <f t="shared" si="13"/>
        <v>1.8762266035132091E-2</v>
      </c>
      <c r="J235" s="7">
        <v>44411</v>
      </c>
      <c r="K235">
        <v>31.26</v>
      </c>
      <c r="L235" s="22">
        <f t="shared" si="14"/>
        <v>3.2092426187420031E-3</v>
      </c>
      <c r="M235" s="8">
        <v>4429.1000000000004</v>
      </c>
      <c r="N235" s="13">
        <f t="shared" si="15"/>
        <v>6.0054603353427716E-3</v>
      </c>
    </row>
    <row r="236" spans="1:14" ht="17" x14ac:dyDescent="0.2">
      <c r="A236" s="7">
        <v>43683</v>
      </c>
      <c r="B236">
        <v>31.67</v>
      </c>
      <c r="C236" s="13">
        <f t="shared" si="12"/>
        <v>-7.0543972409468081E-3</v>
      </c>
      <c r="D236" s="11">
        <v>43686</v>
      </c>
      <c r="E236" s="8">
        <v>2918.65</v>
      </c>
      <c r="F236" s="13">
        <f t="shared" si="13"/>
        <v>-6.6165434006446588E-3</v>
      </c>
      <c r="J236" s="7">
        <v>44412</v>
      </c>
      <c r="K236">
        <v>31.334999</v>
      </c>
      <c r="L236" s="22">
        <f t="shared" si="14"/>
        <v>2.3992002559181103E-3</v>
      </c>
      <c r="M236" s="8">
        <v>4436.5200000000004</v>
      </c>
      <c r="N236" s="13">
        <f t="shared" si="15"/>
        <v>1.6752839177258672E-3</v>
      </c>
    </row>
    <row r="237" spans="1:14" ht="17" x14ac:dyDescent="0.2">
      <c r="A237" s="7">
        <v>43684</v>
      </c>
      <c r="B237">
        <v>31.780000999999999</v>
      </c>
      <c r="C237" s="13">
        <f t="shared" si="12"/>
        <v>3.4733501736659012E-3</v>
      </c>
      <c r="D237" s="11">
        <v>43689</v>
      </c>
      <c r="E237" s="8">
        <v>2882.7</v>
      </c>
      <c r="F237" s="13">
        <f t="shared" si="13"/>
        <v>-1.23173384955374E-2</v>
      </c>
      <c r="J237" s="7">
        <v>44413</v>
      </c>
      <c r="K237">
        <v>31.360001</v>
      </c>
      <c r="L237" s="22">
        <f t="shared" si="14"/>
        <v>7.9789375452032907E-4</v>
      </c>
      <c r="M237" s="8">
        <v>4432.3500000000004</v>
      </c>
      <c r="N237" s="13">
        <f t="shared" si="15"/>
        <v>-9.3992588785807296E-4</v>
      </c>
    </row>
    <row r="238" spans="1:14" ht="17" x14ac:dyDescent="0.2">
      <c r="A238" s="7">
        <v>43685</v>
      </c>
      <c r="B238">
        <v>32.354999999999997</v>
      </c>
      <c r="C238" s="13">
        <f t="shared" si="12"/>
        <v>1.8093108304181538E-2</v>
      </c>
      <c r="D238" s="11">
        <v>43690</v>
      </c>
      <c r="E238" s="8">
        <v>2926.32</v>
      </c>
      <c r="F238" s="13">
        <f t="shared" si="13"/>
        <v>1.5131647413882954E-2</v>
      </c>
      <c r="J238" s="7">
        <v>44414</v>
      </c>
      <c r="K238">
        <v>31.364999999999998</v>
      </c>
      <c r="L238" s="22">
        <f t="shared" si="14"/>
        <v>1.5940688267201963E-4</v>
      </c>
      <c r="M238" s="8">
        <v>4436.75</v>
      </c>
      <c r="N238" s="13">
        <f t="shared" si="15"/>
        <v>9.9270138865370505E-4</v>
      </c>
    </row>
    <row r="239" spans="1:14" ht="17" x14ac:dyDescent="0.2">
      <c r="A239" s="7">
        <v>43686</v>
      </c>
      <c r="B239">
        <v>32.209999000000003</v>
      </c>
      <c r="C239" s="13">
        <f t="shared" si="12"/>
        <v>-4.4815639004788244E-3</v>
      </c>
      <c r="D239" s="11">
        <v>43691</v>
      </c>
      <c r="E239" s="8">
        <v>2840.6</v>
      </c>
      <c r="F239" s="13">
        <f t="shared" si="13"/>
        <v>-2.9292763607534411E-2</v>
      </c>
      <c r="J239" s="7">
        <v>44417</v>
      </c>
      <c r="K239">
        <v>31.415001</v>
      </c>
      <c r="L239" s="22">
        <f t="shared" si="14"/>
        <v>1.5941654710664999E-3</v>
      </c>
      <c r="M239" s="8">
        <v>4442.41</v>
      </c>
      <c r="N239" s="13">
        <f t="shared" si="15"/>
        <v>1.2757085704626636E-3</v>
      </c>
    </row>
    <row r="240" spans="1:14" ht="17" x14ac:dyDescent="0.2">
      <c r="A240" s="7">
        <v>43689</v>
      </c>
      <c r="B240">
        <v>32.084999000000003</v>
      </c>
      <c r="C240" s="13">
        <f t="shared" si="12"/>
        <v>-3.8807824862087115E-3</v>
      </c>
      <c r="D240" s="11">
        <v>43692</v>
      </c>
      <c r="E240" s="8">
        <v>2847.6</v>
      </c>
      <c r="F240" s="13">
        <f t="shared" si="13"/>
        <v>2.464268112370549E-3</v>
      </c>
      <c r="J240" s="7">
        <v>44418</v>
      </c>
      <c r="K240">
        <v>31.540001</v>
      </c>
      <c r="L240" s="22">
        <f t="shared" si="14"/>
        <v>3.9789908012417552E-3</v>
      </c>
      <c r="M240" s="8">
        <v>4460.83</v>
      </c>
      <c r="N240" s="13">
        <f t="shared" si="15"/>
        <v>4.1463980136908773E-3</v>
      </c>
    </row>
    <row r="241" spans="1:14" ht="17" x14ac:dyDescent="0.2">
      <c r="A241" s="7">
        <v>43690</v>
      </c>
      <c r="B241">
        <v>32.212502000000001</v>
      </c>
      <c r="C241" s="13">
        <f t="shared" si="12"/>
        <v>3.9739131673339756E-3</v>
      </c>
      <c r="D241" s="11">
        <v>43693</v>
      </c>
      <c r="E241" s="8">
        <v>2888.68</v>
      </c>
      <c r="F241" s="13">
        <f t="shared" si="13"/>
        <v>1.4426183452732166E-2</v>
      </c>
      <c r="J241" s="7">
        <v>44419</v>
      </c>
      <c r="K241">
        <v>31.805</v>
      </c>
      <c r="L241" s="22">
        <f t="shared" si="14"/>
        <v>8.4019971971465157E-3</v>
      </c>
      <c r="M241" s="8">
        <v>4468</v>
      </c>
      <c r="N241" s="13">
        <f t="shared" si="15"/>
        <v>1.6073241975147479E-3</v>
      </c>
    </row>
    <row r="242" spans="1:14" ht="17" x14ac:dyDescent="0.2">
      <c r="A242" s="7">
        <v>43691</v>
      </c>
      <c r="B242">
        <v>31.73</v>
      </c>
      <c r="C242" s="13">
        <f t="shared" si="12"/>
        <v>-1.4978718511216571E-2</v>
      </c>
      <c r="D242" s="11">
        <v>43696</v>
      </c>
      <c r="E242" s="8">
        <v>2923.65</v>
      </c>
      <c r="F242" s="13">
        <f t="shared" si="13"/>
        <v>1.2105875347909967E-2</v>
      </c>
      <c r="J242" s="7">
        <v>44420</v>
      </c>
      <c r="K242">
        <v>31.795000000000002</v>
      </c>
      <c r="L242" s="22">
        <f t="shared" si="14"/>
        <v>-3.1441597233128338E-4</v>
      </c>
      <c r="M242" s="8">
        <v>4479.71</v>
      </c>
      <c r="N242" s="13">
        <f t="shared" si="15"/>
        <v>2.6208594449417255E-3</v>
      </c>
    </row>
    <row r="243" spans="1:14" ht="17" x14ac:dyDescent="0.2">
      <c r="A243" s="7">
        <v>43692</v>
      </c>
      <c r="B243">
        <v>31.5</v>
      </c>
      <c r="C243" s="13">
        <f t="shared" si="12"/>
        <v>-7.2486605735896381E-3</v>
      </c>
      <c r="D243" s="11">
        <v>43697</v>
      </c>
      <c r="E243" s="8">
        <v>2900.51</v>
      </c>
      <c r="F243" s="13">
        <f t="shared" si="13"/>
        <v>-7.9147640791475959E-3</v>
      </c>
      <c r="J243" s="7">
        <v>44421</v>
      </c>
      <c r="K243">
        <v>31.879999000000002</v>
      </c>
      <c r="L243" s="22">
        <f t="shared" si="14"/>
        <v>2.6733448655449354E-3</v>
      </c>
      <c r="M243" s="8">
        <v>4448.08</v>
      </c>
      <c r="N243" s="13">
        <f t="shared" si="15"/>
        <v>-7.0607249129965854E-3</v>
      </c>
    </row>
    <row r="244" spans="1:14" ht="17" x14ac:dyDescent="0.2">
      <c r="A244" s="7">
        <v>43693</v>
      </c>
      <c r="B244">
        <v>31.75</v>
      </c>
      <c r="C244" s="13">
        <f t="shared" si="12"/>
        <v>7.9365079365079083E-3</v>
      </c>
      <c r="D244" s="11">
        <v>43698</v>
      </c>
      <c r="E244" s="8">
        <v>2924.43</v>
      </c>
      <c r="F244" s="13">
        <f t="shared" si="13"/>
        <v>8.2468255582637262E-3</v>
      </c>
      <c r="J244" s="7">
        <v>44424</v>
      </c>
      <c r="K244">
        <v>31.629999000000002</v>
      </c>
      <c r="L244" s="22">
        <f t="shared" si="14"/>
        <v>-7.8419073978013287E-3</v>
      </c>
      <c r="M244" s="8">
        <v>4400.2700000000004</v>
      </c>
      <c r="N244" s="13">
        <f t="shared" si="15"/>
        <v>-1.0748457761550978E-2</v>
      </c>
    </row>
    <row r="245" spans="1:14" ht="17" x14ac:dyDescent="0.2">
      <c r="A245" s="7">
        <v>43696</v>
      </c>
      <c r="B245">
        <v>32.055</v>
      </c>
      <c r="C245" s="13">
        <f t="shared" si="12"/>
        <v>9.6062992125984792E-3</v>
      </c>
      <c r="D245" s="11">
        <v>43699</v>
      </c>
      <c r="E245" s="8">
        <v>2922.95</v>
      </c>
      <c r="F245" s="13">
        <f t="shared" si="13"/>
        <v>-5.0608152699838094E-4</v>
      </c>
      <c r="J245" s="7">
        <v>44425</v>
      </c>
      <c r="K245">
        <v>31.735001</v>
      </c>
      <c r="L245" s="22">
        <f t="shared" si="14"/>
        <v>3.3196965956274749E-3</v>
      </c>
      <c r="M245" s="8">
        <v>4405.8</v>
      </c>
      <c r="N245" s="13">
        <f t="shared" si="15"/>
        <v>1.2567410636163956E-3</v>
      </c>
    </row>
    <row r="246" spans="1:14" ht="17" x14ac:dyDescent="0.2">
      <c r="A246" s="7">
        <v>43697</v>
      </c>
      <c r="B246">
        <v>31.76</v>
      </c>
      <c r="C246" s="13">
        <f t="shared" si="12"/>
        <v>-9.2029324598346118E-3</v>
      </c>
      <c r="D246" s="11">
        <v>43700</v>
      </c>
      <c r="E246" s="8">
        <v>2847.11</v>
      </c>
      <c r="F246" s="13">
        <f t="shared" si="13"/>
        <v>-2.5946389777450785E-2</v>
      </c>
      <c r="J246" s="7">
        <v>44426</v>
      </c>
      <c r="K246">
        <v>31.68</v>
      </c>
      <c r="L246" s="22">
        <f t="shared" si="14"/>
        <v>-1.7331337093703381E-3</v>
      </c>
      <c r="M246" s="8">
        <v>4441.67</v>
      </c>
      <c r="N246" s="13">
        <f t="shared" si="15"/>
        <v>8.1415406963547543E-3</v>
      </c>
    </row>
    <row r="247" spans="1:14" ht="17" x14ac:dyDescent="0.2">
      <c r="A247" s="7">
        <v>43698</v>
      </c>
      <c r="B247">
        <v>32.082500000000003</v>
      </c>
      <c r="C247" s="13">
        <f t="shared" si="12"/>
        <v>1.0154282115869107E-2</v>
      </c>
      <c r="D247" s="11">
        <v>43703</v>
      </c>
      <c r="E247" s="8">
        <v>2878.38</v>
      </c>
      <c r="F247" s="13">
        <f t="shared" si="13"/>
        <v>1.0983067039910699E-2</v>
      </c>
      <c r="J247" s="7">
        <v>44427</v>
      </c>
      <c r="K247">
        <v>31.309999000000001</v>
      </c>
      <c r="L247" s="22">
        <f t="shared" si="14"/>
        <v>-1.1679324494949461E-2</v>
      </c>
      <c r="M247" s="8">
        <v>4479.53</v>
      </c>
      <c r="N247" s="13">
        <f t="shared" si="15"/>
        <v>8.5238209952562816E-3</v>
      </c>
    </row>
    <row r="248" spans="1:14" ht="17" x14ac:dyDescent="0.2">
      <c r="A248" s="7">
        <v>43699</v>
      </c>
      <c r="B248">
        <v>31.799999</v>
      </c>
      <c r="C248" s="13">
        <f t="shared" si="12"/>
        <v>-8.8054546871347839E-3</v>
      </c>
      <c r="D248" s="11">
        <v>43704</v>
      </c>
      <c r="E248" s="8">
        <v>2869.16</v>
      </c>
      <c r="F248" s="13">
        <f t="shared" si="13"/>
        <v>-3.2031906836484936E-3</v>
      </c>
      <c r="J248" s="7">
        <v>44428</v>
      </c>
      <c r="K248">
        <v>31.43</v>
      </c>
      <c r="L248" s="22">
        <f t="shared" si="14"/>
        <v>3.8326733897371401E-3</v>
      </c>
      <c r="M248" s="8">
        <v>4486.2299999999996</v>
      </c>
      <c r="N248" s="13">
        <f t="shared" si="15"/>
        <v>1.4956926284677152E-3</v>
      </c>
    </row>
    <row r="249" spans="1:14" ht="17" x14ac:dyDescent="0.2">
      <c r="A249" s="7">
        <v>43700</v>
      </c>
      <c r="B249">
        <v>31.700001</v>
      </c>
      <c r="C249" s="13">
        <f t="shared" si="12"/>
        <v>-3.1445912938550258E-3</v>
      </c>
      <c r="D249" s="11">
        <v>43705</v>
      </c>
      <c r="E249" s="8">
        <v>2887.94</v>
      </c>
      <c r="F249" s="13">
        <f t="shared" si="13"/>
        <v>6.545469754213773E-3</v>
      </c>
      <c r="J249" s="7">
        <v>44431</v>
      </c>
      <c r="K249">
        <v>31.495000999999998</v>
      </c>
      <c r="L249" s="22">
        <f t="shared" si="14"/>
        <v>2.068119630925791E-3</v>
      </c>
      <c r="M249" s="8">
        <v>4496.1899999999996</v>
      </c>
      <c r="N249" s="13">
        <f t="shared" si="15"/>
        <v>2.2201269217136943E-3</v>
      </c>
    </row>
    <row r="250" spans="1:14" ht="17" x14ac:dyDescent="0.2">
      <c r="A250" s="7">
        <v>43704</v>
      </c>
      <c r="B250">
        <v>31.620000999999998</v>
      </c>
      <c r="C250" s="13">
        <f t="shared" si="12"/>
        <v>-2.5236592263830904E-3</v>
      </c>
      <c r="D250" s="11">
        <v>43706</v>
      </c>
      <c r="E250" s="8">
        <v>2924.58</v>
      </c>
      <c r="F250" s="13">
        <f t="shared" si="13"/>
        <v>1.2687244194824032E-2</v>
      </c>
      <c r="J250" s="7">
        <v>44432</v>
      </c>
      <c r="K250">
        <v>31.545000000000002</v>
      </c>
      <c r="L250" s="22">
        <f t="shared" si="14"/>
        <v>1.5875217784562246E-3</v>
      </c>
      <c r="M250" s="8">
        <v>4470</v>
      </c>
      <c r="N250" s="13">
        <f t="shared" si="15"/>
        <v>-5.8249317755698637E-3</v>
      </c>
    </row>
    <row r="251" spans="1:14" ht="17" x14ac:dyDescent="0.2">
      <c r="A251" s="7">
        <v>43705</v>
      </c>
      <c r="B251">
        <v>31.73</v>
      </c>
      <c r="C251" s="13">
        <f t="shared" si="12"/>
        <v>3.4787791436186044E-3</v>
      </c>
      <c r="D251" s="11">
        <v>43707</v>
      </c>
      <c r="E251" s="8">
        <v>2926.46</v>
      </c>
      <c r="F251" s="13">
        <f t="shared" si="13"/>
        <v>6.4282734614895531E-4</v>
      </c>
      <c r="J251" s="7">
        <v>44433</v>
      </c>
      <c r="K251">
        <v>31.674999</v>
      </c>
      <c r="L251" s="22">
        <f t="shared" si="14"/>
        <v>4.1210651450307445E-3</v>
      </c>
      <c r="M251" s="8">
        <v>4509.37</v>
      </c>
      <c r="N251" s="13">
        <f t="shared" si="15"/>
        <v>8.8076062639821373E-3</v>
      </c>
    </row>
    <row r="252" spans="1:14" ht="17" x14ac:dyDescent="0.2">
      <c r="A252" s="7">
        <v>43706</v>
      </c>
      <c r="B252">
        <v>32.060001</v>
      </c>
      <c r="C252" s="13">
        <f t="shared" si="12"/>
        <v>1.0400283643239749E-2</v>
      </c>
      <c r="D252" s="11">
        <v>43711</v>
      </c>
      <c r="E252" s="8">
        <v>2906.27</v>
      </c>
      <c r="F252" s="13">
        <f t="shared" si="13"/>
        <v>-6.8991204390287386E-3</v>
      </c>
      <c r="J252" s="7">
        <v>44434</v>
      </c>
      <c r="K252">
        <v>31.59</v>
      </c>
      <c r="L252" s="22">
        <f t="shared" si="14"/>
        <v>-2.6834728550425568E-3</v>
      </c>
      <c r="M252" s="8">
        <v>4528.79</v>
      </c>
      <c r="N252" s="13">
        <f t="shared" si="15"/>
        <v>4.30658828173347E-3</v>
      </c>
    </row>
    <row r="253" spans="1:14" ht="17" x14ac:dyDescent="0.2">
      <c r="A253" s="7">
        <v>43707</v>
      </c>
      <c r="B253">
        <v>32.040000999999997</v>
      </c>
      <c r="C253" s="13">
        <f t="shared" si="12"/>
        <v>-6.2383029869539364E-4</v>
      </c>
      <c r="D253" s="11">
        <v>43712</v>
      </c>
      <c r="E253" s="8">
        <v>2937.78</v>
      </c>
      <c r="F253" s="13">
        <f t="shared" si="13"/>
        <v>1.0842075925499017E-2</v>
      </c>
      <c r="J253" s="7">
        <v>44435</v>
      </c>
      <c r="K253">
        <v>31.690000999999999</v>
      </c>
      <c r="L253" s="22">
        <f t="shared" si="14"/>
        <v>3.1655903767013882E-3</v>
      </c>
      <c r="M253" s="8">
        <v>4522.68</v>
      </c>
      <c r="N253" s="13">
        <f t="shared" si="15"/>
        <v>-1.349146239944865E-3</v>
      </c>
    </row>
    <row r="254" spans="1:14" ht="17" x14ac:dyDescent="0.2">
      <c r="A254" s="7">
        <v>43710</v>
      </c>
      <c r="B254">
        <v>32.4925</v>
      </c>
      <c r="C254" s="13">
        <f t="shared" si="12"/>
        <v>1.4122939634115594E-2</v>
      </c>
      <c r="D254" s="11">
        <v>43713</v>
      </c>
      <c r="E254" s="8">
        <v>2976</v>
      </c>
      <c r="F254" s="13">
        <f t="shared" si="13"/>
        <v>1.3009823744460025E-2</v>
      </c>
      <c r="J254" s="7">
        <v>44439</v>
      </c>
      <c r="K254">
        <v>31.584999</v>
      </c>
      <c r="L254" s="22">
        <f t="shared" si="14"/>
        <v>-3.3134110661593441E-3</v>
      </c>
      <c r="M254" s="8">
        <v>4524.09</v>
      </c>
      <c r="N254" s="13">
        <f t="shared" si="15"/>
        <v>3.117620525883158E-4</v>
      </c>
    </row>
    <row r="255" spans="1:14" ht="17" x14ac:dyDescent="0.2">
      <c r="A255" s="7">
        <v>43711</v>
      </c>
      <c r="B255">
        <v>32.380001</v>
      </c>
      <c r="C255" s="13">
        <f t="shared" si="12"/>
        <v>-3.4623066861583229E-3</v>
      </c>
      <c r="D255" s="11">
        <v>43714</v>
      </c>
      <c r="E255" s="8">
        <v>2978.71</v>
      </c>
      <c r="F255" s="13">
        <f t="shared" si="13"/>
        <v>9.1061827956995245E-4</v>
      </c>
      <c r="J255" s="7">
        <v>44440</v>
      </c>
      <c r="K255">
        <v>31.704999999999998</v>
      </c>
      <c r="L255" s="22">
        <f t="shared" si="14"/>
        <v>3.7993035871237701E-3</v>
      </c>
      <c r="M255" s="8">
        <v>4536.95</v>
      </c>
      <c r="N255" s="13">
        <f t="shared" si="15"/>
        <v>2.8425606033477546E-3</v>
      </c>
    </row>
    <row r="256" spans="1:14" ht="17" x14ac:dyDescent="0.2">
      <c r="A256" s="7">
        <v>43712</v>
      </c>
      <c r="B256">
        <v>32.615001999999997</v>
      </c>
      <c r="C256" s="13">
        <f t="shared" si="12"/>
        <v>7.2575970581345572E-3</v>
      </c>
      <c r="D256" s="11">
        <v>43717</v>
      </c>
      <c r="E256" s="8">
        <v>2978.43</v>
      </c>
      <c r="F256" s="13">
        <f t="shared" si="13"/>
        <v>-9.4000423002005284E-5</v>
      </c>
      <c r="J256" s="7">
        <v>44441</v>
      </c>
      <c r="K256">
        <v>31.805</v>
      </c>
      <c r="L256" s="22">
        <f t="shared" si="14"/>
        <v>3.1540766440625312E-3</v>
      </c>
      <c r="M256" s="8">
        <v>4535.43</v>
      </c>
      <c r="N256" s="13">
        <f t="shared" si="15"/>
        <v>-3.3502683520858501E-4</v>
      </c>
    </row>
    <row r="257" spans="1:14" ht="17" x14ac:dyDescent="0.2">
      <c r="A257" s="7">
        <v>43713</v>
      </c>
      <c r="B257">
        <v>32.485000999999997</v>
      </c>
      <c r="C257" s="13">
        <f t="shared" si="12"/>
        <v>-3.9859264764110502E-3</v>
      </c>
      <c r="D257" s="11">
        <v>43718</v>
      </c>
      <c r="E257" s="8">
        <v>2979.39</v>
      </c>
      <c r="F257" s="13">
        <f t="shared" si="13"/>
        <v>3.2231746255573235E-4</v>
      </c>
      <c r="J257" s="7">
        <v>44442</v>
      </c>
      <c r="K257">
        <v>31.700001</v>
      </c>
      <c r="L257" s="22">
        <f t="shared" si="14"/>
        <v>-3.3013362678824265E-3</v>
      </c>
      <c r="M257" s="8">
        <v>4520.03</v>
      </c>
      <c r="N257" s="13">
        <f t="shared" si="15"/>
        <v>-3.3954884101398131E-3</v>
      </c>
    </row>
    <row r="258" spans="1:14" ht="17" x14ac:dyDescent="0.2">
      <c r="A258" s="7">
        <v>43714</v>
      </c>
      <c r="B258">
        <v>32.529998999999997</v>
      </c>
      <c r="C258" s="13">
        <f t="shared" si="12"/>
        <v>1.3851931234356574E-3</v>
      </c>
      <c r="D258" s="11">
        <v>43719</v>
      </c>
      <c r="E258" s="8">
        <v>3000.93</v>
      </c>
      <c r="F258" s="13">
        <f t="shared" si="13"/>
        <v>7.2296678179091245E-3</v>
      </c>
      <c r="J258" s="7">
        <v>44445</v>
      </c>
      <c r="K258">
        <v>31.9</v>
      </c>
      <c r="L258" s="22">
        <f t="shared" si="14"/>
        <v>6.3091165202171506E-3</v>
      </c>
      <c r="M258" s="8">
        <v>4514.07</v>
      </c>
      <c r="N258" s="13">
        <f t="shared" si="15"/>
        <v>-1.3185753191903293E-3</v>
      </c>
    </row>
    <row r="259" spans="1:14" ht="17" x14ac:dyDescent="0.2">
      <c r="A259" s="7">
        <v>43717</v>
      </c>
      <c r="B259">
        <v>32.299999</v>
      </c>
      <c r="C259" s="13">
        <f t="shared" si="12"/>
        <v>-7.0703967743742657E-3</v>
      </c>
      <c r="D259" s="11">
        <v>43720</v>
      </c>
      <c r="E259" s="8">
        <v>3009.57</v>
      </c>
      <c r="F259" s="13">
        <f t="shared" si="13"/>
        <v>2.8791074766822966E-3</v>
      </c>
      <c r="J259" s="7">
        <v>44446</v>
      </c>
      <c r="K259">
        <v>31.76</v>
      </c>
      <c r="L259" s="22">
        <f t="shared" si="14"/>
        <v>-4.3887147335421872E-3</v>
      </c>
      <c r="M259" s="8">
        <v>4493.28</v>
      </c>
      <c r="N259" s="13">
        <f t="shared" si="15"/>
        <v>-4.6055998245485563E-3</v>
      </c>
    </row>
    <row r="260" spans="1:14" ht="17" x14ac:dyDescent="0.2">
      <c r="A260" s="7">
        <v>43718</v>
      </c>
      <c r="B260">
        <v>32.455002</v>
      </c>
      <c r="C260" s="13">
        <f t="shared" ref="C260:C323" si="16">B260/B259-1</f>
        <v>4.7988546377355501E-3</v>
      </c>
      <c r="D260" s="11">
        <v>43721</v>
      </c>
      <c r="E260" s="8">
        <v>3007.39</v>
      </c>
      <c r="F260" s="13">
        <f t="shared" ref="F260:F323" si="17">E260/E259-1</f>
        <v>-7.2435597111886185E-4</v>
      </c>
      <c r="J260" s="7">
        <v>44447</v>
      </c>
      <c r="K260">
        <v>31.5</v>
      </c>
      <c r="L260" s="22">
        <f t="shared" ref="L260:L323" si="18">K260/K259-1</f>
        <v>-8.1863979848867396E-3</v>
      </c>
      <c r="M260" s="8">
        <v>4458.58</v>
      </c>
      <c r="N260" s="13">
        <f t="shared" ref="N260:N323" si="19">M260/M259-1</f>
        <v>-7.7226435922087555E-3</v>
      </c>
    </row>
    <row r="261" spans="1:14" ht="17" x14ac:dyDescent="0.2">
      <c r="A261" s="7">
        <v>43719</v>
      </c>
      <c r="B261">
        <v>32.775002000000001</v>
      </c>
      <c r="C261" s="13">
        <f t="shared" si="16"/>
        <v>9.8598052774732103E-3</v>
      </c>
      <c r="D261" s="11">
        <v>43724</v>
      </c>
      <c r="E261" s="8">
        <v>2997.96</v>
      </c>
      <c r="F261" s="13">
        <f t="shared" si="17"/>
        <v>-3.1356092824674775E-3</v>
      </c>
      <c r="J261" s="7">
        <v>44448</v>
      </c>
      <c r="K261">
        <v>31.219999000000001</v>
      </c>
      <c r="L261" s="22">
        <f t="shared" si="18"/>
        <v>-8.8889206349206384E-3</v>
      </c>
      <c r="M261" s="8">
        <v>4468.7299999999996</v>
      </c>
      <c r="N261" s="13">
        <f t="shared" si="19"/>
        <v>2.2765095613401787E-3</v>
      </c>
    </row>
    <row r="262" spans="1:14" ht="17" x14ac:dyDescent="0.2">
      <c r="A262" s="7">
        <v>43720</v>
      </c>
      <c r="B262">
        <v>32.810001</v>
      </c>
      <c r="C262" s="13">
        <f t="shared" si="16"/>
        <v>1.0678565328539058E-3</v>
      </c>
      <c r="D262" s="11">
        <v>43725</v>
      </c>
      <c r="E262" s="8">
        <v>3005.7</v>
      </c>
      <c r="F262" s="13">
        <f t="shared" si="17"/>
        <v>2.5817555938036918E-3</v>
      </c>
      <c r="J262" s="7">
        <v>44449</v>
      </c>
      <c r="K262">
        <v>31.24</v>
      </c>
      <c r="L262" s="22">
        <f t="shared" si="18"/>
        <v>6.406470416606691E-4</v>
      </c>
      <c r="M262" s="8">
        <v>4443.05</v>
      </c>
      <c r="N262" s="13">
        <f t="shared" si="19"/>
        <v>-5.7465991456183696E-3</v>
      </c>
    </row>
    <row r="263" spans="1:14" ht="17" x14ac:dyDescent="0.2">
      <c r="A263" s="7">
        <v>43721</v>
      </c>
      <c r="B263">
        <v>32.93</v>
      </c>
      <c r="C263" s="13">
        <f t="shared" si="16"/>
        <v>3.6573909278454497E-3</v>
      </c>
      <c r="D263" s="11">
        <v>43726</v>
      </c>
      <c r="E263" s="8">
        <v>3006.73</v>
      </c>
      <c r="F263" s="13">
        <f t="shared" si="17"/>
        <v>3.4268223708289192E-4</v>
      </c>
      <c r="J263" s="7">
        <v>44452</v>
      </c>
      <c r="K263">
        <v>31.415001</v>
      </c>
      <c r="L263" s="22">
        <f t="shared" si="18"/>
        <v>5.6018245838669323E-3</v>
      </c>
      <c r="M263" s="8">
        <v>4480.7</v>
      </c>
      <c r="N263" s="13">
        <f t="shared" si="19"/>
        <v>8.4739086888510062E-3</v>
      </c>
    </row>
    <row r="264" spans="1:14" ht="17" x14ac:dyDescent="0.2">
      <c r="A264" s="7">
        <v>43724</v>
      </c>
      <c r="B264">
        <v>32.715000000000003</v>
      </c>
      <c r="C264" s="13">
        <f t="shared" si="16"/>
        <v>-6.5290009110232639E-3</v>
      </c>
      <c r="D264" s="11">
        <v>43727</v>
      </c>
      <c r="E264" s="8">
        <v>3006.79</v>
      </c>
      <c r="F264" s="13">
        <f t="shared" si="17"/>
        <v>1.9955233758972568E-5</v>
      </c>
      <c r="J264" s="7">
        <v>44453</v>
      </c>
      <c r="K264">
        <v>31.274999999999999</v>
      </c>
      <c r="L264" s="22">
        <f t="shared" si="18"/>
        <v>-4.4565015293172028E-3</v>
      </c>
      <c r="M264" s="8">
        <v>4473.75</v>
      </c>
      <c r="N264" s="13">
        <f t="shared" si="19"/>
        <v>-1.5510969268194286E-3</v>
      </c>
    </row>
    <row r="265" spans="1:14" ht="17" x14ac:dyDescent="0.2">
      <c r="A265" s="7">
        <v>43725</v>
      </c>
      <c r="B265">
        <v>32.700001</v>
      </c>
      <c r="C265" s="13">
        <f t="shared" si="16"/>
        <v>-4.5847470579252203E-4</v>
      </c>
      <c r="D265" s="11">
        <v>43728</v>
      </c>
      <c r="E265" s="8">
        <v>2992.07</v>
      </c>
      <c r="F265" s="13">
        <f t="shared" si="17"/>
        <v>-4.895586322955614E-3</v>
      </c>
      <c r="J265" s="7">
        <v>44454</v>
      </c>
      <c r="K265">
        <v>31.174999</v>
      </c>
      <c r="L265" s="22">
        <f t="shared" si="18"/>
        <v>-3.1974740207832975E-3</v>
      </c>
      <c r="M265" s="8">
        <v>4432.99</v>
      </c>
      <c r="N265" s="13">
        <f t="shared" si="19"/>
        <v>-9.1109248393406173E-3</v>
      </c>
    </row>
    <row r="266" spans="1:14" ht="17" x14ac:dyDescent="0.2">
      <c r="A266" s="7">
        <v>43726</v>
      </c>
      <c r="B266">
        <v>32.707500000000003</v>
      </c>
      <c r="C266" s="13">
        <f t="shared" si="16"/>
        <v>2.2932721011237334E-4</v>
      </c>
      <c r="D266" s="11">
        <v>43731</v>
      </c>
      <c r="E266" s="8">
        <v>2991.78</v>
      </c>
      <c r="F266" s="13">
        <f t="shared" si="17"/>
        <v>-9.6922866109405703E-5</v>
      </c>
      <c r="J266" s="7">
        <v>44455</v>
      </c>
      <c r="K266">
        <v>30.735001</v>
      </c>
      <c r="L266" s="22">
        <f t="shared" si="18"/>
        <v>-1.4113809594669124E-2</v>
      </c>
      <c r="M266" s="8">
        <v>4357.7299999999996</v>
      </c>
      <c r="N266" s="13">
        <f t="shared" si="19"/>
        <v>-1.6977254629493954E-2</v>
      </c>
    </row>
    <row r="267" spans="1:14" ht="17" x14ac:dyDescent="0.2">
      <c r="A267" s="7">
        <v>43727</v>
      </c>
      <c r="B267">
        <v>32.897499000000003</v>
      </c>
      <c r="C267" s="13">
        <f t="shared" si="16"/>
        <v>5.8090346250860847E-3</v>
      </c>
      <c r="D267" s="11">
        <v>43732</v>
      </c>
      <c r="E267" s="8">
        <v>2966.6</v>
      </c>
      <c r="F267" s="13">
        <f t="shared" si="17"/>
        <v>-8.4163942535883107E-3</v>
      </c>
      <c r="J267" s="7">
        <v>44456</v>
      </c>
      <c r="K267">
        <v>30.450001</v>
      </c>
      <c r="L267" s="22">
        <f t="shared" si="18"/>
        <v>-9.2728157061064964E-3</v>
      </c>
      <c r="M267" s="8">
        <v>4354.1899999999996</v>
      </c>
      <c r="N267" s="13">
        <f t="shared" si="19"/>
        <v>-8.1234954896236555E-4</v>
      </c>
    </row>
    <row r="268" spans="1:14" ht="17" x14ac:dyDescent="0.2">
      <c r="A268" s="7">
        <v>43728</v>
      </c>
      <c r="B268">
        <v>32.814999</v>
      </c>
      <c r="C268" s="13">
        <f t="shared" si="16"/>
        <v>-2.5077894219254215E-3</v>
      </c>
      <c r="D268" s="11">
        <v>43733</v>
      </c>
      <c r="E268" s="8">
        <v>2984.87</v>
      </c>
      <c r="F268" s="13">
        <f t="shared" si="17"/>
        <v>6.1585653610194413E-3</v>
      </c>
      <c r="J268" s="7">
        <v>44459</v>
      </c>
      <c r="K268">
        <v>30.190000999999999</v>
      </c>
      <c r="L268" s="22">
        <f t="shared" si="18"/>
        <v>-8.5385875685193291E-3</v>
      </c>
      <c r="M268" s="8">
        <v>4395.6400000000003</v>
      </c>
      <c r="N268" s="13">
        <f t="shared" si="19"/>
        <v>9.5195662109373025E-3</v>
      </c>
    </row>
    <row r="269" spans="1:14" ht="17" x14ac:dyDescent="0.2">
      <c r="A269" s="7">
        <v>43731</v>
      </c>
      <c r="B269">
        <v>32.759998000000003</v>
      </c>
      <c r="C269" s="13">
        <f t="shared" si="16"/>
        <v>-1.6760933011150669E-3</v>
      </c>
      <c r="D269" s="11">
        <v>43734</v>
      </c>
      <c r="E269" s="8">
        <v>2977.62</v>
      </c>
      <c r="F269" s="13">
        <f t="shared" si="17"/>
        <v>-2.4289165022262083E-3</v>
      </c>
      <c r="J269" s="7">
        <v>44460</v>
      </c>
      <c r="K269">
        <v>30.545000000000002</v>
      </c>
      <c r="L269" s="22">
        <f t="shared" si="18"/>
        <v>1.1758827036806085E-2</v>
      </c>
      <c r="M269" s="8">
        <v>4448.9799999999996</v>
      </c>
      <c r="N269" s="13">
        <f t="shared" si="19"/>
        <v>1.2134751708511082E-2</v>
      </c>
    </row>
    <row r="270" spans="1:14" ht="17" x14ac:dyDescent="0.2">
      <c r="A270" s="7">
        <v>43732</v>
      </c>
      <c r="B270">
        <v>32.529998999999997</v>
      </c>
      <c r="C270" s="13">
        <f t="shared" si="16"/>
        <v>-7.0207269243425241E-3</v>
      </c>
      <c r="D270" s="11">
        <v>43735</v>
      </c>
      <c r="E270" s="8">
        <v>2961.79</v>
      </c>
      <c r="F270" s="13">
        <f t="shared" si="17"/>
        <v>-5.316326462073695E-3</v>
      </c>
      <c r="J270" s="7">
        <v>44461</v>
      </c>
      <c r="K270">
        <v>30.98</v>
      </c>
      <c r="L270" s="22">
        <f t="shared" si="18"/>
        <v>1.42412833524308E-2</v>
      </c>
      <c r="M270" s="8">
        <v>4455.4799999999996</v>
      </c>
      <c r="N270" s="13">
        <f t="shared" si="19"/>
        <v>1.4610090402744635E-3</v>
      </c>
    </row>
    <row r="271" spans="1:14" ht="17" x14ac:dyDescent="0.2">
      <c r="A271" s="7">
        <v>43733</v>
      </c>
      <c r="B271">
        <v>32.514999000000003</v>
      </c>
      <c r="C271" s="13">
        <f t="shared" si="16"/>
        <v>-4.6111283311112139E-4</v>
      </c>
      <c r="D271" s="11">
        <v>43738</v>
      </c>
      <c r="E271" s="8">
        <v>2976.74</v>
      </c>
      <c r="F271" s="13">
        <f t="shared" si="17"/>
        <v>5.0476232278453548E-3</v>
      </c>
      <c r="J271" s="7">
        <v>44462</v>
      </c>
      <c r="K271">
        <v>30.959999</v>
      </c>
      <c r="L271" s="22">
        <f t="shared" si="18"/>
        <v>-6.4561007101360257E-4</v>
      </c>
      <c r="M271" s="8">
        <v>4443.1099999999997</v>
      </c>
      <c r="N271" s="13">
        <f t="shared" si="19"/>
        <v>-2.7763563072890074E-3</v>
      </c>
    </row>
    <row r="272" spans="1:14" ht="17" x14ac:dyDescent="0.2">
      <c r="A272" s="7">
        <v>43734</v>
      </c>
      <c r="B272">
        <v>32.389999000000003</v>
      </c>
      <c r="C272" s="13">
        <f t="shared" si="16"/>
        <v>-3.8443796353799797E-3</v>
      </c>
      <c r="D272" s="11">
        <v>43739</v>
      </c>
      <c r="E272" s="8">
        <v>2940.25</v>
      </c>
      <c r="F272" s="13">
        <f t="shared" si="17"/>
        <v>-1.2258376613342059E-2</v>
      </c>
      <c r="J272" s="7">
        <v>44463</v>
      </c>
      <c r="K272">
        <v>30.84</v>
      </c>
      <c r="L272" s="22">
        <f t="shared" si="18"/>
        <v>-3.8759368176982667E-3</v>
      </c>
      <c r="M272" s="8">
        <v>4352.63</v>
      </c>
      <c r="N272" s="13">
        <f t="shared" si="19"/>
        <v>-2.0364114325326033E-2</v>
      </c>
    </row>
    <row r="273" spans="1:14" ht="17" x14ac:dyDescent="0.2">
      <c r="A273" s="7">
        <v>43735</v>
      </c>
      <c r="B273">
        <v>32.722499999999997</v>
      </c>
      <c r="C273" s="13">
        <f t="shared" si="16"/>
        <v>1.0265545238207441E-2</v>
      </c>
      <c r="D273" s="11">
        <v>43740</v>
      </c>
      <c r="E273" s="8">
        <v>2887.61</v>
      </c>
      <c r="F273" s="13">
        <f t="shared" si="17"/>
        <v>-1.7903239520448921E-2</v>
      </c>
      <c r="J273" s="7">
        <v>44466</v>
      </c>
      <c r="K273">
        <v>30.889999</v>
      </c>
      <c r="L273" s="22">
        <f t="shared" si="18"/>
        <v>1.6212386511025301E-3</v>
      </c>
      <c r="M273" s="8">
        <v>4359.46</v>
      </c>
      <c r="N273" s="13">
        <f t="shared" si="19"/>
        <v>1.5691662282344421E-3</v>
      </c>
    </row>
    <row r="274" spans="1:14" ht="17" x14ac:dyDescent="0.2">
      <c r="A274" s="7">
        <v>43738</v>
      </c>
      <c r="B274">
        <v>32.654998999999997</v>
      </c>
      <c r="C274" s="13">
        <f t="shared" si="16"/>
        <v>-2.0628313851325242E-3</v>
      </c>
      <c r="D274" s="11">
        <v>43741</v>
      </c>
      <c r="E274" s="8">
        <v>2910.63</v>
      </c>
      <c r="F274" s="13">
        <f t="shared" si="17"/>
        <v>7.9719906774113891E-3</v>
      </c>
      <c r="J274" s="7">
        <v>44467</v>
      </c>
      <c r="K274">
        <v>30.754999000000002</v>
      </c>
      <c r="L274" s="22">
        <f t="shared" si="18"/>
        <v>-4.3703465318984946E-3</v>
      </c>
      <c r="M274" s="8">
        <v>4307.54</v>
      </c>
      <c r="N274" s="13">
        <f t="shared" si="19"/>
        <v>-1.1909731939276913E-2</v>
      </c>
    </row>
    <row r="275" spans="1:14" ht="17" x14ac:dyDescent="0.2">
      <c r="A275" s="7">
        <v>43739</v>
      </c>
      <c r="B275">
        <v>32.435001</v>
      </c>
      <c r="C275" s="13">
        <f t="shared" si="16"/>
        <v>-6.7370389446343992E-3</v>
      </c>
      <c r="D275" s="11">
        <v>43742</v>
      </c>
      <c r="E275" s="8">
        <v>2952.01</v>
      </c>
      <c r="F275" s="13">
        <f t="shared" si="17"/>
        <v>1.4216853396000317E-2</v>
      </c>
      <c r="J275" s="7">
        <v>44468</v>
      </c>
      <c r="K275">
        <v>31.065000999999999</v>
      </c>
      <c r="L275" s="22">
        <f t="shared" si="18"/>
        <v>1.0079727201421695E-2</v>
      </c>
      <c r="M275" s="8">
        <v>4357.04</v>
      </c>
      <c r="N275" s="13">
        <f t="shared" si="19"/>
        <v>1.1491477734391298E-2</v>
      </c>
    </row>
    <row r="276" spans="1:14" ht="17" x14ac:dyDescent="0.2">
      <c r="A276" s="7">
        <v>43740</v>
      </c>
      <c r="B276">
        <v>31.370000999999998</v>
      </c>
      <c r="C276" s="13">
        <f t="shared" si="16"/>
        <v>-3.2834899558042308E-2</v>
      </c>
      <c r="D276" s="11">
        <v>43745</v>
      </c>
      <c r="E276" s="8">
        <v>2938.79</v>
      </c>
      <c r="F276" s="13">
        <f t="shared" si="17"/>
        <v>-4.4783046127893078E-3</v>
      </c>
      <c r="J276" s="7">
        <v>44469</v>
      </c>
      <c r="K276">
        <v>30.959999</v>
      </c>
      <c r="L276" s="22">
        <f t="shared" si="18"/>
        <v>-3.380073929500238E-3</v>
      </c>
      <c r="M276" s="8">
        <v>4300.46</v>
      </c>
      <c r="N276" s="13">
        <f t="shared" si="19"/>
        <v>-1.2985880322420762E-2</v>
      </c>
    </row>
    <row r="277" spans="1:14" ht="17" x14ac:dyDescent="0.2">
      <c r="A277" s="7">
        <v>43741</v>
      </c>
      <c r="B277">
        <v>31.215</v>
      </c>
      <c r="C277" s="13">
        <f t="shared" si="16"/>
        <v>-4.9410581784806729E-3</v>
      </c>
      <c r="D277" s="11">
        <v>43746</v>
      </c>
      <c r="E277" s="8">
        <v>2893.06</v>
      </c>
      <c r="F277" s="13">
        <f t="shared" si="17"/>
        <v>-1.5560826054260457E-2</v>
      </c>
      <c r="J277" s="7">
        <v>44470</v>
      </c>
      <c r="K277">
        <v>30.74</v>
      </c>
      <c r="L277" s="22">
        <f t="shared" si="18"/>
        <v>-7.1059110822323523E-3</v>
      </c>
      <c r="M277" s="8">
        <v>4345.72</v>
      </c>
      <c r="N277" s="13">
        <f t="shared" si="19"/>
        <v>1.0524455523362564E-2</v>
      </c>
    </row>
    <row r="278" spans="1:14" ht="17" x14ac:dyDescent="0.2">
      <c r="A278" s="7">
        <v>43742</v>
      </c>
      <c r="B278">
        <v>31.59</v>
      </c>
      <c r="C278" s="13">
        <f t="shared" si="16"/>
        <v>1.2013455069677992E-2</v>
      </c>
      <c r="D278" s="11">
        <v>43747</v>
      </c>
      <c r="E278" s="8">
        <v>2919.4</v>
      </c>
      <c r="F278" s="13">
        <f t="shared" si="17"/>
        <v>9.104546742895181E-3</v>
      </c>
      <c r="J278" s="7">
        <v>44473</v>
      </c>
      <c r="K278">
        <v>30.66</v>
      </c>
      <c r="L278" s="22">
        <f t="shared" si="18"/>
        <v>-2.6024723487312329E-3</v>
      </c>
      <c r="M278" s="8">
        <v>4363.55</v>
      </c>
      <c r="N278" s="13">
        <f t="shared" si="19"/>
        <v>4.1028874386752623E-3</v>
      </c>
    </row>
    <row r="279" spans="1:14" ht="17" x14ac:dyDescent="0.2">
      <c r="A279" s="7">
        <v>43745</v>
      </c>
      <c r="B279">
        <v>31.785</v>
      </c>
      <c r="C279" s="13">
        <f t="shared" si="16"/>
        <v>6.1728395061728669E-3</v>
      </c>
      <c r="D279" s="11">
        <v>43748</v>
      </c>
      <c r="E279" s="8">
        <v>2938.13</v>
      </c>
      <c r="F279" s="13">
        <f t="shared" si="17"/>
        <v>6.4157018565458301E-3</v>
      </c>
      <c r="J279" s="7">
        <v>44474</v>
      </c>
      <c r="K279">
        <v>30.98</v>
      </c>
      <c r="L279" s="22">
        <f t="shared" si="18"/>
        <v>1.0437051532941943E-2</v>
      </c>
      <c r="M279" s="8">
        <v>4399.76</v>
      </c>
      <c r="N279" s="13">
        <f t="shared" si="19"/>
        <v>8.2982892369745098E-3</v>
      </c>
    </row>
    <row r="280" spans="1:14" ht="17" x14ac:dyDescent="0.2">
      <c r="A280" s="7">
        <v>43746</v>
      </c>
      <c r="B280">
        <v>31.575001</v>
      </c>
      <c r="C280" s="13">
        <f t="shared" si="16"/>
        <v>-6.606858581091668E-3</v>
      </c>
      <c r="D280" s="11">
        <v>43749</v>
      </c>
      <c r="E280" s="8">
        <v>2970.27</v>
      </c>
      <c r="F280" s="13">
        <f t="shared" si="17"/>
        <v>1.0938930544257763E-2</v>
      </c>
      <c r="J280" s="7">
        <v>44475</v>
      </c>
      <c r="K280">
        <v>30.610001</v>
      </c>
      <c r="L280" s="22">
        <f t="shared" si="18"/>
        <v>-1.1943156875403482E-2</v>
      </c>
      <c r="M280" s="8">
        <v>4391.34</v>
      </c>
      <c r="N280" s="13">
        <f t="shared" si="19"/>
        <v>-1.9137407494954628E-3</v>
      </c>
    </row>
    <row r="281" spans="1:14" ht="17" x14ac:dyDescent="0.2">
      <c r="A281" s="7">
        <v>43747</v>
      </c>
      <c r="B281">
        <v>31.6675</v>
      </c>
      <c r="C281" s="13">
        <f t="shared" si="16"/>
        <v>2.9295010948693356E-3</v>
      </c>
      <c r="D281" s="11">
        <v>43752</v>
      </c>
      <c r="E281" s="8">
        <v>2966.15</v>
      </c>
      <c r="F281" s="13">
        <f t="shared" si="17"/>
        <v>-1.3870792890882111E-3</v>
      </c>
      <c r="J281" s="7">
        <v>44476</v>
      </c>
      <c r="K281">
        <v>30.98</v>
      </c>
      <c r="L281" s="22">
        <f t="shared" si="18"/>
        <v>1.2087520023275955E-2</v>
      </c>
      <c r="M281" s="8">
        <v>4361.1899999999996</v>
      </c>
      <c r="N281" s="13">
        <f t="shared" si="19"/>
        <v>-6.8657858421348195E-3</v>
      </c>
    </row>
    <row r="282" spans="1:14" ht="17" x14ac:dyDescent="0.2">
      <c r="A282" s="7">
        <v>43748</v>
      </c>
      <c r="B282">
        <v>31.774999999999999</v>
      </c>
      <c r="C282" s="13">
        <f t="shared" si="16"/>
        <v>3.3946475092760942E-3</v>
      </c>
      <c r="D282" s="11">
        <v>43753</v>
      </c>
      <c r="E282" s="8">
        <v>2995.68</v>
      </c>
      <c r="F282" s="13">
        <f t="shared" si="17"/>
        <v>9.9556664362894232E-3</v>
      </c>
      <c r="J282" s="7">
        <v>44477</v>
      </c>
      <c r="K282">
        <v>31.049999</v>
      </c>
      <c r="L282" s="22">
        <f t="shared" si="18"/>
        <v>2.2594899935441948E-3</v>
      </c>
      <c r="M282" s="8">
        <v>4350.6499999999996</v>
      </c>
      <c r="N282" s="13">
        <f t="shared" si="19"/>
        <v>-2.4167715692277048E-3</v>
      </c>
    </row>
    <row r="283" spans="1:14" ht="17" x14ac:dyDescent="0.2">
      <c r="A283" s="7">
        <v>43749</v>
      </c>
      <c r="B283">
        <v>32.049999</v>
      </c>
      <c r="C283" s="13">
        <f t="shared" si="16"/>
        <v>8.654571203776662E-3</v>
      </c>
      <c r="D283" s="11">
        <v>43754</v>
      </c>
      <c r="E283" s="8">
        <v>2989.69</v>
      </c>
      <c r="F283" s="13">
        <f t="shared" si="17"/>
        <v>-1.9995460129251796E-3</v>
      </c>
      <c r="J283" s="7">
        <v>44480</v>
      </c>
      <c r="K283">
        <v>31.26</v>
      </c>
      <c r="L283" s="22">
        <f t="shared" si="18"/>
        <v>6.7633174480941083E-3</v>
      </c>
      <c r="M283" s="8">
        <v>4363.8</v>
      </c>
      <c r="N283" s="13">
        <f t="shared" si="19"/>
        <v>3.0225368623080229E-3</v>
      </c>
    </row>
    <row r="284" spans="1:14" ht="17" x14ac:dyDescent="0.2">
      <c r="A284" s="7">
        <v>43752</v>
      </c>
      <c r="B284">
        <v>31.895</v>
      </c>
      <c r="C284" s="13">
        <f t="shared" si="16"/>
        <v>-4.8361623973841583E-3</v>
      </c>
      <c r="D284" s="11">
        <v>43755</v>
      </c>
      <c r="E284" s="8">
        <v>2997.95</v>
      </c>
      <c r="F284" s="13">
        <f t="shared" si="17"/>
        <v>2.7628282530964832E-3</v>
      </c>
      <c r="J284" s="7">
        <v>44481</v>
      </c>
      <c r="K284">
        <v>31.190000999999999</v>
      </c>
      <c r="L284" s="22">
        <f t="shared" si="18"/>
        <v>-2.2392514395394025E-3</v>
      </c>
      <c r="M284" s="8">
        <v>4438.26</v>
      </c>
      <c r="N284" s="13">
        <f t="shared" si="19"/>
        <v>1.706311013337003E-2</v>
      </c>
    </row>
    <row r="285" spans="1:14" ht="17" x14ac:dyDescent="0.2">
      <c r="A285" s="7">
        <v>43753</v>
      </c>
      <c r="B285">
        <v>31.932500999999998</v>
      </c>
      <c r="C285" s="13">
        <f t="shared" si="16"/>
        <v>1.1757642263676704E-3</v>
      </c>
      <c r="D285" s="11">
        <v>43756</v>
      </c>
      <c r="E285" s="8">
        <v>2986.2</v>
      </c>
      <c r="F285" s="13">
        <f t="shared" si="17"/>
        <v>-3.919344885671916E-3</v>
      </c>
      <c r="J285" s="7">
        <v>44482</v>
      </c>
      <c r="K285">
        <v>31.245000999999998</v>
      </c>
      <c r="L285" s="22">
        <f t="shared" si="18"/>
        <v>1.7633856440082418E-3</v>
      </c>
      <c r="M285" s="8">
        <v>4471.37</v>
      </c>
      <c r="N285" s="13">
        <f t="shared" si="19"/>
        <v>7.4601307719690535E-3</v>
      </c>
    </row>
    <row r="286" spans="1:14" ht="17" x14ac:dyDescent="0.2">
      <c r="A286" s="7">
        <v>43754</v>
      </c>
      <c r="B286">
        <v>31.684999000000001</v>
      </c>
      <c r="C286" s="13">
        <f t="shared" si="16"/>
        <v>-7.7507865732157066E-3</v>
      </c>
      <c r="D286" s="11">
        <v>43759</v>
      </c>
      <c r="E286" s="8">
        <v>3006.72</v>
      </c>
      <c r="F286" s="13">
        <f t="shared" si="17"/>
        <v>6.8716094032550412E-3</v>
      </c>
      <c r="J286" s="7">
        <v>44483</v>
      </c>
      <c r="K286">
        <v>31.530000999999999</v>
      </c>
      <c r="L286" s="22">
        <f t="shared" si="18"/>
        <v>9.1214591415760271E-3</v>
      </c>
      <c r="M286" s="8">
        <v>4486.46</v>
      </c>
      <c r="N286" s="13">
        <f t="shared" si="19"/>
        <v>3.3748045900920953E-3</v>
      </c>
    </row>
    <row r="287" spans="1:14" ht="17" x14ac:dyDescent="0.2">
      <c r="A287" s="7">
        <v>43755</v>
      </c>
      <c r="B287">
        <v>31.754999000000002</v>
      </c>
      <c r="C287" s="13">
        <f t="shared" si="16"/>
        <v>2.2092473476171826E-3</v>
      </c>
      <c r="D287" s="11">
        <v>43760</v>
      </c>
      <c r="E287" s="8">
        <v>2995.99</v>
      </c>
      <c r="F287" s="13">
        <f t="shared" si="17"/>
        <v>-3.5686728395061262E-3</v>
      </c>
      <c r="J287" s="7">
        <v>44484</v>
      </c>
      <c r="K287">
        <v>31.674999</v>
      </c>
      <c r="L287" s="22">
        <f t="shared" si="18"/>
        <v>4.5987312210995501E-3</v>
      </c>
      <c r="M287" s="8">
        <v>4519.63</v>
      </c>
      <c r="N287" s="13">
        <f t="shared" si="19"/>
        <v>7.3933569005406596E-3</v>
      </c>
    </row>
    <row r="288" spans="1:14" ht="17" x14ac:dyDescent="0.2">
      <c r="A288" s="7">
        <v>43756</v>
      </c>
      <c r="B288">
        <v>31.662500000000001</v>
      </c>
      <c r="C288" s="13">
        <f t="shared" si="16"/>
        <v>-2.9128956987213295E-3</v>
      </c>
      <c r="D288" s="11">
        <v>43761</v>
      </c>
      <c r="E288" s="8">
        <v>3004.52</v>
      </c>
      <c r="F288" s="13">
        <f t="shared" si="17"/>
        <v>2.8471390091422411E-3</v>
      </c>
      <c r="J288" s="7">
        <v>44487</v>
      </c>
      <c r="K288">
        <v>31.52</v>
      </c>
      <c r="L288" s="22">
        <f t="shared" si="18"/>
        <v>-4.8934176761931125E-3</v>
      </c>
      <c r="M288" s="8">
        <v>4536.1899999999996</v>
      </c>
      <c r="N288" s="13">
        <f t="shared" si="19"/>
        <v>3.6640167447334893E-3</v>
      </c>
    </row>
    <row r="289" spans="1:14" ht="17" x14ac:dyDescent="0.2">
      <c r="A289" s="7">
        <v>43759</v>
      </c>
      <c r="B289">
        <v>31.66</v>
      </c>
      <c r="C289" s="13">
        <f t="shared" si="16"/>
        <v>-7.895775759969581E-5</v>
      </c>
      <c r="D289" s="11">
        <v>43762</v>
      </c>
      <c r="E289" s="8">
        <v>3010.29</v>
      </c>
      <c r="F289" s="13">
        <f t="shared" si="17"/>
        <v>1.920439870594981E-3</v>
      </c>
      <c r="J289" s="7">
        <v>44488</v>
      </c>
      <c r="K289">
        <v>31.594999000000001</v>
      </c>
      <c r="L289" s="22">
        <f t="shared" si="18"/>
        <v>2.3794098984772916E-3</v>
      </c>
      <c r="M289" s="8">
        <v>4549.78</v>
      </c>
      <c r="N289" s="13">
        <f t="shared" si="19"/>
        <v>2.995906256131331E-3</v>
      </c>
    </row>
    <row r="290" spans="1:14" ht="17" x14ac:dyDescent="0.2">
      <c r="A290" s="7">
        <v>43760</v>
      </c>
      <c r="B290">
        <v>31.895</v>
      </c>
      <c r="C290" s="13">
        <f t="shared" si="16"/>
        <v>7.4226152874288243E-3</v>
      </c>
      <c r="D290" s="11">
        <v>43763</v>
      </c>
      <c r="E290" s="8">
        <v>3022.55</v>
      </c>
      <c r="F290" s="13">
        <f t="shared" si="17"/>
        <v>4.0726973148768053E-3</v>
      </c>
      <c r="J290" s="7">
        <v>44489</v>
      </c>
      <c r="K290">
        <v>31.6</v>
      </c>
      <c r="L290" s="22">
        <f t="shared" si="18"/>
        <v>1.5828454370270251E-4</v>
      </c>
      <c r="M290" s="8">
        <v>4544.8999999999996</v>
      </c>
      <c r="N290" s="13">
        <f t="shared" si="19"/>
        <v>-1.0725793335062406E-3</v>
      </c>
    </row>
    <row r="291" spans="1:14" ht="17" x14ac:dyDescent="0.2">
      <c r="A291" s="7">
        <v>43761</v>
      </c>
      <c r="B291">
        <v>32.07</v>
      </c>
      <c r="C291" s="13">
        <f t="shared" si="16"/>
        <v>5.4867534096254555E-3</v>
      </c>
      <c r="D291" s="11">
        <v>43766</v>
      </c>
      <c r="E291" s="8">
        <v>3039.42</v>
      </c>
      <c r="F291" s="13">
        <f t="shared" si="17"/>
        <v>5.5813799606292402E-3</v>
      </c>
      <c r="J291" s="7">
        <v>44490</v>
      </c>
      <c r="K291">
        <v>31.48</v>
      </c>
      <c r="L291" s="22">
        <f t="shared" si="18"/>
        <v>-3.7974683544304E-3</v>
      </c>
      <c r="M291" s="8">
        <v>4566.4799999999996</v>
      </c>
      <c r="N291" s="13">
        <f t="shared" si="19"/>
        <v>4.7481792778718557E-3</v>
      </c>
    </row>
    <row r="292" spans="1:14" ht="17" x14ac:dyDescent="0.2">
      <c r="A292" s="7">
        <v>43762</v>
      </c>
      <c r="B292">
        <v>32.419998</v>
      </c>
      <c r="C292" s="13">
        <f t="shared" si="16"/>
        <v>1.091356407857802E-2</v>
      </c>
      <c r="D292" s="11">
        <v>43767</v>
      </c>
      <c r="E292" s="8">
        <v>3036.89</v>
      </c>
      <c r="F292" s="13">
        <f t="shared" si="17"/>
        <v>-8.323956544341593E-4</v>
      </c>
      <c r="J292" s="7">
        <v>44491</v>
      </c>
      <c r="K292">
        <v>31.535</v>
      </c>
      <c r="L292" s="22">
        <f t="shared" si="18"/>
        <v>1.7471410419314104E-3</v>
      </c>
      <c r="M292" s="8">
        <v>4574.79</v>
      </c>
      <c r="N292" s="13">
        <f t="shared" si="19"/>
        <v>1.8197824144636776E-3</v>
      </c>
    </row>
    <row r="293" spans="1:14" ht="17" x14ac:dyDescent="0.2">
      <c r="A293" s="7">
        <v>43763</v>
      </c>
      <c r="B293">
        <v>32.354999999999997</v>
      </c>
      <c r="C293" s="13">
        <f t="shared" si="16"/>
        <v>-2.0048736585364102E-3</v>
      </c>
      <c r="D293" s="11">
        <v>43768</v>
      </c>
      <c r="E293" s="8">
        <v>3046.77</v>
      </c>
      <c r="F293" s="13">
        <f t="shared" si="17"/>
        <v>3.2533282404039188E-3</v>
      </c>
      <c r="J293" s="7">
        <v>44494</v>
      </c>
      <c r="K293">
        <v>31.605</v>
      </c>
      <c r="L293" s="22">
        <f t="shared" si="18"/>
        <v>2.2197558268590711E-3</v>
      </c>
      <c r="M293" s="8">
        <v>4551.68</v>
      </c>
      <c r="N293" s="13">
        <f t="shared" si="19"/>
        <v>-5.0515979968478453E-3</v>
      </c>
    </row>
    <row r="294" spans="1:14" ht="17" x14ac:dyDescent="0.2">
      <c r="A294" s="7">
        <v>43766</v>
      </c>
      <c r="B294">
        <v>32.400002000000001</v>
      </c>
      <c r="C294" s="13">
        <f t="shared" si="16"/>
        <v>1.390882398393023E-3</v>
      </c>
      <c r="D294" s="11">
        <v>43769</v>
      </c>
      <c r="E294" s="8">
        <v>3037.56</v>
      </c>
      <c r="F294" s="13">
        <f t="shared" si="17"/>
        <v>-3.0228734036372717E-3</v>
      </c>
      <c r="J294" s="7">
        <v>44495</v>
      </c>
      <c r="K294">
        <v>31.855</v>
      </c>
      <c r="L294" s="22">
        <f t="shared" si="18"/>
        <v>7.9101408005062268E-3</v>
      </c>
      <c r="M294" s="8">
        <v>4596.42</v>
      </c>
      <c r="N294" s="13">
        <f t="shared" si="19"/>
        <v>9.8293377390326064E-3</v>
      </c>
    </row>
    <row r="295" spans="1:14" ht="17" x14ac:dyDescent="0.2">
      <c r="A295" s="7">
        <v>43767</v>
      </c>
      <c r="B295">
        <v>32.290000999999997</v>
      </c>
      <c r="C295" s="13">
        <f t="shared" si="16"/>
        <v>-3.3950923830191604E-3</v>
      </c>
      <c r="D295" s="11">
        <v>43770</v>
      </c>
      <c r="E295" s="8">
        <v>3066.91</v>
      </c>
      <c r="F295" s="13">
        <f t="shared" si="17"/>
        <v>9.6623605788856981E-3</v>
      </c>
      <c r="J295" s="7">
        <v>44496</v>
      </c>
      <c r="K295">
        <v>31.754999000000002</v>
      </c>
      <c r="L295" s="22">
        <f t="shared" si="18"/>
        <v>-3.1392560037670769E-3</v>
      </c>
      <c r="M295" s="8">
        <v>4605.38</v>
      </c>
      <c r="N295" s="13">
        <f t="shared" si="19"/>
        <v>1.9493431844783693E-3</v>
      </c>
    </row>
    <row r="296" spans="1:14" ht="17" x14ac:dyDescent="0.2">
      <c r="A296" s="7">
        <v>43768</v>
      </c>
      <c r="B296">
        <v>32.455002</v>
      </c>
      <c r="C296" s="13">
        <f t="shared" si="16"/>
        <v>5.1099719693412649E-3</v>
      </c>
      <c r="D296" s="11">
        <v>43773</v>
      </c>
      <c r="E296" s="8">
        <v>3078.27</v>
      </c>
      <c r="F296" s="13">
        <f t="shared" si="17"/>
        <v>3.70405391746087E-3</v>
      </c>
      <c r="J296" s="7">
        <v>44497</v>
      </c>
      <c r="K296">
        <v>31.764999</v>
      </c>
      <c r="L296" s="22">
        <f t="shared" si="18"/>
        <v>3.1491104754866051E-4</v>
      </c>
      <c r="M296" s="8">
        <v>4613.67</v>
      </c>
      <c r="N296" s="13">
        <f t="shared" si="19"/>
        <v>1.8000686154020507E-3</v>
      </c>
    </row>
    <row r="297" spans="1:14" ht="17" x14ac:dyDescent="0.2">
      <c r="A297" s="7">
        <v>43769</v>
      </c>
      <c r="B297">
        <v>32.07</v>
      </c>
      <c r="C297" s="13">
        <f t="shared" si="16"/>
        <v>-1.1862639848242762E-2</v>
      </c>
      <c r="D297" s="11">
        <v>43774</v>
      </c>
      <c r="E297" s="8">
        <v>3074.62</v>
      </c>
      <c r="F297" s="13">
        <f t="shared" si="17"/>
        <v>-1.1857309462782739E-3</v>
      </c>
      <c r="J297" s="7">
        <v>44498</v>
      </c>
      <c r="K297">
        <v>31.715</v>
      </c>
      <c r="L297" s="22">
        <f t="shared" si="18"/>
        <v>-1.5740280678113727E-3</v>
      </c>
      <c r="M297" s="8">
        <v>4630.6499999999996</v>
      </c>
      <c r="N297" s="13">
        <f t="shared" si="19"/>
        <v>3.6803672564356127E-3</v>
      </c>
    </row>
    <row r="298" spans="1:14" ht="17" x14ac:dyDescent="0.2">
      <c r="A298" s="7">
        <v>43770</v>
      </c>
      <c r="B298">
        <v>32.334999000000003</v>
      </c>
      <c r="C298" s="13">
        <f t="shared" si="16"/>
        <v>8.2631431244153397E-3</v>
      </c>
      <c r="D298" s="11">
        <v>43775</v>
      </c>
      <c r="E298" s="8">
        <v>3076.78</v>
      </c>
      <c r="F298" s="13">
        <f t="shared" si="17"/>
        <v>7.0252584059171674E-4</v>
      </c>
      <c r="J298" s="7">
        <v>44501</v>
      </c>
      <c r="K298">
        <v>31.93</v>
      </c>
      <c r="L298" s="22">
        <f t="shared" si="18"/>
        <v>6.7791265962477976E-3</v>
      </c>
      <c r="M298" s="8">
        <v>4660.57</v>
      </c>
      <c r="N298" s="13">
        <f t="shared" si="19"/>
        <v>6.4612959303769202E-3</v>
      </c>
    </row>
    <row r="299" spans="1:14" ht="17" x14ac:dyDescent="0.2">
      <c r="A299" s="7">
        <v>43773</v>
      </c>
      <c r="B299">
        <v>32.634998000000003</v>
      </c>
      <c r="C299" s="13">
        <f t="shared" si="16"/>
        <v>9.2778416353127557E-3</v>
      </c>
      <c r="D299" s="11">
        <v>43776</v>
      </c>
      <c r="E299" s="8">
        <v>3085.18</v>
      </c>
      <c r="F299" s="13">
        <f t="shared" si="17"/>
        <v>2.7301269509030224E-3</v>
      </c>
      <c r="J299" s="7">
        <v>44502</v>
      </c>
      <c r="K299">
        <v>31.879999000000002</v>
      </c>
      <c r="L299" s="22">
        <f t="shared" si="18"/>
        <v>-1.5659567804572339E-3</v>
      </c>
      <c r="M299" s="8">
        <v>4680.0600000000004</v>
      </c>
      <c r="N299" s="13">
        <f t="shared" si="19"/>
        <v>4.1818919145084621E-3</v>
      </c>
    </row>
    <row r="300" spans="1:14" ht="17" x14ac:dyDescent="0.2">
      <c r="A300" s="7">
        <v>43774</v>
      </c>
      <c r="B300">
        <v>32.709999000000003</v>
      </c>
      <c r="C300" s="13">
        <f t="shared" si="16"/>
        <v>2.2981769448859879E-3</v>
      </c>
      <c r="D300" s="11">
        <v>43777</v>
      </c>
      <c r="E300" s="8">
        <v>3093.08</v>
      </c>
      <c r="F300" s="13">
        <f t="shared" si="17"/>
        <v>2.5606285532773221E-3</v>
      </c>
      <c r="J300" s="7">
        <v>44503</v>
      </c>
      <c r="K300">
        <v>31.764999</v>
      </c>
      <c r="L300" s="22">
        <f t="shared" si="18"/>
        <v>-3.6072774029887178E-3</v>
      </c>
      <c r="M300" s="8">
        <v>4697.53</v>
      </c>
      <c r="N300" s="13">
        <f t="shared" si="19"/>
        <v>3.7328581257503046E-3</v>
      </c>
    </row>
    <row r="301" spans="1:14" ht="17" x14ac:dyDescent="0.2">
      <c r="A301" s="7">
        <v>43775</v>
      </c>
      <c r="B301">
        <v>32.759998000000003</v>
      </c>
      <c r="C301" s="13">
        <f t="shared" si="16"/>
        <v>1.5285540057643487E-3</v>
      </c>
      <c r="D301" s="11">
        <v>43780</v>
      </c>
      <c r="E301" s="8">
        <v>3087.01</v>
      </c>
      <c r="F301" s="13">
        <f t="shared" si="17"/>
        <v>-1.9624452002533488E-3</v>
      </c>
      <c r="J301" s="7">
        <v>44504</v>
      </c>
      <c r="K301">
        <v>31.924999</v>
      </c>
      <c r="L301" s="22">
        <f t="shared" si="18"/>
        <v>5.036990556807508E-3</v>
      </c>
      <c r="M301" s="8">
        <v>4701.7</v>
      </c>
      <c r="N301" s="13">
        <f t="shared" si="19"/>
        <v>8.8770055752696031E-4</v>
      </c>
    </row>
    <row r="302" spans="1:14" ht="17" x14ac:dyDescent="0.2">
      <c r="A302" s="7">
        <v>43776</v>
      </c>
      <c r="B302">
        <v>32.834999000000003</v>
      </c>
      <c r="C302" s="13">
        <f t="shared" si="16"/>
        <v>2.2894079541764256E-3</v>
      </c>
      <c r="D302" s="11">
        <v>43781</v>
      </c>
      <c r="E302" s="8">
        <v>3091.84</v>
      </c>
      <c r="F302" s="13">
        <f t="shared" si="17"/>
        <v>1.5646207819215441E-3</v>
      </c>
      <c r="J302" s="7">
        <v>44505</v>
      </c>
      <c r="K302">
        <v>32.014999000000003</v>
      </c>
      <c r="L302" s="22">
        <f t="shared" si="18"/>
        <v>2.8191073709979975E-3</v>
      </c>
      <c r="M302" s="8">
        <v>4685.25</v>
      </c>
      <c r="N302" s="13">
        <f t="shared" si="19"/>
        <v>-3.4987345002870374E-3</v>
      </c>
    </row>
    <row r="303" spans="1:14" ht="17" x14ac:dyDescent="0.2">
      <c r="A303" s="7">
        <v>43777</v>
      </c>
      <c r="B303">
        <v>32.639999000000003</v>
      </c>
      <c r="C303" s="13">
        <f t="shared" si="16"/>
        <v>-5.9387850141247034E-3</v>
      </c>
      <c r="D303" s="11">
        <v>43782</v>
      </c>
      <c r="E303" s="8">
        <v>3094.04</v>
      </c>
      <c r="F303" s="13">
        <f t="shared" si="17"/>
        <v>7.1155040364301314E-4</v>
      </c>
      <c r="J303" s="7">
        <v>44508</v>
      </c>
      <c r="K303">
        <v>32.020000000000003</v>
      </c>
      <c r="L303" s="22">
        <f t="shared" si="18"/>
        <v>1.5620803236626735E-4</v>
      </c>
      <c r="M303" s="8">
        <v>4646.71</v>
      </c>
      <c r="N303" s="13">
        <f t="shared" si="19"/>
        <v>-8.2258150578944367E-3</v>
      </c>
    </row>
    <row r="304" spans="1:14" ht="17" x14ac:dyDescent="0.2">
      <c r="A304" s="7">
        <v>43780</v>
      </c>
      <c r="B304">
        <v>32.485000999999997</v>
      </c>
      <c r="C304" s="13">
        <f t="shared" si="16"/>
        <v>-4.748713380781866E-3</v>
      </c>
      <c r="D304" s="11">
        <v>43783</v>
      </c>
      <c r="E304" s="8">
        <v>3096.63</v>
      </c>
      <c r="F304" s="13">
        <f t="shared" si="17"/>
        <v>8.3709325024883263E-4</v>
      </c>
      <c r="J304" s="7">
        <v>44509</v>
      </c>
      <c r="K304">
        <v>31.9</v>
      </c>
      <c r="L304" s="22">
        <f t="shared" si="18"/>
        <v>-3.7476577139289313E-3</v>
      </c>
      <c r="M304" s="8">
        <v>4649.2700000000004</v>
      </c>
      <c r="N304" s="13">
        <f t="shared" si="19"/>
        <v>5.5092743037565839E-4</v>
      </c>
    </row>
    <row r="305" spans="1:14" ht="17" x14ac:dyDescent="0.2">
      <c r="A305" s="7">
        <v>43781</v>
      </c>
      <c r="B305">
        <v>32.645000000000003</v>
      </c>
      <c r="C305" s="13">
        <f t="shared" si="16"/>
        <v>4.9253192265563683E-3</v>
      </c>
      <c r="D305" s="11">
        <v>43784</v>
      </c>
      <c r="E305" s="8">
        <v>3120.46</v>
      </c>
      <c r="F305" s="13">
        <f t="shared" si="17"/>
        <v>7.6954624866387711E-3</v>
      </c>
      <c r="J305" s="7">
        <v>44510</v>
      </c>
      <c r="K305">
        <v>32.159999999999997</v>
      </c>
      <c r="L305" s="22">
        <f t="shared" si="18"/>
        <v>8.1504702194357126E-3</v>
      </c>
      <c r="M305" s="8">
        <v>4682.8500000000004</v>
      </c>
      <c r="N305" s="13">
        <f t="shared" si="19"/>
        <v>7.2226392530441164E-3</v>
      </c>
    </row>
    <row r="306" spans="1:14" ht="17" x14ac:dyDescent="0.2">
      <c r="A306" s="7">
        <v>43782</v>
      </c>
      <c r="B306">
        <v>32.604999999999997</v>
      </c>
      <c r="C306" s="13">
        <f t="shared" si="16"/>
        <v>-1.2253024965540593E-3</v>
      </c>
      <c r="D306" s="11">
        <v>43787</v>
      </c>
      <c r="E306" s="8">
        <v>3122.03</v>
      </c>
      <c r="F306" s="13">
        <f t="shared" si="17"/>
        <v>5.0313094864229413E-4</v>
      </c>
      <c r="J306" s="7">
        <v>44511</v>
      </c>
      <c r="K306">
        <v>32.395000000000003</v>
      </c>
      <c r="L306" s="22">
        <f t="shared" si="18"/>
        <v>7.3072139303484995E-3</v>
      </c>
      <c r="M306" s="8">
        <v>4682.8</v>
      </c>
      <c r="N306" s="13">
        <f t="shared" si="19"/>
        <v>-1.0677258507119092E-5</v>
      </c>
    </row>
    <row r="307" spans="1:14" ht="17" x14ac:dyDescent="0.2">
      <c r="A307" s="7">
        <v>43783</v>
      </c>
      <c r="B307">
        <v>32.404998999999997</v>
      </c>
      <c r="C307" s="13">
        <f t="shared" si="16"/>
        <v>-6.1340591933752853E-3</v>
      </c>
      <c r="D307" s="11">
        <v>43788</v>
      </c>
      <c r="E307" s="8">
        <v>3120.18</v>
      </c>
      <c r="F307" s="13">
        <f t="shared" si="17"/>
        <v>-5.9256317203881803E-4</v>
      </c>
      <c r="J307" s="7">
        <v>44512</v>
      </c>
      <c r="K307">
        <v>32.255001</v>
      </c>
      <c r="L307" s="22">
        <f t="shared" si="18"/>
        <v>-4.321623707362332E-3</v>
      </c>
      <c r="M307" s="8">
        <v>4700.8999999999996</v>
      </c>
      <c r="N307" s="13">
        <f t="shared" si="19"/>
        <v>3.8652088494062209E-3</v>
      </c>
    </row>
    <row r="308" spans="1:14" ht="17" x14ac:dyDescent="0.2">
      <c r="A308" s="7">
        <v>43784</v>
      </c>
      <c r="B308">
        <v>32.439999</v>
      </c>
      <c r="C308" s="13">
        <f t="shared" si="16"/>
        <v>1.0800802678625487E-3</v>
      </c>
      <c r="D308" s="11">
        <v>43789</v>
      </c>
      <c r="E308" s="8">
        <v>3108.46</v>
      </c>
      <c r="F308" s="13">
        <f t="shared" si="17"/>
        <v>-3.7561935529359936E-3</v>
      </c>
      <c r="J308" s="7">
        <v>44515</v>
      </c>
      <c r="K308">
        <v>32.264999000000003</v>
      </c>
      <c r="L308" s="22">
        <f t="shared" si="18"/>
        <v>3.0996743729772014E-4</v>
      </c>
      <c r="M308" s="8">
        <v>4688.67</v>
      </c>
      <c r="N308" s="13">
        <f t="shared" si="19"/>
        <v>-2.6016294752068125E-3</v>
      </c>
    </row>
    <row r="309" spans="1:14" ht="17" x14ac:dyDescent="0.2">
      <c r="A309" s="7">
        <v>43787</v>
      </c>
      <c r="B309">
        <v>32.470001000000003</v>
      </c>
      <c r="C309" s="13">
        <f t="shared" si="16"/>
        <v>9.248458978066143E-4</v>
      </c>
      <c r="D309" s="11">
        <v>43790</v>
      </c>
      <c r="E309" s="8">
        <v>3103.54</v>
      </c>
      <c r="F309" s="13">
        <f t="shared" si="17"/>
        <v>-1.5827773238195064E-3</v>
      </c>
      <c r="J309" s="7">
        <v>44516</v>
      </c>
      <c r="K309">
        <v>32.18</v>
      </c>
      <c r="L309" s="22">
        <f t="shared" si="18"/>
        <v>-2.6344026850892988E-3</v>
      </c>
      <c r="M309" s="8">
        <v>4704.54</v>
      </c>
      <c r="N309" s="13">
        <f t="shared" si="19"/>
        <v>3.3847551651107199E-3</v>
      </c>
    </row>
    <row r="310" spans="1:14" ht="17" x14ac:dyDescent="0.2">
      <c r="A310" s="7">
        <v>43788</v>
      </c>
      <c r="B310">
        <v>32.534999999999997</v>
      </c>
      <c r="C310" s="13">
        <f t="shared" si="16"/>
        <v>2.0018170002518154E-3</v>
      </c>
      <c r="D310" s="11">
        <v>43791</v>
      </c>
      <c r="E310" s="8">
        <v>3110.29</v>
      </c>
      <c r="F310" s="13">
        <f t="shared" si="17"/>
        <v>2.1749357185665286E-3</v>
      </c>
      <c r="J310" s="7">
        <v>44517</v>
      </c>
      <c r="K310">
        <v>32.014999000000003</v>
      </c>
      <c r="L310" s="22">
        <f t="shared" si="18"/>
        <v>-5.1274394033560267E-3</v>
      </c>
      <c r="M310" s="8">
        <v>4697.96</v>
      </c>
      <c r="N310" s="13">
        <f t="shared" si="19"/>
        <v>-1.3986489646171663E-3</v>
      </c>
    </row>
    <row r="311" spans="1:14" ht="17" x14ac:dyDescent="0.2">
      <c r="A311" s="7">
        <v>43789</v>
      </c>
      <c r="B311">
        <v>32.259998000000003</v>
      </c>
      <c r="C311" s="13">
        <f t="shared" si="16"/>
        <v>-8.4524973105883916E-3</v>
      </c>
      <c r="D311" s="11">
        <v>43794</v>
      </c>
      <c r="E311" s="8">
        <v>3133.64</v>
      </c>
      <c r="F311" s="13">
        <f t="shared" si="17"/>
        <v>7.5073385439943241E-3</v>
      </c>
      <c r="J311" s="7">
        <v>44518</v>
      </c>
      <c r="K311">
        <v>31.879999000000002</v>
      </c>
      <c r="L311" s="22">
        <f t="shared" si="18"/>
        <v>-4.2167735191871447E-3</v>
      </c>
      <c r="M311" s="8">
        <v>4682.9399999999996</v>
      </c>
      <c r="N311" s="13">
        <f t="shared" si="19"/>
        <v>-3.1971323723489764E-3</v>
      </c>
    </row>
    <row r="312" spans="1:14" ht="17" x14ac:dyDescent="0.2">
      <c r="A312" s="7">
        <v>43790</v>
      </c>
      <c r="B312">
        <v>32.154998999999997</v>
      </c>
      <c r="C312" s="13">
        <f t="shared" si="16"/>
        <v>-3.2547739153612198E-3</v>
      </c>
      <c r="D312" s="11">
        <v>43795</v>
      </c>
      <c r="E312" s="8">
        <v>3140.52</v>
      </c>
      <c r="F312" s="13">
        <f t="shared" si="17"/>
        <v>2.1955297992111156E-3</v>
      </c>
      <c r="J312" s="7">
        <v>44519</v>
      </c>
      <c r="K312">
        <v>31.754999000000002</v>
      </c>
      <c r="L312" s="22">
        <f t="shared" si="18"/>
        <v>-3.9209536989006644E-3</v>
      </c>
      <c r="M312" s="8">
        <v>4690.7</v>
      </c>
      <c r="N312" s="13">
        <f t="shared" si="19"/>
        <v>1.6570786727996278E-3</v>
      </c>
    </row>
    <row r="313" spans="1:14" ht="17" x14ac:dyDescent="0.2">
      <c r="A313" s="7">
        <v>43791</v>
      </c>
      <c r="B313">
        <v>32.560001</v>
      </c>
      <c r="C313" s="13">
        <f t="shared" si="16"/>
        <v>1.2595304387974071E-2</v>
      </c>
      <c r="D313" s="11">
        <v>43796</v>
      </c>
      <c r="E313" s="8">
        <v>3153.63</v>
      </c>
      <c r="F313" s="13">
        <f t="shared" si="17"/>
        <v>4.1744679225097503E-3</v>
      </c>
      <c r="J313" s="7">
        <v>44522</v>
      </c>
      <c r="K313">
        <v>31.889999</v>
      </c>
      <c r="L313" s="22">
        <f t="shared" si="18"/>
        <v>4.2512991419083601E-3</v>
      </c>
      <c r="M313" s="8">
        <v>4701.46</v>
      </c>
      <c r="N313" s="13">
        <f t="shared" si="19"/>
        <v>2.2939006971240961E-3</v>
      </c>
    </row>
    <row r="314" spans="1:14" ht="17" x14ac:dyDescent="0.2">
      <c r="A314" s="7">
        <v>43794</v>
      </c>
      <c r="B314">
        <v>32.865001999999997</v>
      </c>
      <c r="C314" s="13">
        <f t="shared" si="16"/>
        <v>9.3673522921573493E-3</v>
      </c>
      <c r="D314" s="11">
        <v>43798</v>
      </c>
      <c r="E314" s="8">
        <v>3140.98</v>
      </c>
      <c r="F314" s="13">
        <f t="shared" si="17"/>
        <v>-4.0112505271703291E-3</v>
      </c>
      <c r="J314" s="7">
        <v>44523</v>
      </c>
      <c r="K314">
        <v>31.915001</v>
      </c>
      <c r="L314" s="22">
        <f t="shared" si="18"/>
        <v>7.8400755045504589E-4</v>
      </c>
      <c r="M314" s="8">
        <v>4594.62</v>
      </c>
      <c r="N314" s="13">
        <f t="shared" si="19"/>
        <v>-2.2724855683128209E-2</v>
      </c>
    </row>
    <row r="315" spans="1:14" ht="17" x14ac:dyDescent="0.2">
      <c r="A315" s="7">
        <v>43795</v>
      </c>
      <c r="B315">
        <v>32.924999</v>
      </c>
      <c r="C315" s="13">
        <f t="shared" si="16"/>
        <v>1.8255589943370065E-3</v>
      </c>
      <c r="D315" s="11">
        <v>43801</v>
      </c>
      <c r="E315" s="8">
        <v>3113.87</v>
      </c>
      <c r="F315" s="13">
        <f t="shared" si="17"/>
        <v>-8.6310641901572449E-3</v>
      </c>
      <c r="J315" s="7">
        <v>44524</v>
      </c>
      <c r="K315">
        <v>32.014999000000003</v>
      </c>
      <c r="L315" s="22">
        <f t="shared" si="18"/>
        <v>3.1332601242908265E-3</v>
      </c>
      <c r="M315" s="8">
        <v>4655.2700000000004</v>
      </c>
      <c r="N315" s="13">
        <f t="shared" si="19"/>
        <v>1.3200221128189193E-2</v>
      </c>
    </row>
    <row r="316" spans="1:14" ht="17" x14ac:dyDescent="0.2">
      <c r="A316" s="7">
        <v>43796</v>
      </c>
      <c r="B316">
        <v>33.020000000000003</v>
      </c>
      <c r="C316" s="13">
        <f t="shared" si="16"/>
        <v>2.885375941849011E-3</v>
      </c>
      <c r="D316" s="11">
        <v>43802</v>
      </c>
      <c r="E316" s="8">
        <v>3093.2</v>
      </c>
      <c r="F316" s="13">
        <f t="shared" si="17"/>
        <v>-6.6380420505672832E-3</v>
      </c>
      <c r="J316" s="7">
        <v>44525</v>
      </c>
      <c r="K316">
        <v>32.139999000000003</v>
      </c>
      <c r="L316" s="22">
        <f t="shared" si="18"/>
        <v>3.9044199251732081E-3</v>
      </c>
      <c r="M316" s="8">
        <v>4567</v>
      </c>
      <c r="N316" s="13">
        <f t="shared" si="19"/>
        <v>-1.8961306218543861E-2</v>
      </c>
    </row>
    <row r="317" spans="1:14" ht="17" x14ac:dyDescent="0.2">
      <c r="A317" s="7">
        <v>43797</v>
      </c>
      <c r="B317">
        <v>32.990001999999997</v>
      </c>
      <c r="C317" s="13">
        <f t="shared" si="16"/>
        <v>-9.0847970926732913E-4</v>
      </c>
      <c r="D317" s="11">
        <v>43803</v>
      </c>
      <c r="E317" s="8">
        <v>3112.76</v>
      </c>
      <c r="F317" s="13">
        <f t="shared" si="17"/>
        <v>6.323548428811776E-3</v>
      </c>
      <c r="J317" s="7">
        <v>44526</v>
      </c>
      <c r="K317">
        <v>31.01</v>
      </c>
      <c r="L317" s="22">
        <f t="shared" si="18"/>
        <v>-3.5158650751669351E-2</v>
      </c>
      <c r="M317" s="8">
        <v>4513.04</v>
      </c>
      <c r="N317" s="13">
        <f t="shared" si="19"/>
        <v>-1.1815195971097037E-2</v>
      </c>
    </row>
    <row r="318" spans="1:14" ht="17" x14ac:dyDescent="0.2">
      <c r="A318" s="7">
        <v>43798</v>
      </c>
      <c r="B318">
        <v>32.685001</v>
      </c>
      <c r="C318" s="13">
        <f t="shared" si="16"/>
        <v>-9.2452555777352563E-3</v>
      </c>
      <c r="D318" s="11">
        <v>43804</v>
      </c>
      <c r="E318" s="8">
        <v>3117.43</v>
      </c>
      <c r="F318" s="13">
        <f t="shared" si="17"/>
        <v>1.500276282141666E-3</v>
      </c>
      <c r="J318" s="7">
        <v>44529</v>
      </c>
      <c r="K318">
        <v>31.325001</v>
      </c>
      <c r="L318" s="22">
        <f t="shared" si="18"/>
        <v>1.0158045791680115E-2</v>
      </c>
      <c r="M318" s="8">
        <v>4577.1000000000004</v>
      </c>
      <c r="N318" s="13">
        <f t="shared" si="19"/>
        <v>1.4194423271231882E-2</v>
      </c>
    </row>
    <row r="319" spans="1:14" ht="17" x14ac:dyDescent="0.2">
      <c r="A319" s="7">
        <v>43801</v>
      </c>
      <c r="B319">
        <v>32.389999000000003</v>
      </c>
      <c r="C319" s="13">
        <f t="shared" si="16"/>
        <v>-9.0256078009602891E-3</v>
      </c>
      <c r="D319" s="11">
        <v>43805</v>
      </c>
      <c r="E319" s="8">
        <v>3145.91</v>
      </c>
      <c r="F319" s="13">
        <f t="shared" si="17"/>
        <v>9.1357303933048417E-3</v>
      </c>
      <c r="J319" s="7">
        <v>44530</v>
      </c>
      <c r="K319">
        <v>31.059999000000001</v>
      </c>
      <c r="L319" s="22">
        <f t="shared" si="18"/>
        <v>-8.4597603045567515E-3</v>
      </c>
      <c r="M319" s="8">
        <v>4538.43</v>
      </c>
      <c r="N319" s="13">
        <f t="shared" si="19"/>
        <v>-8.4485809792226307E-3</v>
      </c>
    </row>
    <row r="320" spans="1:14" ht="17" x14ac:dyDescent="0.2">
      <c r="A320" s="7">
        <v>43802</v>
      </c>
      <c r="B320">
        <v>31.844999000000001</v>
      </c>
      <c r="C320" s="13">
        <f t="shared" si="16"/>
        <v>-1.6826181439523968E-2</v>
      </c>
      <c r="D320" s="11">
        <v>43808</v>
      </c>
      <c r="E320" s="8">
        <v>3135.96</v>
      </c>
      <c r="F320" s="13">
        <f t="shared" si="17"/>
        <v>-3.1628368262283102E-3</v>
      </c>
      <c r="J320" s="7">
        <v>44531</v>
      </c>
      <c r="K320">
        <v>31.57</v>
      </c>
      <c r="L320" s="22">
        <f t="shared" si="18"/>
        <v>1.6419865306499082E-2</v>
      </c>
      <c r="M320" s="8">
        <v>4591.67</v>
      </c>
      <c r="N320" s="13">
        <f t="shared" si="19"/>
        <v>1.1730928977641941E-2</v>
      </c>
    </row>
    <row r="321" spans="1:14" ht="17" x14ac:dyDescent="0.2">
      <c r="A321" s="7">
        <v>43803</v>
      </c>
      <c r="B321">
        <v>31.965</v>
      </c>
      <c r="C321" s="13">
        <f t="shared" si="16"/>
        <v>3.7682839933517176E-3</v>
      </c>
      <c r="D321" s="11">
        <v>43809</v>
      </c>
      <c r="E321" s="8">
        <v>3132.52</v>
      </c>
      <c r="F321" s="13">
        <f t="shared" si="17"/>
        <v>-1.0969527672547441E-3</v>
      </c>
      <c r="J321" s="7">
        <v>44532</v>
      </c>
      <c r="K321">
        <v>31.385000000000002</v>
      </c>
      <c r="L321" s="22">
        <f t="shared" si="18"/>
        <v>-5.8599936648716655E-3</v>
      </c>
      <c r="M321" s="8">
        <v>4686.75</v>
      </c>
      <c r="N321" s="13">
        <f t="shared" si="19"/>
        <v>2.0707063007576743E-2</v>
      </c>
    </row>
    <row r="322" spans="1:14" ht="17" x14ac:dyDescent="0.2">
      <c r="A322" s="7">
        <v>43804</v>
      </c>
      <c r="B322">
        <v>31.74</v>
      </c>
      <c r="C322" s="13">
        <f t="shared" si="16"/>
        <v>-7.0389488503050934E-3</v>
      </c>
      <c r="D322" s="11">
        <v>43810</v>
      </c>
      <c r="E322" s="8">
        <v>3141.63</v>
      </c>
      <c r="F322" s="13">
        <f t="shared" si="17"/>
        <v>2.9082017034209873E-3</v>
      </c>
      <c r="J322" s="7">
        <v>44533</v>
      </c>
      <c r="K322">
        <v>31.385000000000002</v>
      </c>
      <c r="L322" s="22">
        <f t="shared" si="18"/>
        <v>0</v>
      </c>
      <c r="M322" s="8">
        <v>4701.21</v>
      </c>
      <c r="N322" s="13">
        <f t="shared" si="19"/>
        <v>3.0852936469836223E-3</v>
      </c>
    </row>
    <row r="323" spans="1:14" ht="17" x14ac:dyDescent="0.2">
      <c r="A323" s="7">
        <v>43805</v>
      </c>
      <c r="B323">
        <v>32.215000000000003</v>
      </c>
      <c r="C323" s="13">
        <f t="shared" si="16"/>
        <v>1.4965343415249022E-2</v>
      </c>
      <c r="D323" s="11">
        <v>43811</v>
      </c>
      <c r="E323" s="8">
        <v>3168.57</v>
      </c>
      <c r="F323" s="13">
        <f t="shared" si="17"/>
        <v>8.5751663945150547E-3</v>
      </c>
      <c r="J323" s="7">
        <v>44536</v>
      </c>
      <c r="K323">
        <v>31.855</v>
      </c>
      <c r="L323" s="22">
        <f t="shared" si="18"/>
        <v>1.4975306675163225E-2</v>
      </c>
      <c r="M323" s="8">
        <v>4667.45</v>
      </c>
      <c r="N323" s="13">
        <f t="shared" si="19"/>
        <v>-7.1811299644134463E-3</v>
      </c>
    </row>
    <row r="324" spans="1:14" ht="17" x14ac:dyDescent="0.2">
      <c r="A324" s="7">
        <v>43808</v>
      </c>
      <c r="B324">
        <v>32.18</v>
      </c>
      <c r="C324" s="13">
        <f t="shared" ref="C324:C387" si="20">B324/B323-1</f>
        <v>-1.086450411299178E-3</v>
      </c>
      <c r="D324" s="11">
        <v>43812</v>
      </c>
      <c r="E324" s="8">
        <v>3168.8</v>
      </c>
      <c r="F324" s="13">
        <f t="shared" ref="F324:F387" si="21">E324/E323-1</f>
        <v>7.258794976916505E-5</v>
      </c>
      <c r="J324" s="7">
        <v>44537</v>
      </c>
      <c r="K324">
        <v>32.334999000000003</v>
      </c>
      <c r="L324" s="22">
        <f t="shared" ref="L324:L387" si="22">K324/K323-1</f>
        <v>1.5068246743054514E-2</v>
      </c>
      <c r="M324" s="8">
        <v>4712.0200000000004</v>
      </c>
      <c r="N324" s="13">
        <f t="shared" ref="N324:N387" si="23">M324/M323-1</f>
        <v>9.54911139915815E-3</v>
      </c>
    </row>
    <row r="325" spans="1:14" ht="17" x14ac:dyDescent="0.2">
      <c r="A325" s="7">
        <v>43809</v>
      </c>
      <c r="B325">
        <v>32.099997999999999</v>
      </c>
      <c r="C325" s="13">
        <f t="shared" si="20"/>
        <v>-2.4860783095089767E-3</v>
      </c>
      <c r="D325" s="11">
        <v>43815</v>
      </c>
      <c r="E325" s="8">
        <v>3191.45</v>
      </c>
      <c r="F325" s="13">
        <f t="shared" si="21"/>
        <v>7.1478162080280683E-3</v>
      </c>
      <c r="J325" s="7">
        <v>44538</v>
      </c>
      <c r="K325">
        <v>32.279998999999997</v>
      </c>
      <c r="L325" s="22">
        <f t="shared" si="22"/>
        <v>-1.7009433029518961E-3</v>
      </c>
      <c r="M325" s="8">
        <v>4668.97</v>
      </c>
      <c r="N325" s="13">
        <f t="shared" si="23"/>
        <v>-9.1362090992822553E-3</v>
      </c>
    </row>
    <row r="326" spans="1:14" ht="17" x14ac:dyDescent="0.2">
      <c r="A326" s="7">
        <v>43810</v>
      </c>
      <c r="B326">
        <v>32.084999000000003</v>
      </c>
      <c r="C326" s="13">
        <f t="shared" si="20"/>
        <v>-4.6725859609075826E-4</v>
      </c>
      <c r="D326" s="11">
        <v>43816</v>
      </c>
      <c r="E326" s="8">
        <v>3192.52</v>
      </c>
      <c r="F326" s="13">
        <f t="shared" si="21"/>
        <v>3.3527080167328194E-4</v>
      </c>
      <c r="J326" s="7">
        <v>44539</v>
      </c>
      <c r="K326">
        <v>32.209999000000003</v>
      </c>
      <c r="L326" s="22">
        <f t="shared" si="22"/>
        <v>-2.1685254699045364E-3</v>
      </c>
      <c r="M326" s="8">
        <v>4634.09</v>
      </c>
      <c r="N326" s="13">
        <f t="shared" si="23"/>
        <v>-7.4705984403412584E-3</v>
      </c>
    </row>
    <row r="327" spans="1:14" ht="17" x14ac:dyDescent="0.2">
      <c r="A327" s="7">
        <v>43811</v>
      </c>
      <c r="B327">
        <v>32.095001000000003</v>
      </c>
      <c r="C327" s="13">
        <f t="shared" si="20"/>
        <v>3.1173446506893576E-4</v>
      </c>
      <c r="D327" s="11">
        <v>43817</v>
      </c>
      <c r="E327" s="8">
        <v>3191.14</v>
      </c>
      <c r="F327" s="13">
        <f t="shared" si="21"/>
        <v>-4.3226040870536497E-4</v>
      </c>
      <c r="J327" s="7">
        <v>44540</v>
      </c>
      <c r="K327">
        <v>32.110000999999997</v>
      </c>
      <c r="L327" s="22">
        <f t="shared" si="22"/>
        <v>-3.1045638964474209E-3</v>
      </c>
      <c r="M327" s="8">
        <v>4709.8500000000004</v>
      </c>
      <c r="N327" s="13">
        <f t="shared" si="23"/>
        <v>1.6348409288555077E-2</v>
      </c>
    </row>
    <row r="328" spans="1:14" ht="17" x14ac:dyDescent="0.2">
      <c r="A328" s="7">
        <v>43812</v>
      </c>
      <c r="B328">
        <v>32.474997999999999</v>
      </c>
      <c r="C328" s="13">
        <f t="shared" si="20"/>
        <v>1.1839756602593621E-2</v>
      </c>
      <c r="D328" s="11">
        <v>43818</v>
      </c>
      <c r="E328" s="8">
        <v>3205.37</v>
      </c>
      <c r="F328" s="13">
        <f t="shared" si="21"/>
        <v>4.4592214694434418E-3</v>
      </c>
      <c r="J328" s="7">
        <v>44543</v>
      </c>
      <c r="K328">
        <v>31.85</v>
      </c>
      <c r="L328" s="22">
        <f t="shared" si="22"/>
        <v>-8.0971968826782925E-3</v>
      </c>
      <c r="M328" s="8">
        <v>4668.67</v>
      </c>
      <c r="N328" s="13">
        <f t="shared" si="23"/>
        <v>-8.7433782392221104E-3</v>
      </c>
    </row>
    <row r="329" spans="1:14" ht="17" x14ac:dyDescent="0.2">
      <c r="A329" s="7">
        <v>43815</v>
      </c>
      <c r="B329">
        <v>33.224997999999999</v>
      </c>
      <c r="C329" s="13">
        <f t="shared" si="20"/>
        <v>2.3094689644014732E-2</v>
      </c>
      <c r="D329" s="11">
        <v>43819</v>
      </c>
      <c r="E329" s="8">
        <v>3221.22</v>
      </c>
      <c r="F329" s="13">
        <f t="shared" si="21"/>
        <v>4.9448269622538454E-3</v>
      </c>
      <c r="J329" s="7">
        <v>44544</v>
      </c>
      <c r="K329">
        <v>31.764999</v>
      </c>
      <c r="L329" s="22">
        <f t="shared" si="22"/>
        <v>-2.6687912087912657E-3</v>
      </c>
      <c r="M329" s="8">
        <v>4620.6400000000003</v>
      </c>
      <c r="N329" s="13">
        <f t="shared" si="23"/>
        <v>-1.0287726483131143E-2</v>
      </c>
    </row>
    <row r="330" spans="1:14" ht="17" x14ac:dyDescent="0.2">
      <c r="A330" s="7">
        <v>43816</v>
      </c>
      <c r="B330">
        <v>33.220001000000003</v>
      </c>
      <c r="C330" s="13">
        <f t="shared" si="20"/>
        <v>-1.5039880514056136E-4</v>
      </c>
      <c r="D330" s="11">
        <v>43822</v>
      </c>
      <c r="E330" s="8">
        <v>3224.01</v>
      </c>
      <c r="F330" s="13">
        <f t="shared" si="21"/>
        <v>8.6613146571812294E-4</v>
      </c>
      <c r="J330" s="7">
        <v>44545</v>
      </c>
      <c r="K330">
        <v>31.549999</v>
      </c>
      <c r="L330" s="22">
        <f t="shared" si="22"/>
        <v>-6.7684560607100819E-3</v>
      </c>
      <c r="M330" s="8">
        <v>4568.0200000000004</v>
      </c>
      <c r="N330" s="13">
        <f t="shared" si="23"/>
        <v>-1.1388032826621375E-2</v>
      </c>
    </row>
    <row r="331" spans="1:14" ht="17" x14ac:dyDescent="0.2">
      <c r="A331" s="7">
        <v>43817</v>
      </c>
      <c r="B331">
        <v>33.340000000000003</v>
      </c>
      <c r="C331" s="13">
        <f t="shared" si="20"/>
        <v>3.6122515468919314E-3</v>
      </c>
      <c r="D331" s="11">
        <v>43823</v>
      </c>
      <c r="E331" s="8">
        <v>3223.38</v>
      </c>
      <c r="F331" s="13">
        <f t="shared" si="21"/>
        <v>-1.9540882317370389E-4</v>
      </c>
      <c r="J331" s="7">
        <v>44546</v>
      </c>
      <c r="K331">
        <v>31.774999999999999</v>
      </c>
      <c r="L331" s="22">
        <f t="shared" si="22"/>
        <v>7.1315691642335199E-3</v>
      </c>
      <c r="M331" s="8">
        <v>4649.2299999999996</v>
      </c>
      <c r="N331" s="13">
        <f t="shared" si="23"/>
        <v>1.7777943178882483E-2</v>
      </c>
    </row>
    <row r="332" spans="1:14" ht="17" x14ac:dyDescent="0.2">
      <c r="A332" s="7">
        <v>43818</v>
      </c>
      <c r="B332">
        <v>33.465000000000003</v>
      </c>
      <c r="C332" s="13">
        <f t="shared" si="20"/>
        <v>3.7492501499700737E-3</v>
      </c>
      <c r="D332" s="11">
        <v>43825</v>
      </c>
      <c r="E332" s="8">
        <v>3239.91</v>
      </c>
      <c r="F332" s="13">
        <f t="shared" si="21"/>
        <v>5.1281573999961694E-3</v>
      </c>
      <c r="J332" s="7">
        <v>44547</v>
      </c>
      <c r="K332">
        <v>31.790001</v>
      </c>
      <c r="L332" s="22">
        <f t="shared" si="22"/>
        <v>4.7210070810388416E-4</v>
      </c>
      <c r="M332" s="8">
        <v>4696.5600000000004</v>
      </c>
      <c r="N332" s="13">
        <f t="shared" si="23"/>
        <v>1.0180180373954517E-2</v>
      </c>
    </row>
    <row r="333" spans="1:14" ht="17" x14ac:dyDescent="0.2">
      <c r="A333" s="7">
        <v>43819</v>
      </c>
      <c r="B333">
        <v>33.509998000000003</v>
      </c>
      <c r="C333" s="13">
        <f t="shared" si="20"/>
        <v>1.3446287165694848E-3</v>
      </c>
      <c r="D333" s="11">
        <v>43826</v>
      </c>
      <c r="E333" s="8">
        <v>3240.02</v>
      </c>
      <c r="F333" s="13">
        <f t="shared" si="21"/>
        <v>3.3951560382883272E-5</v>
      </c>
      <c r="J333" s="7">
        <v>44550</v>
      </c>
      <c r="K333">
        <v>31.445</v>
      </c>
      <c r="L333" s="22">
        <f t="shared" si="22"/>
        <v>-1.0852500445029833E-2</v>
      </c>
      <c r="M333" s="8">
        <v>4725.79</v>
      </c>
      <c r="N333" s="13">
        <f t="shared" si="23"/>
        <v>6.2237041579367158E-3</v>
      </c>
    </row>
    <row r="334" spans="1:14" ht="17" x14ac:dyDescent="0.2">
      <c r="A334" s="7">
        <v>43822</v>
      </c>
      <c r="B334">
        <v>33.705002</v>
      </c>
      <c r="C334" s="13">
        <f t="shared" si="20"/>
        <v>5.8192781748300781E-3</v>
      </c>
      <c r="D334" s="11">
        <v>43829</v>
      </c>
      <c r="E334" s="8">
        <v>3221.29</v>
      </c>
      <c r="F334" s="13">
        <f t="shared" si="21"/>
        <v>-5.7808285134042237E-3</v>
      </c>
      <c r="J334" s="7">
        <v>44551</v>
      </c>
      <c r="K334">
        <v>31.879999000000002</v>
      </c>
      <c r="L334" s="22">
        <f t="shared" si="22"/>
        <v>1.3833646048656334E-2</v>
      </c>
      <c r="M334" s="8">
        <v>4791.1899999999996</v>
      </c>
      <c r="N334" s="13">
        <f t="shared" si="23"/>
        <v>1.383895602639984E-2</v>
      </c>
    </row>
    <row r="335" spans="1:14" ht="17" x14ac:dyDescent="0.2">
      <c r="A335" s="7">
        <v>43823</v>
      </c>
      <c r="B335">
        <v>33.735000999999997</v>
      </c>
      <c r="C335" s="13">
        <f t="shared" si="20"/>
        <v>8.9004593442831847E-4</v>
      </c>
      <c r="D335" s="11">
        <v>43830</v>
      </c>
      <c r="E335" s="8">
        <v>3230.78</v>
      </c>
      <c r="F335" s="13">
        <f t="shared" si="21"/>
        <v>2.9460247292234509E-3</v>
      </c>
      <c r="J335" s="7">
        <v>44552</v>
      </c>
      <c r="K335">
        <v>32.055</v>
      </c>
      <c r="L335" s="22">
        <f t="shared" si="22"/>
        <v>5.4893665460904462E-3</v>
      </c>
      <c r="M335" s="8">
        <v>4786.3500000000004</v>
      </c>
      <c r="N335" s="13">
        <f t="shared" si="23"/>
        <v>-1.0101874482121298E-3</v>
      </c>
    </row>
    <row r="336" spans="1:14" ht="17" x14ac:dyDescent="0.2">
      <c r="A336" s="7">
        <v>43826</v>
      </c>
      <c r="B336">
        <v>33.814999</v>
      </c>
      <c r="C336" s="13">
        <f t="shared" si="20"/>
        <v>2.3713649808401183E-3</v>
      </c>
      <c r="D336" s="11">
        <v>43832</v>
      </c>
      <c r="E336" s="8">
        <v>3257.85</v>
      </c>
      <c r="F336" s="13">
        <f t="shared" si="21"/>
        <v>8.3787815945375321E-3</v>
      </c>
      <c r="J336" s="7">
        <v>44553</v>
      </c>
      <c r="K336">
        <v>32.220001000000003</v>
      </c>
      <c r="L336" s="22">
        <f t="shared" si="22"/>
        <v>5.1474340976447319E-3</v>
      </c>
      <c r="M336" s="8">
        <v>4793.0600000000004</v>
      </c>
      <c r="N336" s="13">
        <f t="shared" si="23"/>
        <v>1.4019033292591576E-3</v>
      </c>
    </row>
    <row r="337" spans="1:14" ht="17" x14ac:dyDescent="0.2">
      <c r="A337" s="7">
        <v>43829</v>
      </c>
      <c r="B337">
        <v>33.555</v>
      </c>
      <c r="C337" s="13">
        <f t="shared" si="20"/>
        <v>-7.6888661152999527E-3</v>
      </c>
      <c r="D337" s="11">
        <v>43833</v>
      </c>
      <c r="E337" s="8">
        <v>3234.85</v>
      </c>
      <c r="F337" s="13">
        <f t="shared" si="21"/>
        <v>-7.059870773669763E-3</v>
      </c>
      <c r="J337" s="7">
        <v>44554</v>
      </c>
      <c r="K337">
        <v>32.220001000000003</v>
      </c>
      <c r="L337" s="22">
        <f t="shared" si="22"/>
        <v>0</v>
      </c>
      <c r="M337" s="8">
        <v>4778.7299999999996</v>
      </c>
      <c r="N337" s="13">
        <f t="shared" si="23"/>
        <v>-2.9897393314501919E-3</v>
      </c>
    </row>
    <row r="338" spans="1:14" ht="17" x14ac:dyDescent="0.2">
      <c r="A338" s="7">
        <v>43830</v>
      </c>
      <c r="B338">
        <v>33.375</v>
      </c>
      <c r="C338" s="13">
        <f t="shared" si="20"/>
        <v>-5.3643272239606299E-3</v>
      </c>
      <c r="D338" s="11">
        <v>43836</v>
      </c>
      <c r="E338" s="8">
        <v>3246.28</v>
      </c>
      <c r="F338" s="13">
        <f t="shared" si="21"/>
        <v>3.5333941295578875E-3</v>
      </c>
      <c r="J338" s="7">
        <v>44559</v>
      </c>
      <c r="K338">
        <v>32.409999999999997</v>
      </c>
      <c r="L338" s="22">
        <f t="shared" si="22"/>
        <v>5.8969271912807653E-3</v>
      </c>
      <c r="M338" s="8">
        <v>4766.18</v>
      </c>
      <c r="N338" s="13">
        <f t="shared" si="23"/>
        <v>-2.6262207741385435E-3</v>
      </c>
    </row>
    <row r="339" spans="1:14" ht="17" x14ac:dyDescent="0.2">
      <c r="A339" s="7">
        <v>43832</v>
      </c>
      <c r="B339">
        <v>33.610000999999997</v>
      </c>
      <c r="C339" s="13">
        <f t="shared" si="20"/>
        <v>7.0412284644194578E-3</v>
      </c>
      <c r="D339" s="11">
        <v>43837</v>
      </c>
      <c r="E339" s="8">
        <v>3237.18</v>
      </c>
      <c r="F339" s="13">
        <f t="shared" si="21"/>
        <v>-2.8032085956850583E-3</v>
      </c>
      <c r="J339" s="7">
        <v>44560</v>
      </c>
      <c r="K339">
        <v>32.334999000000003</v>
      </c>
      <c r="L339" s="22">
        <f t="shared" si="22"/>
        <v>-2.3141314409130809E-3</v>
      </c>
      <c r="M339" s="8">
        <v>4796.5600000000004</v>
      </c>
      <c r="N339" s="13">
        <f t="shared" si="23"/>
        <v>6.3740773533522699E-3</v>
      </c>
    </row>
    <row r="340" spans="1:14" ht="17" x14ac:dyDescent="0.2">
      <c r="A340" s="7">
        <v>43833</v>
      </c>
      <c r="B340">
        <v>33.729999999999997</v>
      </c>
      <c r="C340" s="13">
        <f t="shared" si="20"/>
        <v>3.570336103233096E-3</v>
      </c>
      <c r="D340" s="11">
        <v>43838</v>
      </c>
      <c r="E340" s="8">
        <v>3253.05</v>
      </c>
      <c r="F340" s="13">
        <f t="shared" si="21"/>
        <v>4.9024150649641385E-3</v>
      </c>
      <c r="J340" s="7">
        <v>44561</v>
      </c>
      <c r="K340">
        <v>32.259998000000003</v>
      </c>
      <c r="L340" s="22">
        <f t="shared" si="22"/>
        <v>-2.3194990666305371E-3</v>
      </c>
      <c r="M340" s="8">
        <v>4793.54</v>
      </c>
      <c r="N340" s="13">
        <f t="shared" si="23"/>
        <v>-6.29617892823231E-4</v>
      </c>
    </row>
    <row r="341" spans="1:14" ht="17" x14ac:dyDescent="0.2">
      <c r="A341" s="7">
        <v>43836</v>
      </c>
      <c r="B341">
        <v>33.494999</v>
      </c>
      <c r="C341" s="13">
        <f t="shared" si="20"/>
        <v>-6.9671212570411312E-3</v>
      </c>
      <c r="D341" s="11">
        <v>43839</v>
      </c>
      <c r="E341" s="8">
        <v>3274.7</v>
      </c>
      <c r="F341" s="13">
        <f t="shared" si="21"/>
        <v>6.6552927252885308E-3</v>
      </c>
      <c r="J341" s="7">
        <v>44565</v>
      </c>
      <c r="K341">
        <v>32.775002000000001</v>
      </c>
      <c r="L341" s="22">
        <f t="shared" si="22"/>
        <v>1.5964167139749907E-2</v>
      </c>
      <c r="M341" s="8">
        <v>4700.58</v>
      </c>
      <c r="N341" s="13">
        <f t="shared" si="23"/>
        <v>-1.939276609770646E-2</v>
      </c>
    </row>
    <row r="342" spans="1:14" ht="17" x14ac:dyDescent="0.2">
      <c r="A342" s="7">
        <v>43837</v>
      </c>
      <c r="B342">
        <v>33.494999</v>
      </c>
      <c r="C342" s="13">
        <f t="shared" si="20"/>
        <v>0</v>
      </c>
      <c r="D342" s="11">
        <v>43840</v>
      </c>
      <c r="E342" s="8">
        <v>3265.35</v>
      </c>
      <c r="F342" s="13">
        <f t="shared" si="21"/>
        <v>-2.8552233792408233E-3</v>
      </c>
      <c r="J342" s="7">
        <v>44566</v>
      </c>
      <c r="K342">
        <v>32.860000999999997</v>
      </c>
      <c r="L342" s="22">
        <f t="shared" si="22"/>
        <v>2.5934094527284568E-3</v>
      </c>
      <c r="M342" s="8">
        <v>4696.05</v>
      </c>
      <c r="N342" s="13">
        <f t="shared" si="23"/>
        <v>-9.6371086121282978E-4</v>
      </c>
    </row>
    <row r="343" spans="1:14" ht="17" x14ac:dyDescent="0.2">
      <c r="A343" s="7">
        <v>43838</v>
      </c>
      <c r="B343">
        <v>33.494999</v>
      </c>
      <c r="C343" s="13">
        <f t="shared" si="20"/>
        <v>0</v>
      </c>
      <c r="D343" s="11">
        <v>43843</v>
      </c>
      <c r="E343" s="8">
        <v>3288.13</v>
      </c>
      <c r="F343" s="13">
        <f t="shared" si="21"/>
        <v>6.9762812562206289E-3</v>
      </c>
      <c r="J343" s="7">
        <v>44567</v>
      </c>
      <c r="K343">
        <v>32.57</v>
      </c>
      <c r="L343" s="22">
        <f t="shared" si="22"/>
        <v>-8.8253497009934678E-3</v>
      </c>
      <c r="M343" s="8">
        <v>4677.03</v>
      </c>
      <c r="N343" s="13">
        <f t="shared" si="23"/>
        <v>-4.0502124125595396E-3</v>
      </c>
    </row>
    <row r="344" spans="1:14" ht="17" x14ac:dyDescent="0.2">
      <c r="A344" s="7">
        <v>43839</v>
      </c>
      <c r="B344">
        <v>33.575001</v>
      </c>
      <c r="C344" s="13">
        <f t="shared" si="20"/>
        <v>2.3884759632326613E-3</v>
      </c>
      <c r="D344" s="11">
        <v>43844</v>
      </c>
      <c r="E344" s="8">
        <v>3283.15</v>
      </c>
      <c r="F344" s="13">
        <f t="shared" si="21"/>
        <v>-1.5145386587512855E-3</v>
      </c>
      <c r="J344" s="7">
        <v>44568</v>
      </c>
      <c r="K344">
        <v>32.700001</v>
      </c>
      <c r="L344" s="22">
        <f t="shared" si="22"/>
        <v>3.9914338348172596E-3</v>
      </c>
      <c r="M344" s="8">
        <v>4670.29</v>
      </c>
      <c r="N344" s="13">
        <f t="shared" si="23"/>
        <v>-1.4410854751839564E-3</v>
      </c>
    </row>
    <row r="345" spans="1:14" ht="17" x14ac:dyDescent="0.2">
      <c r="A345" s="7">
        <v>43840</v>
      </c>
      <c r="B345">
        <v>33.549999</v>
      </c>
      <c r="C345" s="13">
        <f t="shared" si="20"/>
        <v>-7.4466118407567894E-4</v>
      </c>
      <c r="D345" s="11">
        <v>43845</v>
      </c>
      <c r="E345" s="8">
        <v>3289.29</v>
      </c>
      <c r="F345" s="13">
        <f t="shared" si="21"/>
        <v>1.870155186330269E-3</v>
      </c>
      <c r="J345" s="7">
        <v>44571</v>
      </c>
      <c r="K345">
        <v>32.540000999999997</v>
      </c>
      <c r="L345" s="22">
        <f t="shared" si="22"/>
        <v>-4.8929662112243699E-3</v>
      </c>
      <c r="M345" s="8">
        <v>4713.07</v>
      </c>
      <c r="N345" s="13">
        <f t="shared" si="23"/>
        <v>9.1600307475552256E-3</v>
      </c>
    </row>
    <row r="346" spans="1:14" ht="17" x14ac:dyDescent="0.2">
      <c r="A346" s="7">
        <v>43843</v>
      </c>
      <c r="B346">
        <v>33.685001</v>
      </c>
      <c r="C346" s="13">
        <f t="shared" si="20"/>
        <v>4.0239047399077688E-3</v>
      </c>
      <c r="D346" s="11">
        <v>43846</v>
      </c>
      <c r="E346" s="8">
        <v>3316.81</v>
      </c>
      <c r="F346" s="13">
        <f t="shared" si="21"/>
        <v>8.3665471879950104E-3</v>
      </c>
      <c r="J346" s="7">
        <v>44572</v>
      </c>
      <c r="K346">
        <v>32.735000999999997</v>
      </c>
      <c r="L346" s="22">
        <f t="shared" si="22"/>
        <v>5.9926242780385941E-3</v>
      </c>
      <c r="M346" s="8">
        <v>4726.3500000000004</v>
      </c>
      <c r="N346" s="13">
        <f t="shared" si="23"/>
        <v>2.8176963210817529E-3</v>
      </c>
    </row>
    <row r="347" spans="1:14" ht="17" x14ac:dyDescent="0.2">
      <c r="A347" s="7">
        <v>43844</v>
      </c>
      <c r="B347">
        <v>33.724997999999999</v>
      </c>
      <c r="C347" s="13">
        <f t="shared" si="20"/>
        <v>1.1873830729587365E-3</v>
      </c>
      <c r="D347" s="11">
        <v>43847</v>
      </c>
      <c r="E347" s="8">
        <v>3329.62</v>
      </c>
      <c r="F347" s="13">
        <f t="shared" si="21"/>
        <v>3.862144651035182E-3</v>
      </c>
      <c r="J347" s="7">
        <v>44573</v>
      </c>
      <c r="K347">
        <v>33.005001</v>
      </c>
      <c r="L347" s="22">
        <f t="shared" si="22"/>
        <v>8.2480522911851928E-3</v>
      </c>
      <c r="M347" s="8">
        <v>4659.03</v>
      </c>
      <c r="N347" s="13">
        <f t="shared" si="23"/>
        <v>-1.4243549462058636E-2</v>
      </c>
    </row>
    <row r="348" spans="1:14" ht="17" x14ac:dyDescent="0.2">
      <c r="A348" s="7">
        <v>43845</v>
      </c>
      <c r="B348">
        <v>33.784999999999997</v>
      </c>
      <c r="C348" s="13">
        <f t="shared" si="20"/>
        <v>1.7791550350869656E-3</v>
      </c>
      <c r="D348" s="11">
        <v>43851</v>
      </c>
      <c r="E348" s="8">
        <v>3320.79</v>
      </c>
      <c r="F348" s="13">
        <f t="shared" si="21"/>
        <v>-2.6519542770646609E-3</v>
      </c>
      <c r="J348" s="7">
        <v>44574</v>
      </c>
      <c r="K348">
        <v>33.055</v>
      </c>
      <c r="L348" s="22">
        <f t="shared" si="22"/>
        <v>1.5148916371794385E-3</v>
      </c>
      <c r="M348" s="8">
        <v>4662.8500000000004</v>
      </c>
      <c r="N348" s="13">
        <f t="shared" si="23"/>
        <v>8.1991315788920716E-4</v>
      </c>
    </row>
    <row r="349" spans="1:14" ht="17" x14ac:dyDescent="0.2">
      <c r="A349" s="7">
        <v>43846</v>
      </c>
      <c r="B349">
        <v>33.669998</v>
      </c>
      <c r="C349" s="13">
        <f t="shared" si="20"/>
        <v>-3.4039366582802044E-3</v>
      </c>
      <c r="D349" s="11">
        <v>43852</v>
      </c>
      <c r="E349" s="8">
        <v>3321.75</v>
      </c>
      <c r="F349" s="13">
        <f t="shared" si="21"/>
        <v>2.8908783753256451E-4</v>
      </c>
      <c r="J349" s="7">
        <v>44575</v>
      </c>
      <c r="K349">
        <v>32.959999000000003</v>
      </c>
      <c r="L349" s="22">
        <f t="shared" si="22"/>
        <v>-2.8740281349265429E-3</v>
      </c>
      <c r="M349" s="8">
        <v>4577.1099999999997</v>
      </c>
      <c r="N349" s="13">
        <f t="shared" si="23"/>
        <v>-1.8387895814791499E-2</v>
      </c>
    </row>
    <row r="350" spans="1:14" ht="17" x14ac:dyDescent="0.2">
      <c r="A350" s="7">
        <v>43847</v>
      </c>
      <c r="B350">
        <v>33.939999</v>
      </c>
      <c r="C350" s="13">
        <f t="shared" si="20"/>
        <v>8.0190381953690881E-3</v>
      </c>
      <c r="D350" s="11">
        <v>43853</v>
      </c>
      <c r="E350" s="8">
        <v>3325.54</v>
      </c>
      <c r="F350" s="13">
        <f t="shared" si="21"/>
        <v>1.1409648528637462E-3</v>
      </c>
      <c r="J350" s="7">
        <v>44578</v>
      </c>
      <c r="K350">
        <v>33.259998000000003</v>
      </c>
      <c r="L350" s="22">
        <f t="shared" si="22"/>
        <v>9.1019116839172742E-3</v>
      </c>
      <c r="M350" s="8">
        <v>4532.76</v>
      </c>
      <c r="N350" s="13">
        <f t="shared" si="23"/>
        <v>-9.6895202431227512E-3</v>
      </c>
    </row>
    <row r="351" spans="1:14" ht="17" x14ac:dyDescent="0.2">
      <c r="A351" s="7">
        <v>43850</v>
      </c>
      <c r="B351">
        <v>33.832500000000003</v>
      </c>
      <c r="C351" s="13">
        <f t="shared" si="20"/>
        <v>-3.1673247839517638E-3</v>
      </c>
      <c r="D351" s="11">
        <v>43854</v>
      </c>
      <c r="E351" s="8">
        <v>3295.47</v>
      </c>
      <c r="F351" s="13">
        <f t="shared" si="21"/>
        <v>-9.0421405245464381E-3</v>
      </c>
      <c r="J351" s="7">
        <v>44579</v>
      </c>
      <c r="K351">
        <v>33.07</v>
      </c>
      <c r="L351" s="22">
        <f t="shared" si="22"/>
        <v>-5.712507860042626E-3</v>
      </c>
      <c r="M351" s="8">
        <v>4482.7299999999996</v>
      </c>
      <c r="N351" s="13">
        <f t="shared" si="23"/>
        <v>-1.103742532143781E-2</v>
      </c>
    </row>
    <row r="352" spans="1:14" ht="17" x14ac:dyDescent="0.2">
      <c r="A352" s="7">
        <v>43851</v>
      </c>
      <c r="B352">
        <v>33.665000999999997</v>
      </c>
      <c r="C352" s="13">
        <f t="shared" si="20"/>
        <v>-4.9508313012637251E-3</v>
      </c>
      <c r="D352" s="11">
        <v>43857</v>
      </c>
      <c r="E352" s="8">
        <v>3243.63</v>
      </c>
      <c r="F352" s="13">
        <f t="shared" si="21"/>
        <v>-1.5730684849202037E-2</v>
      </c>
      <c r="J352" s="7">
        <v>44580</v>
      </c>
      <c r="K352">
        <v>33.185001</v>
      </c>
      <c r="L352" s="22">
        <f t="shared" si="22"/>
        <v>3.4775022679165435E-3</v>
      </c>
      <c r="M352" s="8">
        <v>4397.9399999999996</v>
      </c>
      <c r="N352" s="13">
        <f t="shared" si="23"/>
        <v>-1.8914813071498782E-2</v>
      </c>
    </row>
    <row r="353" spans="1:14" ht="17" x14ac:dyDescent="0.2">
      <c r="A353" s="7">
        <v>43852</v>
      </c>
      <c r="B353">
        <v>33.447498000000003</v>
      </c>
      <c r="C353" s="13">
        <f t="shared" si="20"/>
        <v>-6.4608047984312522E-3</v>
      </c>
      <c r="D353" s="11">
        <v>43858</v>
      </c>
      <c r="E353" s="8">
        <v>3276.24</v>
      </c>
      <c r="F353" s="13">
        <f t="shared" si="21"/>
        <v>1.0053551114029613E-2</v>
      </c>
      <c r="J353" s="7">
        <v>44581</v>
      </c>
      <c r="K353">
        <v>33.169998</v>
      </c>
      <c r="L353" s="22">
        <f t="shared" si="22"/>
        <v>-4.5210183962329786E-4</v>
      </c>
      <c r="M353" s="8">
        <v>4410.13</v>
      </c>
      <c r="N353" s="13">
        <f t="shared" si="23"/>
        <v>2.7717522294530283E-3</v>
      </c>
    </row>
    <row r="354" spans="1:14" ht="17" x14ac:dyDescent="0.2">
      <c r="A354" s="7">
        <v>43853</v>
      </c>
      <c r="B354">
        <v>33.195</v>
      </c>
      <c r="C354" s="13">
        <f t="shared" si="20"/>
        <v>-7.5490848373771513E-3</v>
      </c>
      <c r="D354" s="11">
        <v>43859</v>
      </c>
      <c r="E354" s="8">
        <v>3273.4</v>
      </c>
      <c r="F354" s="13">
        <f t="shared" si="21"/>
        <v>-8.6684736160957954E-4</v>
      </c>
      <c r="J354" s="7">
        <v>44582</v>
      </c>
      <c r="K354">
        <v>32.75</v>
      </c>
      <c r="L354" s="22">
        <f t="shared" si="22"/>
        <v>-1.2661984483689159E-2</v>
      </c>
      <c r="M354" s="8">
        <v>4356.45</v>
      </c>
      <c r="N354" s="13">
        <f t="shared" si="23"/>
        <v>-1.2171976789799865E-2</v>
      </c>
    </row>
    <row r="355" spans="1:14" ht="17" x14ac:dyDescent="0.2">
      <c r="A355" s="7">
        <v>43854</v>
      </c>
      <c r="B355">
        <v>33.560001</v>
      </c>
      <c r="C355" s="13">
        <f t="shared" si="20"/>
        <v>1.099566199728863E-2</v>
      </c>
      <c r="D355" s="11">
        <v>43860</v>
      </c>
      <c r="E355" s="8">
        <v>3283.66</v>
      </c>
      <c r="F355" s="13">
        <f t="shared" si="21"/>
        <v>3.1343557157694768E-3</v>
      </c>
      <c r="J355" s="7">
        <v>44585</v>
      </c>
      <c r="K355">
        <v>31.905000999999999</v>
      </c>
      <c r="L355" s="22">
        <f t="shared" si="22"/>
        <v>-2.5801496183206152E-2</v>
      </c>
      <c r="M355" s="8">
        <v>4349.93</v>
      </c>
      <c r="N355" s="13">
        <f t="shared" si="23"/>
        <v>-1.4966314315554285E-3</v>
      </c>
    </row>
    <row r="356" spans="1:14" ht="17" x14ac:dyDescent="0.2">
      <c r="A356" s="7">
        <v>43857</v>
      </c>
      <c r="B356">
        <v>32.805</v>
      </c>
      <c r="C356" s="13">
        <f t="shared" si="20"/>
        <v>-2.2497049389241686E-2</v>
      </c>
      <c r="D356" s="11">
        <v>43861</v>
      </c>
      <c r="E356" s="8">
        <v>3225.52</v>
      </c>
      <c r="F356" s="13">
        <f t="shared" si="21"/>
        <v>-1.7705852615678808E-2</v>
      </c>
      <c r="J356" s="7">
        <v>44586</v>
      </c>
      <c r="K356">
        <v>32.220001000000003</v>
      </c>
      <c r="L356" s="22">
        <f t="shared" si="22"/>
        <v>9.8730603393495375E-3</v>
      </c>
      <c r="M356" s="8">
        <v>4326.51</v>
      </c>
      <c r="N356" s="13">
        <f t="shared" si="23"/>
        <v>-5.3839946849719711E-3</v>
      </c>
    </row>
    <row r="357" spans="1:14" ht="17" x14ac:dyDescent="0.2">
      <c r="A357" s="7">
        <v>43858</v>
      </c>
      <c r="B357">
        <v>33.075001</v>
      </c>
      <c r="C357" s="13">
        <f t="shared" si="20"/>
        <v>8.2304831580553017E-3</v>
      </c>
      <c r="D357" s="11">
        <v>43864</v>
      </c>
      <c r="E357" s="8">
        <v>3248.92</v>
      </c>
      <c r="F357" s="13">
        <f t="shared" si="21"/>
        <v>7.2546442124061805E-3</v>
      </c>
      <c r="J357" s="7">
        <v>44587</v>
      </c>
      <c r="K357">
        <v>32.724997999999999</v>
      </c>
      <c r="L357" s="22">
        <f t="shared" si="22"/>
        <v>1.5673401127454856E-2</v>
      </c>
      <c r="M357" s="8">
        <v>4431.8500000000004</v>
      </c>
      <c r="N357" s="13">
        <f t="shared" si="23"/>
        <v>2.4347568825681787E-2</v>
      </c>
    </row>
    <row r="358" spans="1:14" ht="17" x14ac:dyDescent="0.2">
      <c r="A358" s="7">
        <v>43859</v>
      </c>
      <c r="B358">
        <v>33.060001</v>
      </c>
      <c r="C358" s="13">
        <f t="shared" si="20"/>
        <v>-4.5351472551735661E-4</v>
      </c>
      <c r="D358" s="11">
        <v>43865</v>
      </c>
      <c r="E358" s="8">
        <v>3297.59</v>
      </c>
      <c r="F358" s="13">
        <f t="shared" si="21"/>
        <v>1.4980362705145023E-2</v>
      </c>
      <c r="J358" s="7">
        <v>44588</v>
      </c>
      <c r="K358">
        <v>33.075001</v>
      </c>
      <c r="L358" s="22">
        <f t="shared" si="22"/>
        <v>1.0695279492454191E-2</v>
      </c>
      <c r="M358" s="8">
        <v>4515.55</v>
      </c>
      <c r="N358" s="13">
        <f t="shared" si="23"/>
        <v>1.8886018254227865E-2</v>
      </c>
    </row>
    <row r="359" spans="1:14" ht="17" x14ac:dyDescent="0.2">
      <c r="A359" s="7">
        <v>43860</v>
      </c>
      <c r="B359">
        <v>32.630001</v>
      </c>
      <c r="C359" s="13">
        <f t="shared" si="20"/>
        <v>-1.3006654174027354E-2</v>
      </c>
      <c r="D359" s="11">
        <v>43866</v>
      </c>
      <c r="E359" s="8">
        <v>3334.69</v>
      </c>
      <c r="F359" s="13">
        <f t="shared" si="21"/>
        <v>1.1250640619361318E-2</v>
      </c>
      <c r="J359" s="7">
        <v>44589</v>
      </c>
      <c r="K359">
        <v>32.639999000000003</v>
      </c>
      <c r="L359" s="22">
        <f t="shared" si="22"/>
        <v>-1.3151987508632224E-2</v>
      </c>
      <c r="M359" s="8">
        <v>4546.54</v>
      </c>
      <c r="N359" s="13">
        <f t="shared" si="23"/>
        <v>6.8629513569775646E-3</v>
      </c>
    </row>
    <row r="360" spans="1:14" ht="17" x14ac:dyDescent="0.2">
      <c r="A360" s="7">
        <v>43861</v>
      </c>
      <c r="B360">
        <v>32.195</v>
      </c>
      <c r="C360" s="13">
        <f t="shared" si="20"/>
        <v>-1.3331320461804408E-2</v>
      </c>
      <c r="D360" s="11">
        <v>43867</v>
      </c>
      <c r="E360" s="8">
        <v>3345.78</v>
      </c>
      <c r="F360" s="13">
        <f t="shared" si="21"/>
        <v>3.3256464618900416E-3</v>
      </c>
      <c r="J360" s="7">
        <v>44592</v>
      </c>
      <c r="K360">
        <v>32.709999000000003</v>
      </c>
      <c r="L360" s="22">
        <f t="shared" si="22"/>
        <v>2.1446079088420777E-3</v>
      </c>
      <c r="M360" s="8">
        <v>4589.38</v>
      </c>
      <c r="N360" s="13">
        <f t="shared" si="23"/>
        <v>9.4225498950850639E-3</v>
      </c>
    </row>
    <row r="361" spans="1:14" ht="17" x14ac:dyDescent="0.2">
      <c r="A361" s="7">
        <v>43864</v>
      </c>
      <c r="B361">
        <v>32.400002000000001</v>
      </c>
      <c r="C361" s="13">
        <f t="shared" si="20"/>
        <v>6.3675104829943319E-3</v>
      </c>
      <c r="D361" s="11">
        <v>43868</v>
      </c>
      <c r="E361" s="8">
        <v>3327.71</v>
      </c>
      <c r="F361" s="13">
        <f t="shared" si="21"/>
        <v>-5.4008332885008281E-3</v>
      </c>
      <c r="J361" s="7">
        <v>44593</v>
      </c>
      <c r="K361">
        <v>32.985000999999997</v>
      </c>
      <c r="L361" s="22">
        <f t="shared" si="22"/>
        <v>8.4072763193907551E-3</v>
      </c>
      <c r="M361" s="8">
        <v>4477.4399999999996</v>
      </c>
      <c r="N361" s="13">
        <f t="shared" si="23"/>
        <v>-2.4391094221877574E-2</v>
      </c>
    </row>
    <row r="362" spans="1:14" ht="17" x14ac:dyDescent="0.2">
      <c r="A362" s="7">
        <v>43865</v>
      </c>
      <c r="B362">
        <v>32.860000999999997</v>
      </c>
      <c r="C362" s="13">
        <f t="shared" si="20"/>
        <v>1.4197499123611124E-2</v>
      </c>
      <c r="D362" s="11">
        <v>43871</v>
      </c>
      <c r="E362" s="8">
        <v>3352.09</v>
      </c>
      <c r="F362" s="13">
        <f t="shared" si="21"/>
        <v>7.3263595685921779E-3</v>
      </c>
      <c r="J362" s="7">
        <v>44594</v>
      </c>
      <c r="K362">
        <v>33.154998999999997</v>
      </c>
      <c r="L362" s="22">
        <f t="shared" si="22"/>
        <v>5.1537970242898634E-3</v>
      </c>
      <c r="M362" s="8">
        <v>4500.53</v>
      </c>
      <c r="N362" s="13">
        <f t="shared" si="23"/>
        <v>5.156964694110977E-3</v>
      </c>
    </row>
    <row r="363" spans="1:14" ht="17" x14ac:dyDescent="0.2">
      <c r="A363" s="7">
        <v>43866</v>
      </c>
      <c r="B363">
        <v>33.077499000000003</v>
      </c>
      <c r="C363" s="13">
        <f t="shared" si="20"/>
        <v>6.6189285873730075E-3</v>
      </c>
      <c r="D363" s="11">
        <v>43872</v>
      </c>
      <c r="E363" s="8">
        <v>3357.75</v>
      </c>
      <c r="F363" s="13">
        <f t="shared" si="21"/>
        <v>1.6884988171557147E-3</v>
      </c>
      <c r="J363" s="7">
        <v>44595</v>
      </c>
      <c r="K363">
        <v>32.950001</v>
      </c>
      <c r="L363" s="22">
        <f t="shared" si="22"/>
        <v>-6.1830193389538213E-3</v>
      </c>
      <c r="M363" s="8">
        <v>4483.87</v>
      </c>
      <c r="N363" s="13">
        <f t="shared" si="23"/>
        <v>-3.701786234065696E-3</v>
      </c>
    </row>
    <row r="364" spans="1:14" ht="17" x14ac:dyDescent="0.2">
      <c r="A364" s="7">
        <v>43867</v>
      </c>
      <c r="B364">
        <v>33.185001</v>
      </c>
      <c r="C364" s="13">
        <f t="shared" si="20"/>
        <v>3.2500038772580453E-3</v>
      </c>
      <c r="D364" s="11">
        <v>43873</v>
      </c>
      <c r="E364" s="8">
        <v>3379.45</v>
      </c>
      <c r="F364" s="13">
        <f t="shared" si="21"/>
        <v>6.4626610081155444E-3</v>
      </c>
      <c r="J364" s="7">
        <v>44596</v>
      </c>
      <c r="K364">
        <v>32.900002000000001</v>
      </c>
      <c r="L364" s="22">
        <f t="shared" si="22"/>
        <v>-1.517420287786897E-3</v>
      </c>
      <c r="M364" s="8">
        <v>4521.54</v>
      </c>
      <c r="N364" s="13">
        <f t="shared" si="23"/>
        <v>8.4012248347966612E-3</v>
      </c>
    </row>
    <row r="365" spans="1:14" ht="17" x14ac:dyDescent="0.2">
      <c r="A365" s="7">
        <v>43868</v>
      </c>
      <c r="B365">
        <v>33.014999000000003</v>
      </c>
      <c r="C365" s="13">
        <f t="shared" si="20"/>
        <v>-5.1228565579972685E-3</v>
      </c>
      <c r="D365" s="11">
        <v>43874</v>
      </c>
      <c r="E365" s="8">
        <v>3373.94</v>
      </c>
      <c r="F365" s="13">
        <f t="shared" si="21"/>
        <v>-1.6304428235363044E-3</v>
      </c>
      <c r="J365" s="7">
        <v>44599</v>
      </c>
      <c r="K365">
        <v>33.130001</v>
      </c>
      <c r="L365" s="22">
        <f t="shared" si="22"/>
        <v>6.9908506388540737E-3</v>
      </c>
      <c r="M365" s="8">
        <v>4587.18</v>
      </c>
      <c r="N365" s="13">
        <f t="shared" si="23"/>
        <v>1.4517177775713597E-2</v>
      </c>
    </row>
    <row r="366" spans="1:14" ht="17" x14ac:dyDescent="0.2">
      <c r="A366" s="7">
        <v>43871</v>
      </c>
      <c r="B366">
        <v>32.915000999999997</v>
      </c>
      <c r="C366" s="13">
        <f t="shared" si="20"/>
        <v>-3.0288657588632972E-3</v>
      </c>
      <c r="D366" s="11">
        <v>43875</v>
      </c>
      <c r="E366" s="8">
        <v>3380.16</v>
      </c>
      <c r="F366" s="13">
        <f t="shared" si="21"/>
        <v>1.8435419717006685E-3</v>
      </c>
      <c r="J366" s="7">
        <v>44600</v>
      </c>
      <c r="K366">
        <v>33.115001999999997</v>
      </c>
      <c r="L366" s="22">
        <f t="shared" si="22"/>
        <v>-4.5273164948000932E-4</v>
      </c>
      <c r="M366" s="8">
        <v>4504.08</v>
      </c>
      <c r="N366" s="13">
        <f t="shared" si="23"/>
        <v>-1.8115705073705524E-2</v>
      </c>
    </row>
    <row r="367" spans="1:14" ht="17" x14ac:dyDescent="0.2">
      <c r="A367" s="7">
        <v>43872</v>
      </c>
      <c r="B367">
        <v>33.159999999999997</v>
      </c>
      <c r="C367" s="13">
        <f t="shared" si="20"/>
        <v>7.4433842490237989E-3</v>
      </c>
      <c r="D367" s="11">
        <v>43879</v>
      </c>
      <c r="E367" s="8">
        <v>3370.29</v>
      </c>
      <c r="F367" s="13">
        <f t="shared" si="21"/>
        <v>-2.9199801192842934E-3</v>
      </c>
      <c r="J367" s="7">
        <v>44601</v>
      </c>
      <c r="K367">
        <v>33.455002</v>
      </c>
      <c r="L367" s="22">
        <f t="shared" si="22"/>
        <v>1.0267249870617556E-2</v>
      </c>
      <c r="M367" s="8">
        <v>4418.6400000000003</v>
      </c>
      <c r="N367" s="13">
        <f t="shared" si="23"/>
        <v>-1.89694676826343E-2</v>
      </c>
    </row>
    <row r="368" spans="1:14" ht="17" x14ac:dyDescent="0.2">
      <c r="A368" s="7">
        <v>43873</v>
      </c>
      <c r="B368">
        <v>33.32</v>
      </c>
      <c r="C368" s="13">
        <f t="shared" si="20"/>
        <v>4.8250904704463249E-3</v>
      </c>
      <c r="D368" s="11">
        <v>43880</v>
      </c>
      <c r="E368" s="8">
        <v>3386.15</v>
      </c>
      <c r="F368" s="13">
        <f t="shared" si="21"/>
        <v>4.7058265015771372E-3</v>
      </c>
      <c r="J368" s="7">
        <v>44602</v>
      </c>
      <c r="K368">
        <v>33.575001</v>
      </c>
      <c r="L368" s="22">
        <f t="shared" si="22"/>
        <v>3.5868776812508774E-3</v>
      </c>
      <c r="M368" s="8">
        <v>4401.67</v>
      </c>
      <c r="N368" s="13">
        <f t="shared" si="23"/>
        <v>-3.8405482229827426E-3</v>
      </c>
    </row>
    <row r="369" spans="1:14" ht="17" x14ac:dyDescent="0.2">
      <c r="A369" s="7">
        <v>43874</v>
      </c>
      <c r="B369">
        <v>33.044998</v>
      </c>
      <c r="C369" s="13">
        <f t="shared" si="20"/>
        <v>-8.2533613445378018E-3</v>
      </c>
      <c r="D369" s="11">
        <v>43881</v>
      </c>
      <c r="E369" s="8">
        <v>3373.23</v>
      </c>
      <c r="F369" s="13">
        <f t="shared" si="21"/>
        <v>-3.8155427255142094E-3</v>
      </c>
      <c r="J369" s="7">
        <v>44603</v>
      </c>
      <c r="K369">
        <v>33.514999000000003</v>
      </c>
      <c r="L369" s="22">
        <f t="shared" si="22"/>
        <v>-1.7871034464004287E-3</v>
      </c>
      <c r="M369" s="8">
        <v>4471.07</v>
      </c>
      <c r="N369" s="13">
        <f t="shared" si="23"/>
        <v>1.5766743077059386E-2</v>
      </c>
    </row>
    <row r="370" spans="1:14" ht="17" x14ac:dyDescent="0.2">
      <c r="A370" s="7">
        <v>43875</v>
      </c>
      <c r="B370">
        <v>32.830002</v>
      </c>
      <c r="C370" s="13">
        <f t="shared" si="20"/>
        <v>-6.5061586628027968E-3</v>
      </c>
      <c r="D370" s="11">
        <v>43882</v>
      </c>
      <c r="E370" s="8">
        <v>3337.75</v>
      </c>
      <c r="F370" s="13">
        <f t="shared" si="21"/>
        <v>-1.0518108756295885E-2</v>
      </c>
      <c r="J370" s="7">
        <v>44606</v>
      </c>
      <c r="K370">
        <v>32.970001000000003</v>
      </c>
      <c r="L370" s="22">
        <f t="shared" si="22"/>
        <v>-1.6261316313928575E-2</v>
      </c>
      <c r="M370" s="8">
        <v>4475.01</v>
      </c>
      <c r="N370" s="13">
        <f t="shared" si="23"/>
        <v>8.8122082633468324E-4</v>
      </c>
    </row>
    <row r="371" spans="1:14" ht="17" x14ac:dyDescent="0.2">
      <c r="A371" s="7">
        <v>43878</v>
      </c>
      <c r="B371">
        <v>32.935001</v>
      </c>
      <c r="C371" s="13">
        <f t="shared" si="20"/>
        <v>3.1982635882872312E-3</v>
      </c>
      <c r="D371" s="11">
        <v>43885</v>
      </c>
      <c r="E371" s="8">
        <v>3225.89</v>
      </c>
      <c r="F371" s="13">
        <f t="shared" si="21"/>
        <v>-3.3513594487304399E-2</v>
      </c>
      <c r="J371" s="7">
        <v>44607</v>
      </c>
      <c r="K371">
        <v>33.305</v>
      </c>
      <c r="L371" s="22">
        <f t="shared" si="22"/>
        <v>1.0160721560184216E-2</v>
      </c>
      <c r="M371" s="8">
        <v>4380.26</v>
      </c>
      <c r="N371" s="13">
        <f t="shared" si="23"/>
        <v>-2.1173137043269175E-2</v>
      </c>
    </row>
    <row r="372" spans="1:14" ht="17" x14ac:dyDescent="0.2">
      <c r="A372" s="7">
        <v>43879</v>
      </c>
      <c r="B372">
        <v>32.705002</v>
      </c>
      <c r="C372" s="13">
        <f t="shared" si="20"/>
        <v>-6.9834216795682247E-3</v>
      </c>
      <c r="D372" s="11">
        <v>43886</v>
      </c>
      <c r="E372" s="8">
        <v>3128.21</v>
      </c>
      <c r="F372" s="13">
        <f t="shared" si="21"/>
        <v>-3.0280015747592093E-2</v>
      </c>
      <c r="J372" s="7">
        <v>44608</v>
      </c>
      <c r="K372">
        <v>33.270000000000003</v>
      </c>
      <c r="L372" s="22">
        <f t="shared" si="22"/>
        <v>-1.0508932592703246E-3</v>
      </c>
      <c r="M372" s="8">
        <v>4348.87</v>
      </c>
      <c r="N372" s="13">
        <f t="shared" si="23"/>
        <v>-7.1662412733491943E-3</v>
      </c>
    </row>
    <row r="373" spans="1:14" ht="17" x14ac:dyDescent="0.2">
      <c r="A373" s="7">
        <v>43880</v>
      </c>
      <c r="B373">
        <v>33.049999</v>
      </c>
      <c r="C373" s="13">
        <f t="shared" si="20"/>
        <v>1.0548753368062824E-2</v>
      </c>
      <c r="D373" s="11">
        <v>43887</v>
      </c>
      <c r="E373" s="8">
        <v>3116.39</v>
      </c>
      <c r="F373" s="13">
        <f t="shared" si="21"/>
        <v>-3.7785187055856539E-3</v>
      </c>
      <c r="J373" s="7">
        <v>44609</v>
      </c>
      <c r="K373">
        <v>33.034999999999997</v>
      </c>
      <c r="L373" s="22">
        <f t="shared" si="22"/>
        <v>-7.0634204989481475E-3</v>
      </c>
      <c r="M373" s="8">
        <v>4304.76</v>
      </c>
      <c r="N373" s="13">
        <f t="shared" si="23"/>
        <v>-1.0142864698185927E-2</v>
      </c>
    </row>
    <row r="374" spans="1:14" ht="17" x14ac:dyDescent="0.2">
      <c r="A374" s="7">
        <v>43881</v>
      </c>
      <c r="B374">
        <v>32.990001999999997</v>
      </c>
      <c r="C374" s="13">
        <f t="shared" si="20"/>
        <v>-1.8153404482705859E-3</v>
      </c>
      <c r="D374" s="11">
        <v>43888</v>
      </c>
      <c r="E374" s="8">
        <v>2978.76</v>
      </c>
      <c r="F374" s="13">
        <f t="shared" si="21"/>
        <v>-4.4163278665378725E-2</v>
      </c>
      <c r="J374" s="7">
        <v>44610</v>
      </c>
      <c r="K374">
        <v>32.945</v>
      </c>
      <c r="L374" s="22">
        <f t="shared" si="22"/>
        <v>-2.7243832299075343E-3</v>
      </c>
      <c r="M374" s="8">
        <v>4225.5</v>
      </c>
      <c r="N374" s="13">
        <f t="shared" si="23"/>
        <v>-1.8412176288573612E-2</v>
      </c>
    </row>
    <row r="375" spans="1:14" ht="17" x14ac:dyDescent="0.2">
      <c r="A375" s="7">
        <v>43882</v>
      </c>
      <c r="B375">
        <v>32.827499000000003</v>
      </c>
      <c r="C375" s="13">
        <f t="shared" si="20"/>
        <v>-4.9258257092555935E-3</v>
      </c>
      <c r="D375" s="11">
        <v>43889</v>
      </c>
      <c r="E375" s="8">
        <v>2954.22</v>
      </c>
      <c r="F375" s="13">
        <f t="shared" si="21"/>
        <v>-8.2383273576925875E-3</v>
      </c>
      <c r="J375" s="7">
        <v>44613</v>
      </c>
      <c r="K375">
        <v>32.834999000000003</v>
      </c>
      <c r="L375" s="22">
        <f t="shared" si="22"/>
        <v>-3.3389285172256145E-3</v>
      </c>
      <c r="M375" s="8">
        <v>4288.7</v>
      </c>
      <c r="N375" s="13">
        <f t="shared" si="23"/>
        <v>1.4956809844988816E-2</v>
      </c>
    </row>
    <row r="376" spans="1:14" ht="17" x14ac:dyDescent="0.2">
      <c r="A376" s="7">
        <v>43885</v>
      </c>
      <c r="B376">
        <v>31.785</v>
      </c>
      <c r="C376" s="13">
        <f t="shared" si="20"/>
        <v>-3.1756881631463951E-2</v>
      </c>
      <c r="D376" s="11">
        <v>43892</v>
      </c>
      <c r="E376" s="8">
        <v>3090.23</v>
      </c>
      <c r="F376" s="13">
        <f t="shared" si="21"/>
        <v>4.6039225243888371E-2</v>
      </c>
      <c r="J376" s="7">
        <v>44614</v>
      </c>
      <c r="K376">
        <v>32.904998999999997</v>
      </c>
      <c r="L376" s="22">
        <f t="shared" si="22"/>
        <v>2.1318715435316715E-3</v>
      </c>
      <c r="M376" s="8">
        <v>4384.6499999999996</v>
      </c>
      <c r="N376" s="13">
        <f t="shared" si="23"/>
        <v>2.2372746986266234E-2</v>
      </c>
    </row>
    <row r="377" spans="1:14" ht="17" x14ac:dyDescent="0.2">
      <c r="A377" s="7">
        <v>43886</v>
      </c>
      <c r="B377">
        <v>31.135000000000002</v>
      </c>
      <c r="C377" s="13">
        <f t="shared" si="20"/>
        <v>-2.0449897750511203E-2</v>
      </c>
      <c r="D377" s="11">
        <v>43893</v>
      </c>
      <c r="E377" s="8">
        <v>3003.37</v>
      </c>
      <c r="F377" s="13">
        <f t="shared" si="21"/>
        <v>-2.8107940185681968E-2</v>
      </c>
      <c r="J377" s="7">
        <v>44615</v>
      </c>
      <c r="K377">
        <v>32.909999999999997</v>
      </c>
      <c r="L377" s="22">
        <f t="shared" si="22"/>
        <v>1.5198298592866699E-4</v>
      </c>
      <c r="M377" s="8">
        <v>4373.9399999999996</v>
      </c>
      <c r="N377" s="13">
        <f t="shared" si="23"/>
        <v>-2.4426122951660689E-3</v>
      </c>
    </row>
    <row r="378" spans="1:14" ht="17" x14ac:dyDescent="0.2">
      <c r="A378" s="7">
        <v>43887</v>
      </c>
      <c r="B378">
        <v>31.245000999999998</v>
      </c>
      <c r="C378" s="13">
        <f t="shared" si="20"/>
        <v>3.5330335635135324E-3</v>
      </c>
      <c r="D378" s="11">
        <v>43894</v>
      </c>
      <c r="E378" s="8">
        <v>3130.12</v>
      </c>
      <c r="F378" s="13">
        <f t="shared" si="21"/>
        <v>4.2202592421180185E-2</v>
      </c>
      <c r="J378" s="7">
        <v>44616</v>
      </c>
      <c r="K378">
        <v>31.725000000000001</v>
      </c>
      <c r="L378" s="22">
        <f t="shared" si="22"/>
        <v>-3.6007292616225928E-2</v>
      </c>
      <c r="M378" s="8">
        <v>4306.26</v>
      </c>
      <c r="N378" s="13">
        <f t="shared" si="23"/>
        <v>-1.5473463284818578E-2</v>
      </c>
    </row>
    <row r="379" spans="1:14" ht="17" x14ac:dyDescent="0.2">
      <c r="A379" s="7">
        <v>43888</v>
      </c>
      <c r="B379">
        <v>30.282499000000001</v>
      </c>
      <c r="C379" s="13">
        <f t="shared" si="20"/>
        <v>-3.0804991812930282E-2</v>
      </c>
      <c r="D379" s="11">
        <v>43895</v>
      </c>
      <c r="E379" s="8">
        <v>3023.94</v>
      </c>
      <c r="F379" s="13">
        <f t="shared" si="21"/>
        <v>-3.3922022158894838E-2</v>
      </c>
      <c r="J379" s="7">
        <v>44617</v>
      </c>
      <c r="K379">
        <v>32.970001000000003</v>
      </c>
      <c r="L379" s="22">
        <f t="shared" si="22"/>
        <v>3.9243530338849641E-2</v>
      </c>
      <c r="M379" s="8">
        <v>4386.54</v>
      </c>
      <c r="N379" s="13">
        <f t="shared" si="23"/>
        <v>1.8642627244987553E-2</v>
      </c>
    </row>
    <row r="380" spans="1:14" ht="17" x14ac:dyDescent="0.2">
      <c r="A380" s="7">
        <v>43889</v>
      </c>
      <c r="B380">
        <v>29.305</v>
      </c>
      <c r="C380" s="13">
        <f t="shared" si="20"/>
        <v>-3.227933731624999E-2</v>
      </c>
      <c r="D380" s="11">
        <v>43896</v>
      </c>
      <c r="E380" s="8">
        <v>2972.37</v>
      </c>
      <c r="F380" s="13">
        <f t="shared" si="21"/>
        <v>-1.7053909799797706E-2</v>
      </c>
      <c r="J380" s="7">
        <v>44620</v>
      </c>
      <c r="K380">
        <v>32.790000999999997</v>
      </c>
      <c r="L380" s="22">
        <f t="shared" si="22"/>
        <v>-5.4595084786320802E-3</v>
      </c>
      <c r="M380" s="8">
        <v>4363.49</v>
      </c>
      <c r="N380" s="13">
        <f t="shared" si="23"/>
        <v>-5.2547110022934662E-3</v>
      </c>
    </row>
    <row r="381" spans="1:14" ht="17" x14ac:dyDescent="0.2">
      <c r="A381" s="7">
        <v>43892</v>
      </c>
      <c r="B381">
        <v>29.65</v>
      </c>
      <c r="C381" s="13">
        <f t="shared" si="20"/>
        <v>1.1772735028152237E-2</v>
      </c>
      <c r="D381" s="11">
        <v>43899</v>
      </c>
      <c r="E381" s="8">
        <v>2746.56</v>
      </c>
      <c r="F381" s="13">
        <f t="shared" si="21"/>
        <v>-7.5969680759797709E-2</v>
      </c>
      <c r="J381" s="7">
        <v>44621</v>
      </c>
      <c r="K381">
        <v>32.275002000000001</v>
      </c>
      <c r="L381" s="22">
        <f t="shared" si="22"/>
        <v>-1.5705976953157008E-2</v>
      </c>
      <c r="M381" s="8">
        <v>4328.87</v>
      </c>
      <c r="N381" s="13">
        <f t="shared" si="23"/>
        <v>-7.93401612012401E-3</v>
      </c>
    </row>
    <row r="382" spans="1:14" ht="17" x14ac:dyDescent="0.2">
      <c r="A382" s="7">
        <v>43893</v>
      </c>
      <c r="B382">
        <v>29.98</v>
      </c>
      <c r="C382" s="13">
        <f t="shared" si="20"/>
        <v>1.1129848229342487E-2</v>
      </c>
      <c r="D382" s="11">
        <v>43900</v>
      </c>
      <c r="E382" s="8">
        <v>2882.23</v>
      </c>
      <c r="F382" s="13">
        <f t="shared" si="21"/>
        <v>4.9396335780030221E-2</v>
      </c>
      <c r="J382" s="7">
        <v>44622</v>
      </c>
      <c r="K382">
        <v>32.724997999999999</v>
      </c>
      <c r="L382" s="22">
        <f t="shared" si="22"/>
        <v>1.3942555294032211E-2</v>
      </c>
      <c r="M382" s="8">
        <v>4201.09</v>
      </c>
      <c r="N382" s="13">
        <f t="shared" si="23"/>
        <v>-2.9518095946517109E-2</v>
      </c>
    </row>
    <row r="383" spans="1:14" ht="17" x14ac:dyDescent="0.2">
      <c r="A383" s="7">
        <v>43894</v>
      </c>
      <c r="B383">
        <v>30.35</v>
      </c>
      <c r="C383" s="13">
        <f t="shared" si="20"/>
        <v>1.2341561040693838E-2</v>
      </c>
      <c r="D383" s="11">
        <v>43901</v>
      </c>
      <c r="E383" s="8">
        <v>2741.38</v>
      </c>
      <c r="F383" s="13">
        <f t="shared" si="21"/>
        <v>-4.8868410917935035E-2</v>
      </c>
      <c r="J383" s="7">
        <v>44623</v>
      </c>
      <c r="K383">
        <v>31.889999</v>
      </c>
      <c r="L383" s="22">
        <f t="shared" si="22"/>
        <v>-2.5515631811497741E-2</v>
      </c>
      <c r="M383" s="8">
        <v>4170.7</v>
      </c>
      <c r="N383" s="13">
        <f t="shared" si="23"/>
        <v>-7.2338369327961116E-3</v>
      </c>
    </row>
    <row r="384" spans="1:14" ht="17" x14ac:dyDescent="0.2">
      <c r="A384" s="7">
        <v>43895</v>
      </c>
      <c r="B384">
        <v>29.98</v>
      </c>
      <c r="C384" s="13">
        <f t="shared" si="20"/>
        <v>-1.2191103789126911E-2</v>
      </c>
      <c r="D384" s="11">
        <v>43902</v>
      </c>
      <c r="E384" s="8">
        <v>2480.64</v>
      </c>
      <c r="F384" s="13">
        <f t="shared" si="21"/>
        <v>-9.5112680474797484E-2</v>
      </c>
      <c r="J384" s="7">
        <v>44624</v>
      </c>
      <c r="K384">
        <v>30.774999999999999</v>
      </c>
      <c r="L384" s="22">
        <f t="shared" si="22"/>
        <v>-3.4963908277325428E-2</v>
      </c>
      <c r="M384" s="8">
        <v>4277.88</v>
      </c>
      <c r="N384" s="13">
        <f t="shared" si="23"/>
        <v>2.5698324022346508E-2</v>
      </c>
    </row>
    <row r="385" spans="1:14" ht="17" x14ac:dyDescent="0.2">
      <c r="A385" s="7">
        <v>43896</v>
      </c>
      <c r="B385">
        <v>28.924999</v>
      </c>
      <c r="C385" s="13">
        <f t="shared" si="20"/>
        <v>-3.5190160106737811E-2</v>
      </c>
      <c r="D385" s="11">
        <v>43903</v>
      </c>
      <c r="E385" s="8">
        <v>2711.02</v>
      </c>
      <c r="F385" s="13">
        <f t="shared" si="21"/>
        <v>9.2871194530443901E-2</v>
      </c>
      <c r="J385" s="7">
        <v>44627</v>
      </c>
      <c r="K385">
        <v>30.655000999999999</v>
      </c>
      <c r="L385" s="22">
        <f t="shared" si="22"/>
        <v>-3.8992363931762419E-3</v>
      </c>
      <c r="M385" s="8">
        <v>4259.5200000000004</v>
      </c>
      <c r="N385" s="13">
        <f t="shared" si="23"/>
        <v>-4.2918454935622075E-3</v>
      </c>
    </row>
    <row r="386" spans="1:14" ht="17" x14ac:dyDescent="0.2">
      <c r="A386" s="7">
        <v>43899</v>
      </c>
      <c r="B386">
        <v>26.584999</v>
      </c>
      <c r="C386" s="13">
        <f t="shared" si="20"/>
        <v>-8.0898879201344087E-2</v>
      </c>
      <c r="D386" s="11">
        <v>43906</v>
      </c>
      <c r="E386" s="8">
        <v>2386.13</v>
      </c>
      <c r="F386" s="13">
        <f t="shared" si="21"/>
        <v>-0.11984050283657066</v>
      </c>
      <c r="J386" s="7">
        <v>44628</v>
      </c>
      <c r="K386">
        <v>30.704999999999998</v>
      </c>
      <c r="L386" s="22">
        <f t="shared" si="22"/>
        <v>1.6310226184628185E-3</v>
      </c>
      <c r="M386" s="8">
        <v>4204.3100000000004</v>
      </c>
      <c r="N386" s="13">
        <f t="shared" si="23"/>
        <v>-1.2961554353542182E-2</v>
      </c>
    </row>
    <row r="387" spans="1:14" ht="17" x14ac:dyDescent="0.2">
      <c r="A387" s="7">
        <v>43900</v>
      </c>
      <c r="B387">
        <v>26.575001</v>
      </c>
      <c r="C387" s="13">
        <f t="shared" si="20"/>
        <v>-3.7607674914708067E-4</v>
      </c>
      <c r="D387" s="11">
        <v>43907</v>
      </c>
      <c r="E387" s="8">
        <v>2529.19</v>
      </c>
      <c r="F387" s="13">
        <f t="shared" si="21"/>
        <v>5.9954822243549089E-2</v>
      </c>
      <c r="J387" s="7">
        <v>44629</v>
      </c>
      <c r="K387">
        <v>31.780000999999999</v>
      </c>
      <c r="L387" s="22">
        <f t="shared" si="22"/>
        <v>3.5010617163328428E-2</v>
      </c>
      <c r="M387" s="8">
        <v>4173.1099999999997</v>
      </c>
      <c r="N387" s="13">
        <f t="shared" si="23"/>
        <v>-7.4209561140831104E-3</v>
      </c>
    </row>
    <row r="388" spans="1:14" ht="17" x14ac:dyDescent="0.2">
      <c r="A388" s="7">
        <v>43901</v>
      </c>
      <c r="B388">
        <v>26.219999000000001</v>
      </c>
      <c r="C388" s="13">
        <f t="shared" ref="C388:C451" si="24">B388/B387-1</f>
        <v>-1.3358494323292724E-2</v>
      </c>
      <c r="D388" s="11">
        <v>43908</v>
      </c>
      <c r="E388" s="8">
        <v>2398.1</v>
      </c>
      <c r="F388" s="13">
        <f t="shared" ref="F388:F451" si="25">E388/E387-1</f>
        <v>-5.1830823307066787E-2</v>
      </c>
      <c r="J388" s="7">
        <v>44630</v>
      </c>
      <c r="K388">
        <v>31.415001</v>
      </c>
      <c r="L388" s="22">
        <f t="shared" ref="L388:L451" si="26">K388/K387-1</f>
        <v>-1.1485210463020423E-2</v>
      </c>
      <c r="M388" s="8">
        <v>4262.45</v>
      </c>
      <c r="N388" s="13">
        <f t="shared" ref="N388:N451" si="27">M388/M387-1</f>
        <v>2.1408493905025416E-2</v>
      </c>
    </row>
    <row r="389" spans="1:14" ht="17" x14ac:dyDescent="0.2">
      <c r="A389" s="7">
        <v>43902</v>
      </c>
      <c r="B389">
        <v>23.5</v>
      </c>
      <c r="C389" s="13">
        <f t="shared" si="24"/>
        <v>-0.1037375706993735</v>
      </c>
      <c r="D389" s="11">
        <v>43909</v>
      </c>
      <c r="E389" s="8">
        <v>2409.39</v>
      </c>
      <c r="F389" s="13">
        <f t="shared" si="25"/>
        <v>4.707893749218206E-3</v>
      </c>
      <c r="J389" s="7">
        <v>44631</v>
      </c>
      <c r="K389">
        <v>31.645</v>
      </c>
      <c r="L389" s="22">
        <f t="shared" si="26"/>
        <v>7.3213112423584636E-3</v>
      </c>
      <c r="M389" s="8">
        <v>4357.8599999999997</v>
      </c>
      <c r="N389" s="13">
        <f t="shared" si="27"/>
        <v>2.2383840279651235E-2</v>
      </c>
    </row>
    <row r="390" spans="1:14" ht="17" x14ac:dyDescent="0.2">
      <c r="A390" s="7">
        <v>43903</v>
      </c>
      <c r="B390">
        <v>23.969999000000001</v>
      </c>
      <c r="C390" s="13">
        <f t="shared" si="24"/>
        <v>1.9999957446808603E-2</v>
      </c>
      <c r="D390" s="11">
        <v>43910</v>
      </c>
      <c r="E390" s="8">
        <v>2304.92</v>
      </c>
      <c r="F390" s="13">
        <f t="shared" si="25"/>
        <v>-4.3359522534749395E-2</v>
      </c>
      <c r="J390" s="7">
        <v>44634</v>
      </c>
      <c r="K390">
        <v>31.83</v>
      </c>
      <c r="L390" s="22">
        <f t="shared" si="26"/>
        <v>5.8461052298941496E-3</v>
      </c>
      <c r="M390" s="8">
        <v>4411.67</v>
      </c>
      <c r="N390" s="13">
        <f t="shared" si="27"/>
        <v>1.2347803738532281E-2</v>
      </c>
    </row>
    <row r="391" spans="1:14" ht="17" x14ac:dyDescent="0.2">
      <c r="A391" s="7">
        <v>43906</v>
      </c>
      <c r="B391">
        <v>23</v>
      </c>
      <c r="C391" s="13">
        <f t="shared" si="24"/>
        <v>-4.0467210699508205E-2</v>
      </c>
      <c r="D391" s="11">
        <v>43913</v>
      </c>
      <c r="E391" s="8">
        <v>2237.4</v>
      </c>
      <c r="F391" s="13">
        <f t="shared" si="25"/>
        <v>-2.9293858355170621E-2</v>
      </c>
      <c r="J391" s="7">
        <v>44635</v>
      </c>
      <c r="K391">
        <v>31.780000999999999</v>
      </c>
      <c r="L391" s="22">
        <f t="shared" si="26"/>
        <v>-1.5708136977693465E-3</v>
      </c>
      <c r="M391" s="8">
        <v>4463.12</v>
      </c>
      <c r="N391" s="13">
        <f t="shared" si="27"/>
        <v>1.1662250349640857E-2</v>
      </c>
    </row>
    <row r="392" spans="1:14" ht="17" x14ac:dyDescent="0.2">
      <c r="A392" s="7">
        <v>43907</v>
      </c>
      <c r="B392">
        <v>23.66</v>
      </c>
      <c r="C392" s="13">
        <f t="shared" si="24"/>
        <v>2.8695652173913011E-2</v>
      </c>
      <c r="D392" s="11">
        <v>43914</v>
      </c>
      <c r="E392" s="8">
        <v>2447.33</v>
      </c>
      <c r="F392" s="13">
        <f t="shared" si="25"/>
        <v>9.3827657101993367E-2</v>
      </c>
      <c r="J392" s="7">
        <v>44636</v>
      </c>
      <c r="K392">
        <v>32.284999999999997</v>
      </c>
      <c r="L392" s="22">
        <f t="shared" si="26"/>
        <v>1.5890465201684467E-2</v>
      </c>
      <c r="M392" s="8">
        <v>4461.18</v>
      </c>
      <c r="N392" s="13">
        <f t="shared" si="27"/>
        <v>-4.3467350194470455E-4</v>
      </c>
    </row>
    <row r="393" spans="1:14" ht="17" x14ac:dyDescent="0.2">
      <c r="A393" s="7">
        <v>43908</v>
      </c>
      <c r="B393">
        <v>22.684999000000001</v>
      </c>
      <c r="C393" s="13">
        <f t="shared" si="24"/>
        <v>-4.1208833474217998E-2</v>
      </c>
      <c r="D393" s="11">
        <v>43915</v>
      </c>
      <c r="E393" s="8">
        <v>2475.56</v>
      </c>
      <c r="F393" s="13">
        <f t="shared" si="25"/>
        <v>1.1535019797084933E-2</v>
      </c>
      <c r="J393" s="7">
        <v>44637</v>
      </c>
      <c r="K393">
        <v>32.534999999999997</v>
      </c>
      <c r="L393" s="22">
        <f t="shared" si="26"/>
        <v>7.7435341489855425E-3</v>
      </c>
      <c r="M393" s="8">
        <v>4511.6099999999997</v>
      </c>
      <c r="N393" s="13">
        <f t="shared" si="27"/>
        <v>1.1304184094790948E-2</v>
      </c>
    </row>
    <row r="394" spans="1:14" ht="17" x14ac:dyDescent="0.2">
      <c r="A394" s="7">
        <v>43909</v>
      </c>
      <c r="B394">
        <v>23.17</v>
      </c>
      <c r="C394" s="13">
        <f t="shared" si="24"/>
        <v>2.1379811389896863E-2</v>
      </c>
      <c r="D394" s="11">
        <v>43916</v>
      </c>
      <c r="E394" s="8">
        <v>2630.07</v>
      </c>
      <c r="F394" s="13">
        <f t="shared" si="25"/>
        <v>6.2414160836336219E-2</v>
      </c>
      <c r="J394" s="7">
        <v>44638</v>
      </c>
      <c r="K394">
        <v>32.630001</v>
      </c>
      <c r="L394" s="22">
        <f t="shared" si="26"/>
        <v>2.9199631166436646E-3</v>
      </c>
      <c r="M394" s="8">
        <v>4456.24</v>
      </c>
      <c r="N394" s="13">
        <f t="shared" si="27"/>
        <v>-1.2272780670315009E-2</v>
      </c>
    </row>
    <row r="395" spans="1:14" ht="17" x14ac:dyDescent="0.2">
      <c r="A395" s="7">
        <v>43910</v>
      </c>
      <c r="B395">
        <v>23.049999</v>
      </c>
      <c r="C395" s="13">
        <f t="shared" si="24"/>
        <v>-5.1791540785499635E-3</v>
      </c>
      <c r="D395" s="11">
        <v>43917</v>
      </c>
      <c r="E395" s="8">
        <v>2541.4699999999998</v>
      </c>
      <c r="F395" s="13">
        <f t="shared" si="25"/>
        <v>-3.36873163071707E-2</v>
      </c>
      <c r="J395" s="7">
        <v>44641</v>
      </c>
      <c r="K395">
        <v>32.740001999999997</v>
      </c>
      <c r="L395" s="22">
        <f t="shared" si="26"/>
        <v>3.3711614045000005E-3</v>
      </c>
      <c r="M395" s="8">
        <v>4520.16</v>
      </c>
      <c r="N395" s="13">
        <f t="shared" si="27"/>
        <v>1.4343931206577842E-2</v>
      </c>
    </row>
    <row r="396" spans="1:14" ht="17" x14ac:dyDescent="0.2">
      <c r="A396" s="7">
        <v>43913</v>
      </c>
      <c r="B396">
        <v>22.309999000000001</v>
      </c>
      <c r="C396" s="13">
        <f t="shared" si="24"/>
        <v>-3.2104122867857798E-2</v>
      </c>
      <c r="D396" s="11">
        <v>43920</v>
      </c>
      <c r="E396" s="8">
        <v>2626.65</v>
      </c>
      <c r="F396" s="13">
        <f t="shared" si="25"/>
        <v>3.3516035994916482E-2</v>
      </c>
      <c r="J396" s="7">
        <v>44642</v>
      </c>
      <c r="K396">
        <v>32.93</v>
      </c>
      <c r="L396" s="22">
        <f t="shared" si="26"/>
        <v>5.8032372753062944E-3</v>
      </c>
      <c r="M396" s="8">
        <v>4543.0600000000004</v>
      </c>
      <c r="N396" s="13">
        <f t="shared" si="27"/>
        <v>5.0661923471737591E-3</v>
      </c>
    </row>
    <row r="397" spans="1:14" ht="17" x14ac:dyDescent="0.2">
      <c r="A397" s="7">
        <v>43914</v>
      </c>
      <c r="B397">
        <v>24.325001</v>
      </c>
      <c r="C397" s="13">
        <f t="shared" si="24"/>
        <v>9.0318336634618301E-2</v>
      </c>
      <c r="D397" s="11">
        <v>43921</v>
      </c>
      <c r="E397" s="8">
        <v>2584.59</v>
      </c>
      <c r="F397" s="13">
        <f t="shared" si="25"/>
        <v>-1.60127919593398E-2</v>
      </c>
      <c r="J397" s="7">
        <v>44643</v>
      </c>
      <c r="K397">
        <v>32.849997999999999</v>
      </c>
      <c r="L397" s="22">
        <f t="shared" si="26"/>
        <v>-2.4294564227148596E-3</v>
      </c>
      <c r="M397" s="8">
        <v>4575.5200000000004</v>
      </c>
      <c r="N397" s="13">
        <f t="shared" si="27"/>
        <v>7.1449639670178033E-3</v>
      </c>
    </row>
    <row r="398" spans="1:14" ht="17" x14ac:dyDescent="0.2">
      <c r="A398" s="7">
        <v>43915</v>
      </c>
      <c r="B398">
        <v>25.4</v>
      </c>
      <c r="C398" s="13">
        <f t="shared" si="24"/>
        <v>4.4193173928338103E-2</v>
      </c>
      <c r="D398" s="11">
        <v>43922</v>
      </c>
      <c r="E398" s="8">
        <v>2470.5</v>
      </c>
      <c r="F398" s="13">
        <f t="shared" si="25"/>
        <v>-4.4142397827121593E-2</v>
      </c>
      <c r="J398" s="7">
        <v>44644</v>
      </c>
      <c r="K398">
        <v>32.919998</v>
      </c>
      <c r="L398" s="22">
        <f t="shared" si="26"/>
        <v>2.1308981510439473E-3</v>
      </c>
      <c r="M398" s="8">
        <v>4631.6000000000004</v>
      </c>
      <c r="N398" s="13">
        <f t="shared" si="27"/>
        <v>1.2256530405287291E-2</v>
      </c>
    </row>
    <row r="399" spans="1:14" ht="17" x14ac:dyDescent="0.2">
      <c r="A399" s="7">
        <v>43916</v>
      </c>
      <c r="B399">
        <v>25.610001</v>
      </c>
      <c r="C399" s="13">
        <f t="shared" si="24"/>
        <v>8.2677559055119865E-3</v>
      </c>
      <c r="D399" s="11">
        <v>43923</v>
      </c>
      <c r="E399" s="8">
        <v>2526.9</v>
      </c>
      <c r="F399" s="13">
        <f t="shared" si="25"/>
        <v>2.2829386763812964E-2</v>
      </c>
      <c r="J399" s="7">
        <v>44645</v>
      </c>
      <c r="K399">
        <v>32.979999999999997</v>
      </c>
      <c r="L399" s="22">
        <f t="shared" si="26"/>
        <v>1.8226611070875087E-3</v>
      </c>
      <c r="M399" s="8">
        <v>4602.45</v>
      </c>
      <c r="N399" s="13">
        <f t="shared" si="27"/>
        <v>-6.2937213921756552E-3</v>
      </c>
    </row>
    <row r="400" spans="1:14" ht="17" x14ac:dyDescent="0.2">
      <c r="A400" s="7">
        <v>43917</v>
      </c>
      <c r="B400">
        <v>24.282499000000001</v>
      </c>
      <c r="C400" s="13">
        <f t="shared" si="24"/>
        <v>-5.1835296687415156E-2</v>
      </c>
      <c r="D400" s="11">
        <v>43924</v>
      </c>
      <c r="E400" s="8">
        <v>2488.65</v>
      </c>
      <c r="F400" s="13">
        <f t="shared" si="25"/>
        <v>-1.5137124539950086E-2</v>
      </c>
      <c r="J400" s="7">
        <v>44648</v>
      </c>
      <c r="K400">
        <v>32.945</v>
      </c>
      <c r="L400" s="22">
        <f t="shared" si="26"/>
        <v>-1.0612492419647124E-3</v>
      </c>
      <c r="M400" s="8">
        <v>4530.41</v>
      </c>
      <c r="N400" s="13">
        <f t="shared" si="27"/>
        <v>-1.5652532890091164E-2</v>
      </c>
    </row>
    <row r="401" spans="1:14" ht="17" x14ac:dyDescent="0.2">
      <c r="A401" s="7">
        <v>43920</v>
      </c>
      <c r="B401">
        <v>24.565000999999999</v>
      </c>
      <c r="C401" s="13">
        <f t="shared" si="24"/>
        <v>1.1633975564047105E-2</v>
      </c>
      <c r="D401" s="11">
        <v>43927</v>
      </c>
      <c r="E401" s="8">
        <v>2663.68</v>
      </c>
      <c r="F401" s="13">
        <f t="shared" si="25"/>
        <v>7.0331304120707872E-2</v>
      </c>
      <c r="J401" s="7">
        <v>44649</v>
      </c>
      <c r="K401">
        <v>33.229999999999997</v>
      </c>
      <c r="L401" s="22">
        <f t="shared" si="26"/>
        <v>8.6507816057064257E-3</v>
      </c>
      <c r="M401" s="8">
        <v>4545.8599999999997</v>
      </c>
      <c r="N401" s="13">
        <f t="shared" si="27"/>
        <v>3.4102873691344016E-3</v>
      </c>
    </row>
    <row r="402" spans="1:14" ht="17" x14ac:dyDescent="0.2">
      <c r="A402" s="7">
        <v>43921</v>
      </c>
      <c r="B402">
        <v>25.059999000000001</v>
      </c>
      <c r="C402" s="13">
        <f t="shared" si="24"/>
        <v>2.0150538565009812E-2</v>
      </c>
      <c r="D402" s="11">
        <v>43928</v>
      </c>
      <c r="E402" s="8">
        <v>2659.41</v>
      </c>
      <c r="F402" s="13">
        <f t="shared" si="25"/>
        <v>-1.6030454108602044E-3</v>
      </c>
      <c r="J402" s="7">
        <v>44650</v>
      </c>
      <c r="K402">
        <v>33.404998999999997</v>
      </c>
      <c r="L402" s="22">
        <f t="shared" si="26"/>
        <v>5.266295516099806E-3</v>
      </c>
      <c r="M402" s="8">
        <v>4582.6400000000003</v>
      </c>
      <c r="N402" s="13">
        <f t="shared" si="27"/>
        <v>8.0908782936564005E-3</v>
      </c>
    </row>
    <row r="403" spans="1:14" ht="17" x14ac:dyDescent="0.2">
      <c r="A403" s="7">
        <v>43922</v>
      </c>
      <c r="B403">
        <v>24</v>
      </c>
      <c r="C403" s="13">
        <f t="shared" si="24"/>
        <v>-4.2298445422922826E-2</v>
      </c>
      <c r="D403" s="11">
        <v>43929</v>
      </c>
      <c r="E403" s="8">
        <v>2749.98</v>
      </c>
      <c r="F403" s="13">
        <f t="shared" si="25"/>
        <v>3.4056426049386967E-2</v>
      </c>
      <c r="J403" s="7">
        <v>44651</v>
      </c>
      <c r="K403">
        <v>33.145000000000003</v>
      </c>
      <c r="L403" s="22">
        <f t="shared" si="26"/>
        <v>-7.7832362755045903E-3</v>
      </c>
      <c r="M403" s="8">
        <v>4525.12</v>
      </c>
      <c r="N403" s="13">
        <f t="shared" si="27"/>
        <v>-1.2551716914267819E-2</v>
      </c>
    </row>
    <row r="404" spans="1:14" ht="17" x14ac:dyDescent="0.2">
      <c r="A404" s="7">
        <v>43923</v>
      </c>
      <c r="B404">
        <v>24.057500999999998</v>
      </c>
      <c r="C404" s="13">
        <f t="shared" si="24"/>
        <v>2.3958749999999363E-3</v>
      </c>
      <c r="D404" s="11">
        <v>43930</v>
      </c>
      <c r="E404" s="8">
        <v>2789.82</v>
      </c>
      <c r="F404" s="13">
        <f t="shared" si="25"/>
        <v>1.448737809002254E-2</v>
      </c>
      <c r="J404" s="7">
        <v>44652</v>
      </c>
      <c r="K404">
        <v>33.205002</v>
      </c>
      <c r="L404" s="22">
        <f t="shared" si="26"/>
        <v>1.8102881279227212E-3</v>
      </c>
      <c r="M404" s="8">
        <v>4481.1499999999996</v>
      </c>
      <c r="N404" s="13">
        <f t="shared" si="27"/>
        <v>-9.7168693868892042E-3</v>
      </c>
    </row>
    <row r="405" spans="1:14" ht="17" x14ac:dyDescent="0.2">
      <c r="A405" s="7">
        <v>43924</v>
      </c>
      <c r="B405">
        <v>23.795000000000002</v>
      </c>
      <c r="C405" s="13">
        <f t="shared" si="24"/>
        <v>-1.0911399317825921E-2</v>
      </c>
      <c r="D405" s="11">
        <v>43934</v>
      </c>
      <c r="E405" s="8">
        <v>2761.63</v>
      </c>
      <c r="F405" s="13">
        <f t="shared" si="25"/>
        <v>-1.0104594561656355E-2</v>
      </c>
      <c r="J405" s="7">
        <v>44655</v>
      </c>
      <c r="K405">
        <v>33.299999</v>
      </c>
      <c r="L405" s="22">
        <f t="shared" si="26"/>
        <v>2.8609243872352863E-3</v>
      </c>
      <c r="M405" s="8">
        <v>4500.21</v>
      </c>
      <c r="N405" s="13">
        <f t="shared" si="27"/>
        <v>4.2533724601945266E-3</v>
      </c>
    </row>
    <row r="406" spans="1:14" ht="17" x14ac:dyDescent="0.2">
      <c r="A406" s="7">
        <v>43927</v>
      </c>
      <c r="B406">
        <v>24.545000000000002</v>
      </c>
      <c r="C406" s="13">
        <f t="shared" si="24"/>
        <v>3.1519226728304206E-2</v>
      </c>
      <c r="D406" s="11">
        <v>43935</v>
      </c>
      <c r="E406" s="8">
        <v>2846.06</v>
      </c>
      <c r="F406" s="13">
        <f t="shared" si="25"/>
        <v>3.0572524197665762E-2</v>
      </c>
      <c r="J406" s="7">
        <v>44656</v>
      </c>
      <c r="K406">
        <v>33.540000999999997</v>
      </c>
      <c r="L406" s="22">
        <f t="shared" si="26"/>
        <v>7.207267483701596E-3</v>
      </c>
      <c r="M406" s="8">
        <v>4488.28</v>
      </c>
      <c r="N406" s="13">
        <f t="shared" si="27"/>
        <v>-2.6509873983658894E-3</v>
      </c>
    </row>
    <row r="407" spans="1:14" ht="17" x14ac:dyDescent="0.2">
      <c r="A407" s="7">
        <v>43928</v>
      </c>
      <c r="B407">
        <v>25.120000999999998</v>
      </c>
      <c r="C407" s="13">
        <f t="shared" si="24"/>
        <v>2.3426400488897769E-2</v>
      </c>
      <c r="D407" s="11">
        <v>43936</v>
      </c>
      <c r="E407" s="8">
        <v>2783.36</v>
      </c>
      <c r="F407" s="13">
        <f t="shared" si="25"/>
        <v>-2.2030456139364496E-2</v>
      </c>
      <c r="J407" s="7">
        <v>44657</v>
      </c>
      <c r="K407">
        <v>33.450001</v>
      </c>
      <c r="L407" s="22">
        <f t="shared" si="26"/>
        <v>-2.683363068474498E-3</v>
      </c>
      <c r="M407" s="8">
        <v>4412.53</v>
      </c>
      <c r="N407" s="13">
        <f t="shared" si="27"/>
        <v>-1.6877289295676778E-2</v>
      </c>
    </row>
    <row r="408" spans="1:14" ht="17" x14ac:dyDescent="0.2">
      <c r="A408" s="7">
        <v>43929</v>
      </c>
      <c r="B408">
        <v>25.004999000000002</v>
      </c>
      <c r="C408" s="13">
        <f t="shared" si="24"/>
        <v>-4.5781049132919138E-3</v>
      </c>
      <c r="D408" s="11">
        <v>43937</v>
      </c>
      <c r="E408" s="8">
        <v>2799.55</v>
      </c>
      <c r="F408" s="13">
        <f t="shared" si="25"/>
        <v>5.8167107381006389E-3</v>
      </c>
      <c r="J408" s="7">
        <v>44658</v>
      </c>
      <c r="K408">
        <v>33.305</v>
      </c>
      <c r="L408" s="22">
        <f t="shared" si="26"/>
        <v>-4.3348578674182736E-3</v>
      </c>
      <c r="M408" s="8">
        <v>4397.45</v>
      </c>
      <c r="N408" s="13">
        <f t="shared" si="27"/>
        <v>-3.4175405039739148E-3</v>
      </c>
    </row>
    <row r="409" spans="1:14" ht="17" x14ac:dyDescent="0.2">
      <c r="A409" s="7">
        <v>43930</v>
      </c>
      <c r="B409">
        <v>25.700001</v>
      </c>
      <c r="C409" s="13">
        <f t="shared" si="24"/>
        <v>2.7794522207339467E-2</v>
      </c>
      <c r="D409" s="11">
        <v>43938</v>
      </c>
      <c r="E409" s="8">
        <v>2874.56</v>
      </c>
      <c r="F409" s="13">
        <f t="shared" si="25"/>
        <v>2.6793591827257934E-2</v>
      </c>
      <c r="J409" s="7">
        <v>44659</v>
      </c>
      <c r="K409">
        <v>33.814999</v>
      </c>
      <c r="L409" s="22">
        <f t="shared" si="26"/>
        <v>1.531298603813247E-2</v>
      </c>
      <c r="M409" s="8">
        <v>4446.59</v>
      </c>
      <c r="N409" s="13">
        <f t="shared" si="27"/>
        <v>1.1174658040455254E-2</v>
      </c>
    </row>
    <row r="410" spans="1:14" ht="17" x14ac:dyDescent="0.2">
      <c r="A410" s="7">
        <v>43935</v>
      </c>
      <c r="B410">
        <v>25.485001</v>
      </c>
      <c r="C410" s="13">
        <f t="shared" si="24"/>
        <v>-8.365758429347947E-3</v>
      </c>
      <c r="D410" s="11">
        <v>43941</v>
      </c>
      <c r="E410" s="8">
        <v>2823.16</v>
      </c>
      <c r="F410" s="13">
        <f t="shared" si="25"/>
        <v>-1.7880997439608137E-2</v>
      </c>
      <c r="J410" s="7">
        <v>44662</v>
      </c>
      <c r="K410">
        <v>33.634998000000003</v>
      </c>
      <c r="L410" s="22">
        <f t="shared" si="26"/>
        <v>-5.3231112028125915E-3</v>
      </c>
      <c r="M410" s="8">
        <v>4392.59</v>
      </c>
      <c r="N410" s="13">
        <f t="shared" si="27"/>
        <v>-1.2144137417661627E-2</v>
      </c>
    </row>
    <row r="411" spans="1:14" ht="17" x14ac:dyDescent="0.2">
      <c r="A411" s="7">
        <v>43936</v>
      </c>
      <c r="B411">
        <v>24.639999</v>
      </c>
      <c r="C411" s="13">
        <f t="shared" si="24"/>
        <v>-3.3156836054273664E-2</v>
      </c>
      <c r="D411" s="11">
        <v>43942</v>
      </c>
      <c r="E411" s="8">
        <v>2736.56</v>
      </c>
      <c r="F411" s="13">
        <f t="shared" si="25"/>
        <v>-3.0674846625766805E-2</v>
      </c>
      <c r="J411" s="7">
        <v>44663</v>
      </c>
      <c r="K411">
        <v>33.439999</v>
      </c>
      <c r="L411" s="22">
        <f t="shared" si="26"/>
        <v>-5.7975029461873051E-3</v>
      </c>
      <c r="M411" s="8">
        <v>4391.6899999999996</v>
      </c>
      <c r="N411" s="13">
        <f t="shared" si="27"/>
        <v>-2.0489050878880199E-4</v>
      </c>
    </row>
    <row r="412" spans="1:14" ht="17" x14ac:dyDescent="0.2">
      <c r="A412" s="7">
        <v>43937</v>
      </c>
      <c r="B412">
        <v>24.857500000000002</v>
      </c>
      <c r="C412" s="13">
        <f t="shared" si="24"/>
        <v>8.827151332270855E-3</v>
      </c>
      <c r="D412" s="11">
        <v>43943</v>
      </c>
      <c r="E412" s="8">
        <v>2799.31</v>
      </c>
      <c r="F412" s="13">
        <f t="shared" si="25"/>
        <v>2.2930248194813929E-2</v>
      </c>
      <c r="J412" s="7">
        <v>44664</v>
      </c>
      <c r="K412">
        <v>33.43</v>
      </c>
      <c r="L412" s="22">
        <f t="shared" si="26"/>
        <v>-2.9901316683655921E-4</v>
      </c>
      <c r="M412" s="8">
        <v>4462.21</v>
      </c>
      <c r="N412" s="13">
        <f t="shared" si="27"/>
        <v>1.6057599693967584E-2</v>
      </c>
    </row>
    <row r="413" spans="1:14" ht="17" x14ac:dyDescent="0.2">
      <c r="A413" s="7">
        <v>43938</v>
      </c>
      <c r="B413">
        <v>25.475000000000001</v>
      </c>
      <c r="C413" s="13">
        <f t="shared" si="24"/>
        <v>2.4841597103489876E-2</v>
      </c>
      <c r="D413" s="11">
        <v>43944</v>
      </c>
      <c r="E413" s="8">
        <v>2797.8</v>
      </c>
      <c r="F413" s="13">
        <f t="shared" si="25"/>
        <v>-5.3941864245110605E-4</v>
      </c>
      <c r="J413" s="7">
        <v>44665</v>
      </c>
      <c r="K413">
        <v>33.604999999999997</v>
      </c>
      <c r="L413" s="22">
        <f t="shared" si="26"/>
        <v>5.2348190248279192E-3</v>
      </c>
      <c r="M413" s="8">
        <v>4459.45</v>
      </c>
      <c r="N413" s="13">
        <f t="shared" si="27"/>
        <v>-6.1852759058855789E-4</v>
      </c>
    </row>
    <row r="414" spans="1:14" ht="17" x14ac:dyDescent="0.2">
      <c r="A414" s="7">
        <v>43941</v>
      </c>
      <c r="B414">
        <v>25.639999</v>
      </c>
      <c r="C414" s="13">
        <f t="shared" si="24"/>
        <v>6.4768989205101768E-3</v>
      </c>
      <c r="D414" s="11">
        <v>43945</v>
      </c>
      <c r="E414" s="8">
        <v>2836.74</v>
      </c>
      <c r="F414" s="13">
        <f t="shared" si="25"/>
        <v>1.3918078490242181E-2</v>
      </c>
      <c r="J414" s="7">
        <v>44670</v>
      </c>
      <c r="K414">
        <v>33.549999</v>
      </c>
      <c r="L414" s="22">
        <f t="shared" si="26"/>
        <v>-1.6366909686057474E-3</v>
      </c>
      <c r="M414" s="8">
        <v>4393.66</v>
      </c>
      <c r="N414" s="13">
        <f t="shared" si="27"/>
        <v>-1.475294038502506E-2</v>
      </c>
    </row>
    <row r="415" spans="1:14" ht="17" x14ac:dyDescent="0.2">
      <c r="A415" s="7">
        <v>43942</v>
      </c>
      <c r="B415">
        <v>24.83</v>
      </c>
      <c r="C415" s="13">
        <f t="shared" si="24"/>
        <v>-3.1591225881093088E-2</v>
      </c>
      <c r="D415" s="11">
        <v>43948</v>
      </c>
      <c r="E415" s="8">
        <v>2878.48</v>
      </c>
      <c r="F415" s="13">
        <f t="shared" si="25"/>
        <v>1.4714073196697708E-2</v>
      </c>
      <c r="J415" s="7">
        <v>44671</v>
      </c>
      <c r="K415">
        <v>33.685001</v>
      </c>
      <c r="L415" s="22">
        <f t="shared" si="26"/>
        <v>4.0239047399077688E-3</v>
      </c>
      <c r="M415" s="8">
        <v>4271.78</v>
      </c>
      <c r="N415" s="13">
        <f t="shared" si="27"/>
        <v>-2.773997077607282E-2</v>
      </c>
    </row>
    <row r="416" spans="1:14" ht="17" x14ac:dyDescent="0.2">
      <c r="A416" s="7">
        <v>43943</v>
      </c>
      <c r="B416">
        <v>25.395</v>
      </c>
      <c r="C416" s="13">
        <f t="shared" si="24"/>
        <v>2.2754732178815962E-2</v>
      </c>
      <c r="D416" s="11">
        <v>43949</v>
      </c>
      <c r="E416" s="8">
        <v>2863.39</v>
      </c>
      <c r="F416" s="13">
        <f t="shared" si="25"/>
        <v>-5.2423501292349073E-3</v>
      </c>
      <c r="J416" s="7">
        <v>44672</v>
      </c>
      <c r="K416">
        <v>33.685001</v>
      </c>
      <c r="L416" s="22">
        <f t="shared" si="26"/>
        <v>0</v>
      </c>
      <c r="M416" s="8">
        <v>4296.12</v>
      </c>
      <c r="N416" s="13">
        <f t="shared" si="27"/>
        <v>5.6978589721381478E-3</v>
      </c>
    </row>
    <row r="417" spans="1:14" ht="17" x14ac:dyDescent="0.2">
      <c r="A417" s="7">
        <v>43944</v>
      </c>
      <c r="B417">
        <v>25.65</v>
      </c>
      <c r="C417" s="13">
        <f t="shared" si="24"/>
        <v>1.0041346721795685E-2</v>
      </c>
      <c r="D417" s="11">
        <v>43950</v>
      </c>
      <c r="E417" s="8">
        <v>2939.51</v>
      </c>
      <c r="F417" s="13">
        <f t="shared" si="25"/>
        <v>2.6583874358714787E-2</v>
      </c>
      <c r="J417" s="7">
        <v>44673</v>
      </c>
      <c r="K417">
        <v>33.224997999999999</v>
      </c>
      <c r="L417" s="22">
        <f t="shared" si="26"/>
        <v>-1.3656018594151109E-2</v>
      </c>
      <c r="M417" s="8">
        <v>4175.2</v>
      </c>
      <c r="N417" s="13">
        <f t="shared" si="27"/>
        <v>-2.8146327383778869E-2</v>
      </c>
    </row>
    <row r="418" spans="1:14" ht="17" x14ac:dyDescent="0.2">
      <c r="A418" s="7">
        <v>43945</v>
      </c>
      <c r="B418">
        <v>25.344999000000001</v>
      </c>
      <c r="C418" s="13">
        <f t="shared" si="24"/>
        <v>-1.1890877192982319E-2</v>
      </c>
      <c r="D418" s="11">
        <v>43951</v>
      </c>
      <c r="E418" s="8">
        <v>2912.43</v>
      </c>
      <c r="F418" s="13">
        <f t="shared" si="25"/>
        <v>-9.2124197570344624E-3</v>
      </c>
      <c r="J418" s="7">
        <v>44676</v>
      </c>
      <c r="K418">
        <v>32.634998000000003</v>
      </c>
      <c r="L418" s="22">
        <f t="shared" si="26"/>
        <v>-1.775771363477574E-2</v>
      </c>
      <c r="M418" s="8">
        <v>4183.96</v>
      </c>
      <c r="N418" s="13">
        <f t="shared" si="27"/>
        <v>2.0981030848821192E-3</v>
      </c>
    </row>
    <row r="419" spans="1:14" ht="17" x14ac:dyDescent="0.2">
      <c r="A419" s="7">
        <v>43948</v>
      </c>
      <c r="B419">
        <v>25.774999999999999</v>
      </c>
      <c r="C419" s="13">
        <f t="shared" si="24"/>
        <v>1.6965911105382148E-2</v>
      </c>
      <c r="D419" s="11">
        <v>43952</v>
      </c>
      <c r="E419" s="8">
        <v>2830.71</v>
      </c>
      <c r="F419" s="13">
        <f t="shared" si="25"/>
        <v>-2.8059043479156554E-2</v>
      </c>
      <c r="J419" s="7">
        <v>44677</v>
      </c>
      <c r="K419">
        <v>32.650002000000001</v>
      </c>
      <c r="L419" s="22">
        <f t="shared" si="26"/>
        <v>4.5975182838975392E-4</v>
      </c>
      <c r="M419" s="8">
        <v>4287.5</v>
      </c>
      <c r="N419" s="13">
        <f t="shared" si="27"/>
        <v>2.474689050564538E-2</v>
      </c>
    </row>
    <row r="420" spans="1:14" ht="17" x14ac:dyDescent="0.2">
      <c r="A420" s="7">
        <v>43949</v>
      </c>
      <c r="B420">
        <v>26.245000999999998</v>
      </c>
      <c r="C420" s="13">
        <f t="shared" si="24"/>
        <v>1.8234762366634349E-2</v>
      </c>
      <c r="D420" s="11">
        <v>43955</v>
      </c>
      <c r="E420" s="8">
        <v>2842.74</v>
      </c>
      <c r="F420" s="13">
        <f t="shared" si="25"/>
        <v>4.2498171836746756E-3</v>
      </c>
      <c r="J420" s="7">
        <v>44678</v>
      </c>
      <c r="K420">
        <v>32.814999</v>
      </c>
      <c r="L420" s="22">
        <f t="shared" si="26"/>
        <v>5.0535065817147728E-3</v>
      </c>
      <c r="M420" s="8">
        <v>4131.93</v>
      </c>
      <c r="N420" s="13">
        <f t="shared" si="27"/>
        <v>-3.6284548104956182E-2</v>
      </c>
    </row>
    <row r="421" spans="1:14" ht="17" x14ac:dyDescent="0.2">
      <c r="A421" s="7">
        <v>43950</v>
      </c>
      <c r="B421">
        <v>26.9725</v>
      </c>
      <c r="C421" s="13">
        <f t="shared" si="24"/>
        <v>2.7719526472870015E-2</v>
      </c>
      <c r="D421" s="11">
        <v>43956</v>
      </c>
      <c r="E421" s="8">
        <v>2868.44</v>
      </c>
      <c r="F421" s="13">
        <f t="shared" si="25"/>
        <v>9.0405735311707147E-3</v>
      </c>
      <c r="J421" s="7">
        <v>44679</v>
      </c>
      <c r="K421">
        <v>33.215000000000003</v>
      </c>
      <c r="L421" s="22">
        <f t="shared" si="26"/>
        <v>1.2189578308382742E-2</v>
      </c>
      <c r="M421" s="8">
        <v>4155.38</v>
      </c>
      <c r="N421" s="13">
        <f t="shared" si="27"/>
        <v>5.6753139573999523E-3</v>
      </c>
    </row>
    <row r="422" spans="1:14" ht="17" x14ac:dyDescent="0.2">
      <c r="A422" s="7">
        <v>43951</v>
      </c>
      <c r="B422">
        <v>26.02</v>
      </c>
      <c r="C422" s="13">
        <f t="shared" si="24"/>
        <v>-3.5313745481509007E-2</v>
      </c>
      <c r="D422" s="11">
        <v>43957</v>
      </c>
      <c r="E422" s="8">
        <v>2848.42</v>
      </c>
      <c r="F422" s="13">
        <f t="shared" si="25"/>
        <v>-6.9794034388029891E-3</v>
      </c>
      <c r="J422" s="7">
        <v>44680</v>
      </c>
      <c r="K422">
        <v>33.384998000000003</v>
      </c>
      <c r="L422" s="22">
        <f t="shared" si="26"/>
        <v>5.1181092879721835E-3</v>
      </c>
      <c r="M422" s="8">
        <v>4175.4799999999996</v>
      </c>
      <c r="N422" s="13">
        <f t="shared" si="27"/>
        <v>4.8371027439124692E-3</v>
      </c>
    </row>
    <row r="423" spans="1:14" ht="17" x14ac:dyDescent="0.2">
      <c r="A423" s="7">
        <v>43952</v>
      </c>
      <c r="B423">
        <v>25.42</v>
      </c>
      <c r="C423" s="13">
        <f t="shared" si="24"/>
        <v>-2.3059185242121361E-2</v>
      </c>
      <c r="D423" s="11">
        <v>43958</v>
      </c>
      <c r="E423" s="8">
        <v>2881.19</v>
      </c>
      <c r="F423" s="13">
        <f t="shared" si="25"/>
        <v>1.1504623615899323E-2</v>
      </c>
      <c r="J423" s="7">
        <v>44684</v>
      </c>
      <c r="K423">
        <v>33.439999</v>
      </c>
      <c r="L423" s="22">
        <f t="shared" si="26"/>
        <v>1.6474765102576505E-3</v>
      </c>
      <c r="M423" s="8">
        <v>4300.17</v>
      </c>
      <c r="N423" s="13">
        <f t="shared" si="27"/>
        <v>2.9862434977535601E-2</v>
      </c>
    </row>
    <row r="424" spans="1:14" ht="17" x14ac:dyDescent="0.2">
      <c r="A424" s="7">
        <v>43955</v>
      </c>
      <c r="B424">
        <v>25.360001</v>
      </c>
      <c r="C424" s="13">
        <f t="shared" si="24"/>
        <v>-2.3603068450039899E-3</v>
      </c>
      <c r="D424" s="11">
        <v>43959</v>
      </c>
      <c r="E424" s="8">
        <v>2929.8</v>
      </c>
      <c r="F424" s="13">
        <f t="shared" si="25"/>
        <v>1.6871501011734846E-2</v>
      </c>
      <c r="J424" s="7">
        <v>44685</v>
      </c>
      <c r="K424">
        <v>33.150002000000001</v>
      </c>
      <c r="L424" s="22">
        <f t="shared" si="26"/>
        <v>-8.6721593502440131E-3</v>
      </c>
      <c r="M424" s="8">
        <v>4146.87</v>
      </c>
      <c r="N424" s="13">
        <f t="shared" si="27"/>
        <v>-3.5649753381843063E-2</v>
      </c>
    </row>
    <row r="425" spans="1:14" ht="17" x14ac:dyDescent="0.2">
      <c r="A425" s="7">
        <v>43956</v>
      </c>
      <c r="B425">
        <v>25.764999</v>
      </c>
      <c r="C425" s="13">
        <f t="shared" si="24"/>
        <v>1.5969952051658076E-2</v>
      </c>
      <c r="D425" s="11">
        <v>43962</v>
      </c>
      <c r="E425" s="8">
        <v>2930.19</v>
      </c>
      <c r="F425" s="13">
        <f t="shared" si="25"/>
        <v>1.331148883882971E-4</v>
      </c>
      <c r="J425" s="7">
        <v>44686</v>
      </c>
      <c r="K425">
        <v>33.229999999999997</v>
      </c>
      <c r="L425" s="22">
        <f t="shared" si="26"/>
        <v>2.4132125240896585E-3</v>
      </c>
      <c r="M425" s="8">
        <v>4123.34</v>
      </c>
      <c r="N425" s="13">
        <f t="shared" si="27"/>
        <v>-5.6741590645473794E-3</v>
      </c>
    </row>
    <row r="426" spans="1:14" ht="17" x14ac:dyDescent="0.2">
      <c r="A426" s="7">
        <v>43957</v>
      </c>
      <c r="B426">
        <v>25.77</v>
      </c>
      <c r="C426" s="13">
        <f t="shared" si="24"/>
        <v>1.9410053150004103E-4</v>
      </c>
      <c r="D426" s="11">
        <v>43963</v>
      </c>
      <c r="E426" s="8">
        <v>2870.12</v>
      </c>
      <c r="F426" s="13">
        <f t="shared" si="25"/>
        <v>-2.0500377108651713E-2</v>
      </c>
      <c r="J426" s="7">
        <v>44687</v>
      </c>
      <c r="K426">
        <v>32.669998</v>
      </c>
      <c r="L426" s="22">
        <f t="shared" si="26"/>
        <v>-1.6852302136623476E-2</v>
      </c>
      <c r="M426" s="8">
        <v>3991.24</v>
      </c>
      <c r="N426" s="13">
        <f t="shared" si="27"/>
        <v>-3.2037134944001844E-2</v>
      </c>
    </row>
    <row r="427" spans="1:14" ht="17" x14ac:dyDescent="0.2">
      <c r="A427" s="7">
        <v>43958</v>
      </c>
      <c r="B427">
        <v>26.219999000000001</v>
      </c>
      <c r="C427" s="13">
        <f t="shared" si="24"/>
        <v>1.7462126503686504E-2</v>
      </c>
      <c r="D427" s="11">
        <v>43964</v>
      </c>
      <c r="E427" s="8">
        <v>2820</v>
      </c>
      <c r="F427" s="13">
        <f t="shared" si="25"/>
        <v>-1.7462684487059787E-2</v>
      </c>
      <c r="J427" s="7">
        <v>44690</v>
      </c>
      <c r="K427">
        <v>31.924999</v>
      </c>
      <c r="L427" s="22">
        <f t="shared" si="26"/>
        <v>-2.2803766317953222E-2</v>
      </c>
      <c r="M427" s="8">
        <v>4001.05</v>
      </c>
      <c r="N427" s="13">
        <f t="shared" si="27"/>
        <v>2.4578827632515399E-3</v>
      </c>
    </row>
    <row r="428" spans="1:14" ht="17" x14ac:dyDescent="0.2">
      <c r="A428" s="7">
        <v>43962</v>
      </c>
      <c r="B428">
        <v>26.209999</v>
      </c>
      <c r="C428" s="13">
        <f t="shared" si="24"/>
        <v>-3.8138826778755242E-4</v>
      </c>
      <c r="D428" s="11">
        <v>43965</v>
      </c>
      <c r="E428" s="8">
        <v>2852.5</v>
      </c>
      <c r="F428" s="13">
        <f t="shared" si="25"/>
        <v>1.1524822695035519E-2</v>
      </c>
      <c r="J428" s="7">
        <v>44691</v>
      </c>
      <c r="K428">
        <v>32.044998</v>
      </c>
      <c r="L428" s="22">
        <f t="shared" si="26"/>
        <v>3.7587785045818389E-3</v>
      </c>
      <c r="M428" s="8">
        <v>3935.18</v>
      </c>
      <c r="N428" s="13">
        <f t="shared" si="27"/>
        <v>-1.6463178415666024E-2</v>
      </c>
    </row>
    <row r="429" spans="1:14" ht="17" x14ac:dyDescent="0.2">
      <c r="A429" s="7">
        <v>43963</v>
      </c>
      <c r="B429">
        <v>26.405000999999999</v>
      </c>
      <c r="C429" s="13">
        <f t="shared" si="24"/>
        <v>7.4399850225099762E-3</v>
      </c>
      <c r="D429" s="11">
        <v>43966</v>
      </c>
      <c r="E429" s="8">
        <v>2863.7</v>
      </c>
      <c r="F429" s="13">
        <f t="shared" si="25"/>
        <v>3.9263803680980036E-3</v>
      </c>
      <c r="J429" s="7">
        <v>44692</v>
      </c>
      <c r="K429">
        <v>32.505001</v>
      </c>
      <c r="L429" s="22">
        <f t="shared" si="26"/>
        <v>1.4354908057725657E-2</v>
      </c>
      <c r="M429" s="8">
        <v>3930.08</v>
      </c>
      <c r="N429" s="13">
        <f t="shared" si="27"/>
        <v>-1.2960017076728558E-3</v>
      </c>
    </row>
    <row r="430" spans="1:14" ht="17" x14ac:dyDescent="0.2">
      <c r="A430" s="7">
        <v>43964</v>
      </c>
      <c r="B430">
        <v>26.01</v>
      </c>
      <c r="C430" s="13">
        <f t="shared" si="24"/>
        <v>-1.4959325318715133E-2</v>
      </c>
      <c r="D430" s="11">
        <v>43969</v>
      </c>
      <c r="E430" s="8">
        <v>2953.91</v>
      </c>
      <c r="F430" s="13">
        <f t="shared" si="25"/>
        <v>3.1501204735132848E-2</v>
      </c>
      <c r="J430" s="7">
        <v>44693</v>
      </c>
      <c r="K430">
        <v>32.014999000000003</v>
      </c>
      <c r="L430" s="22">
        <f t="shared" si="26"/>
        <v>-1.5074664972322127E-2</v>
      </c>
      <c r="M430" s="8">
        <v>4023.89</v>
      </c>
      <c r="N430" s="13">
        <f t="shared" si="27"/>
        <v>2.386974310955492E-2</v>
      </c>
    </row>
    <row r="431" spans="1:14" ht="17" x14ac:dyDescent="0.2">
      <c r="A431" s="7">
        <v>43965</v>
      </c>
      <c r="B431">
        <v>25.370000999999998</v>
      </c>
      <c r="C431" s="13">
        <f t="shared" si="24"/>
        <v>-2.4605882352941255E-2</v>
      </c>
      <c r="D431" s="11">
        <v>43970</v>
      </c>
      <c r="E431" s="8">
        <v>2922.94</v>
      </c>
      <c r="F431" s="13">
        <f t="shared" si="25"/>
        <v>-1.0484408800538914E-2</v>
      </c>
      <c r="J431" s="7">
        <v>44694</v>
      </c>
      <c r="K431">
        <v>32.825001</v>
      </c>
      <c r="L431" s="22">
        <f t="shared" si="26"/>
        <v>2.5300703585841022E-2</v>
      </c>
      <c r="M431" s="8">
        <v>4008.01</v>
      </c>
      <c r="N431" s="13">
        <f t="shared" si="27"/>
        <v>-3.9464299471405617E-3</v>
      </c>
    </row>
    <row r="432" spans="1:14" ht="17" x14ac:dyDescent="0.2">
      <c r="A432" s="7">
        <v>43966</v>
      </c>
      <c r="B432">
        <v>25.6175</v>
      </c>
      <c r="C432" s="13">
        <f t="shared" si="24"/>
        <v>9.7555770691535315E-3</v>
      </c>
      <c r="D432" s="11">
        <v>43971</v>
      </c>
      <c r="E432" s="8">
        <v>2971.61</v>
      </c>
      <c r="F432" s="13">
        <f t="shared" si="25"/>
        <v>1.6651043127809739E-2</v>
      </c>
      <c r="J432" s="7">
        <v>44697</v>
      </c>
      <c r="K432">
        <v>33.029998999999997</v>
      </c>
      <c r="L432" s="22">
        <f t="shared" si="26"/>
        <v>6.2451787891795174E-3</v>
      </c>
      <c r="M432" s="8">
        <v>4088.85</v>
      </c>
      <c r="N432" s="13">
        <f t="shared" si="27"/>
        <v>2.0169610355263545E-2</v>
      </c>
    </row>
    <row r="433" spans="1:14" ht="17" x14ac:dyDescent="0.2">
      <c r="A433" s="7">
        <v>43969</v>
      </c>
      <c r="B433">
        <v>26.73</v>
      </c>
      <c r="C433" s="13">
        <f t="shared" si="24"/>
        <v>4.3427344588660155E-2</v>
      </c>
      <c r="D433" s="11">
        <v>43972</v>
      </c>
      <c r="E433" s="8">
        <v>2948.51</v>
      </c>
      <c r="F433" s="13">
        <f t="shared" si="25"/>
        <v>-7.7735638256701822E-3</v>
      </c>
      <c r="J433" s="7">
        <v>44698</v>
      </c>
      <c r="K433">
        <v>33.284999999999997</v>
      </c>
      <c r="L433" s="22">
        <f t="shared" si="26"/>
        <v>7.7202848235025101E-3</v>
      </c>
      <c r="M433" s="8">
        <v>3923.68</v>
      </c>
      <c r="N433" s="13">
        <f t="shared" si="27"/>
        <v>-4.0395221150201222E-2</v>
      </c>
    </row>
    <row r="434" spans="1:14" ht="17" x14ac:dyDescent="0.2">
      <c r="A434" s="7">
        <v>43970</v>
      </c>
      <c r="B434">
        <v>26.52</v>
      </c>
      <c r="C434" s="13">
        <f t="shared" si="24"/>
        <v>-7.8563411896745983E-3</v>
      </c>
      <c r="D434" s="11">
        <v>43973</v>
      </c>
      <c r="E434" s="8">
        <v>2955.45</v>
      </c>
      <c r="F434" s="13">
        <f t="shared" si="25"/>
        <v>2.3537312066093108E-3</v>
      </c>
      <c r="J434" s="7">
        <v>44699</v>
      </c>
      <c r="K434">
        <v>32.939999</v>
      </c>
      <c r="L434" s="22">
        <f t="shared" si="26"/>
        <v>-1.0365059336037152E-2</v>
      </c>
      <c r="M434" s="8">
        <v>3900.79</v>
      </c>
      <c r="N434" s="13">
        <f t="shared" si="27"/>
        <v>-5.8338090771927753E-3</v>
      </c>
    </row>
    <row r="435" spans="1:14" ht="17" x14ac:dyDescent="0.2">
      <c r="A435" s="7">
        <v>43971</v>
      </c>
      <c r="B435">
        <v>26.795000000000002</v>
      </c>
      <c r="C435" s="13">
        <f t="shared" si="24"/>
        <v>1.0369532428356143E-2</v>
      </c>
      <c r="D435" s="11">
        <v>43977</v>
      </c>
      <c r="E435" s="8">
        <v>2991.77</v>
      </c>
      <c r="F435" s="13">
        <f t="shared" si="25"/>
        <v>1.2289160703107926E-2</v>
      </c>
      <c r="J435" s="7">
        <v>44700</v>
      </c>
      <c r="K435">
        <v>32.400002000000001</v>
      </c>
      <c r="L435" s="22">
        <f t="shared" si="26"/>
        <v>-1.6393352045942722E-2</v>
      </c>
      <c r="M435" s="8">
        <v>3901.36</v>
      </c>
      <c r="N435" s="13">
        <f t="shared" si="27"/>
        <v>1.4612424662696633E-4</v>
      </c>
    </row>
    <row r="436" spans="1:14" ht="17" x14ac:dyDescent="0.2">
      <c r="A436" s="7">
        <v>43972</v>
      </c>
      <c r="B436">
        <v>26.575001</v>
      </c>
      <c r="C436" s="13">
        <f t="shared" si="24"/>
        <v>-8.2104497107670094E-3</v>
      </c>
      <c r="D436" s="11">
        <v>43978</v>
      </c>
      <c r="E436" s="8">
        <v>3036.13</v>
      </c>
      <c r="F436" s="13">
        <f t="shared" si="25"/>
        <v>1.4827343010993532E-2</v>
      </c>
      <c r="J436" s="7">
        <v>44701</v>
      </c>
      <c r="K436">
        <v>32.75</v>
      </c>
      <c r="L436" s="22">
        <f t="shared" si="26"/>
        <v>1.0802406740592074E-2</v>
      </c>
      <c r="M436" s="8">
        <v>3973.75</v>
      </c>
      <c r="N436" s="13">
        <f t="shared" si="27"/>
        <v>1.8555067976295359E-2</v>
      </c>
    </row>
    <row r="437" spans="1:14" ht="17" x14ac:dyDescent="0.2">
      <c r="A437" s="7">
        <v>43973</v>
      </c>
      <c r="B437">
        <v>26.445</v>
      </c>
      <c r="C437" s="13">
        <f t="shared" si="24"/>
        <v>-4.8918530614542322E-3</v>
      </c>
      <c r="D437" s="11">
        <v>43979</v>
      </c>
      <c r="E437" s="8">
        <v>3029.73</v>
      </c>
      <c r="F437" s="13">
        <f t="shared" si="25"/>
        <v>-2.1079466294262605E-3</v>
      </c>
      <c r="J437" s="7">
        <v>44704</v>
      </c>
      <c r="K437">
        <v>33.314999</v>
      </c>
      <c r="L437" s="22">
        <f t="shared" si="26"/>
        <v>1.7251877862595411E-2</v>
      </c>
      <c r="M437" s="8">
        <v>3941.48</v>
      </c>
      <c r="N437" s="13">
        <f t="shared" si="27"/>
        <v>-8.1207927021075266E-3</v>
      </c>
    </row>
    <row r="438" spans="1:14" ht="17" x14ac:dyDescent="0.2">
      <c r="A438" s="7">
        <v>43977</v>
      </c>
      <c r="B438">
        <v>26.774999999999999</v>
      </c>
      <c r="C438" s="13">
        <f t="shared" si="24"/>
        <v>1.2478729438457181E-2</v>
      </c>
      <c r="D438" s="11">
        <v>43980</v>
      </c>
      <c r="E438" s="8">
        <v>3044.31</v>
      </c>
      <c r="F438" s="13">
        <f t="shared" si="25"/>
        <v>4.8123100078225622E-3</v>
      </c>
      <c r="J438" s="7">
        <v>44705</v>
      </c>
      <c r="K438">
        <v>33.195</v>
      </c>
      <c r="L438" s="22">
        <f t="shared" si="26"/>
        <v>-3.6019511812082072E-3</v>
      </c>
      <c r="M438" s="8">
        <v>3978.73</v>
      </c>
      <c r="N438" s="13">
        <f t="shared" si="27"/>
        <v>9.4507646873762674E-3</v>
      </c>
    </row>
    <row r="439" spans="1:14" ht="17" x14ac:dyDescent="0.2">
      <c r="A439" s="7">
        <v>43978</v>
      </c>
      <c r="B439">
        <v>27.114999999999998</v>
      </c>
      <c r="C439" s="13">
        <f t="shared" si="24"/>
        <v>1.2698412698412653E-2</v>
      </c>
      <c r="D439" s="11">
        <v>43983</v>
      </c>
      <c r="E439" s="8">
        <v>3055.73</v>
      </c>
      <c r="F439" s="13">
        <f t="shared" si="25"/>
        <v>3.7512605483673855E-3</v>
      </c>
      <c r="J439" s="7">
        <v>44706</v>
      </c>
      <c r="K439">
        <v>33.369999</v>
      </c>
      <c r="L439" s="22">
        <f t="shared" si="26"/>
        <v>5.2718481699050024E-3</v>
      </c>
      <c r="M439" s="8">
        <v>4057.84</v>
      </c>
      <c r="N439" s="13">
        <f t="shared" si="27"/>
        <v>1.988322907058282E-2</v>
      </c>
    </row>
    <row r="440" spans="1:14" ht="17" x14ac:dyDescent="0.2">
      <c r="A440" s="7">
        <v>43979</v>
      </c>
      <c r="B440">
        <v>27.5</v>
      </c>
      <c r="C440" s="13">
        <f t="shared" si="24"/>
        <v>1.4198782961460488E-2</v>
      </c>
      <c r="D440" s="11">
        <v>43984</v>
      </c>
      <c r="E440" s="8">
        <v>3080.82</v>
      </c>
      <c r="F440" s="13">
        <f t="shared" si="25"/>
        <v>8.2108039650099496E-3</v>
      </c>
      <c r="J440" s="7">
        <v>44707</v>
      </c>
      <c r="K440">
        <v>33.549999</v>
      </c>
      <c r="L440" s="22">
        <f t="shared" si="26"/>
        <v>5.3940666884646493E-3</v>
      </c>
      <c r="M440" s="8">
        <v>4158.24</v>
      </c>
      <c r="N440" s="13">
        <f t="shared" si="27"/>
        <v>2.4742227391912897E-2</v>
      </c>
    </row>
    <row r="441" spans="1:14" ht="17" x14ac:dyDescent="0.2">
      <c r="A441" s="7">
        <v>43980</v>
      </c>
      <c r="B441">
        <v>26.774999999999999</v>
      </c>
      <c r="C441" s="13">
        <f t="shared" si="24"/>
        <v>-2.6363636363636367E-2</v>
      </c>
      <c r="D441" s="11">
        <v>43985</v>
      </c>
      <c r="E441" s="8">
        <v>3122.87</v>
      </c>
      <c r="F441" s="13">
        <f t="shared" si="25"/>
        <v>1.3648963587616247E-2</v>
      </c>
      <c r="J441" s="7">
        <v>44708</v>
      </c>
      <c r="K441">
        <v>33.654998999999997</v>
      </c>
      <c r="L441" s="22">
        <f t="shared" si="26"/>
        <v>3.1296573213011047E-3</v>
      </c>
      <c r="M441" s="8">
        <v>4132.1499999999996</v>
      </c>
      <c r="N441" s="13">
        <f t="shared" si="27"/>
        <v>-6.2742891223209751E-3</v>
      </c>
    </row>
    <row r="442" spans="1:14" ht="17" x14ac:dyDescent="0.2">
      <c r="A442" s="7">
        <v>43983</v>
      </c>
      <c r="B442">
        <v>27.254999000000002</v>
      </c>
      <c r="C442" s="13">
        <f t="shared" si="24"/>
        <v>1.7927133520074801E-2</v>
      </c>
      <c r="D442" s="11">
        <v>43986</v>
      </c>
      <c r="E442" s="8">
        <v>3112.35</v>
      </c>
      <c r="F442" s="13">
        <f t="shared" si="25"/>
        <v>-3.3686961032639573E-3</v>
      </c>
      <c r="J442" s="7">
        <v>44711</v>
      </c>
      <c r="K442">
        <v>33.720001000000003</v>
      </c>
      <c r="L442" s="22">
        <f t="shared" si="26"/>
        <v>1.9314218372137315E-3</v>
      </c>
      <c r="M442" s="8">
        <v>4101.2299999999996</v>
      </c>
      <c r="N442" s="13">
        <f t="shared" si="27"/>
        <v>-7.4827874109120174E-3</v>
      </c>
    </row>
    <row r="443" spans="1:14" ht="17" x14ac:dyDescent="0.2">
      <c r="A443" s="7">
        <v>43984</v>
      </c>
      <c r="B443">
        <v>27.475000000000001</v>
      </c>
      <c r="C443" s="13">
        <f t="shared" si="24"/>
        <v>8.071950397062988E-3</v>
      </c>
      <c r="D443" s="11">
        <v>43987</v>
      </c>
      <c r="E443" s="8">
        <v>3193.93</v>
      </c>
      <c r="F443" s="13">
        <f t="shared" si="25"/>
        <v>2.621170498176606E-2</v>
      </c>
      <c r="J443" s="7">
        <v>44712</v>
      </c>
      <c r="K443">
        <v>33.709999000000003</v>
      </c>
      <c r="L443" s="22">
        <f t="shared" si="26"/>
        <v>-2.9661920828527588E-4</v>
      </c>
      <c r="M443" s="8">
        <v>4176.82</v>
      </c>
      <c r="N443" s="13">
        <f t="shared" si="27"/>
        <v>1.8431056049039052E-2</v>
      </c>
    </row>
    <row r="444" spans="1:14" ht="17" x14ac:dyDescent="0.2">
      <c r="A444" s="7">
        <v>43985</v>
      </c>
      <c r="B444">
        <v>28.165001</v>
      </c>
      <c r="C444" s="13">
        <f t="shared" si="24"/>
        <v>2.5113776160145651E-2</v>
      </c>
      <c r="D444" s="11">
        <v>43990</v>
      </c>
      <c r="E444" s="8">
        <v>3232.39</v>
      </c>
      <c r="F444" s="13">
        <f t="shared" si="25"/>
        <v>1.2041591393674889E-2</v>
      </c>
      <c r="J444" s="7">
        <v>44713</v>
      </c>
      <c r="K444">
        <v>33.445</v>
      </c>
      <c r="L444" s="22">
        <f t="shared" si="26"/>
        <v>-7.8611393610543701E-3</v>
      </c>
      <c r="M444" s="8">
        <v>4108.54</v>
      </c>
      <c r="N444" s="13">
        <f t="shared" si="27"/>
        <v>-1.6347364741597592E-2</v>
      </c>
    </row>
    <row r="445" spans="1:14" ht="17" x14ac:dyDescent="0.2">
      <c r="A445" s="7">
        <v>43986</v>
      </c>
      <c r="B445">
        <v>27.985001</v>
      </c>
      <c r="C445" s="13">
        <f t="shared" si="24"/>
        <v>-6.3909104778657744E-3</v>
      </c>
      <c r="D445" s="11">
        <v>43991</v>
      </c>
      <c r="E445" s="8">
        <v>3207.18</v>
      </c>
      <c r="F445" s="13">
        <f t="shared" si="25"/>
        <v>-7.7991826481333959E-3</v>
      </c>
      <c r="J445" s="7">
        <v>44718</v>
      </c>
      <c r="K445">
        <v>33.775002000000001</v>
      </c>
      <c r="L445" s="22">
        <f t="shared" si="26"/>
        <v>9.8670055314695748E-3</v>
      </c>
      <c r="M445" s="8">
        <v>4121.43</v>
      </c>
      <c r="N445" s="13">
        <f t="shared" si="27"/>
        <v>3.1373675320187644E-3</v>
      </c>
    </row>
    <row r="446" spans="1:14" ht="17" x14ac:dyDescent="0.2">
      <c r="A446" s="7">
        <v>43987</v>
      </c>
      <c r="B446">
        <v>28.635000000000002</v>
      </c>
      <c r="C446" s="13">
        <f t="shared" si="24"/>
        <v>2.3226692041211638E-2</v>
      </c>
      <c r="D446" s="11">
        <v>43992</v>
      </c>
      <c r="E446" s="8">
        <v>3190.14</v>
      </c>
      <c r="F446" s="13">
        <f t="shared" si="25"/>
        <v>-5.3130787794885004E-3</v>
      </c>
      <c r="J446" s="7">
        <v>44719</v>
      </c>
      <c r="K446">
        <v>33.735000999999997</v>
      </c>
      <c r="L446" s="22">
        <f t="shared" si="26"/>
        <v>-1.184337457626361E-3</v>
      </c>
      <c r="M446" s="8">
        <v>4160.68</v>
      </c>
      <c r="N446" s="13">
        <f t="shared" si="27"/>
        <v>9.5233935794130087E-3</v>
      </c>
    </row>
    <row r="447" spans="1:14" ht="17" x14ac:dyDescent="0.2">
      <c r="A447" s="7">
        <v>43990</v>
      </c>
      <c r="B447">
        <v>28.555</v>
      </c>
      <c r="C447" s="13">
        <f t="shared" si="24"/>
        <v>-2.7937838309761709E-3</v>
      </c>
      <c r="D447" s="11">
        <v>43993</v>
      </c>
      <c r="E447" s="8">
        <v>3002.1</v>
      </c>
      <c r="F447" s="13">
        <f t="shared" si="25"/>
        <v>-5.8944121574601716E-2</v>
      </c>
      <c r="J447" s="7">
        <v>44720</v>
      </c>
      <c r="K447">
        <v>33.674999</v>
      </c>
      <c r="L447" s="22">
        <f t="shared" si="26"/>
        <v>-1.7786274854415529E-3</v>
      </c>
      <c r="M447" s="8">
        <v>4115.7700000000004</v>
      </c>
      <c r="N447" s="13">
        <f t="shared" si="27"/>
        <v>-1.0793908688002896E-2</v>
      </c>
    </row>
    <row r="448" spans="1:14" ht="17" x14ac:dyDescent="0.2">
      <c r="A448" s="7">
        <v>43991</v>
      </c>
      <c r="B448">
        <v>27.934999000000001</v>
      </c>
      <c r="C448" s="13">
        <f t="shared" si="24"/>
        <v>-2.1712519698826815E-2</v>
      </c>
      <c r="D448" s="11">
        <v>43994</v>
      </c>
      <c r="E448" s="8">
        <v>3041.31</v>
      </c>
      <c r="F448" s="13">
        <f t="shared" si="25"/>
        <v>1.3060857399820103E-2</v>
      </c>
      <c r="J448" s="7">
        <v>44721</v>
      </c>
      <c r="K448">
        <v>33.159999999999997</v>
      </c>
      <c r="L448" s="22">
        <f t="shared" si="26"/>
        <v>-1.5293215004995364E-2</v>
      </c>
      <c r="M448" s="8">
        <v>4017.82</v>
      </c>
      <c r="N448" s="13">
        <f t="shared" si="27"/>
        <v>-2.3798705952956634E-2</v>
      </c>
    </row>
    <row r="449" spans="1:14" ht="17" x14ac:dyDescent="0.2">
      <c r="A449" s="7">
        <v>43992</v>
      </c>
      <c r="B449">
        <v>27.870000999999998</v>
      </c>
      <c r="C449" s="13">
        <f t="shared" si="24"/>
        <v>-2.3267586299180465E-3</v>
      </c>
      <c r="D449" s="11">
        <v>43997</v>
      </c>
      <c r="E449" s="8">
        <v>3066.59</v>
      </c>
      <c r="F449" s="13">
        <f t="shared" si="25"/>
        <v>8.3122075684491925E-3</v>
      </c>
      <c r="J449" s="7">
        <v>44722</v>
      </c>
      <c r="K449">
        <v>32.470001000000003</v>
      </c>
      <c r="L449" s="22">
        <f t="shared" si="26"/>
        <v>-2.0808172496984079E-2</v>
      </c>
      <c r="M449" s="8">
        <v>3900.86</v>
      </c>
      <c r="N449" s="13">
        <f t="shared" si="27"/>
        <v>-2.9110313553120881E-2</v>
      </c>
    </row>
    <row r="450" spans="1:14" ht="17" x14ac:dyDescent="0.2">
      <c r="A450" s="7">
        <v>43993</v>
      </c>
      <c r="B450">
        <v>26.725000000000001</v>
      </c>
      <c r="C450" s="13">
        <f t="shared" si="24"/>
        <v>-4.1083636846658056E-2</v>
      </c>
      <c r="D450" s="11">
        <v>43998</v>
      </c>
      <c r="E450" s="8">
        <v>3124.74</v>
      </c>
      <c r="F450" s="13">
        <f t="shared" si="25"/>
        <v>1.8962430582503575E-2</v>
      </c>
      <c r="J450" s="7">
        <v>44725</v>
      </c>
      <c r="K450">
        <v>31.975000000000001</v>
      </c>
      <c r="L450" s="22">
        <f t="shared" si="26"/>
        <v>-1.5244871720207276E-2</v>
      </c>
      <c r="M450" s="8">
        <v>3749.63</v>
      </c>
      <c r="N450" s="13">
        <f t="shared" si="27"/>
        <v>-3.8768374153391849E-2</v>
      </c>
    </row>
    <row r="451" spans="1:14" ht="17" x14ac:dyDescent="0.2">
      <c r="A451" s="7">
        <v>43994</v>
      </c>
      <c r="B451">
        <v>26.76</v>
      </c>
      <c r="C451" s="13">
        <f t="shared" si="24"/>
        <v>1.3096351730590428E-3</v>
      </c>
      <c r="D451" s="11">
        <v>43999</v>
      </c>
      <c r="E451" s="8">
        <v>3113.49</v>
      </c>
      <c r="F451" s="13">
        <f t="shared" si="25"/>
        <v>-3.6002995449221364E-3</v>
      </c>
      <c r="J451" s="7">
        <v>44726</v>
      </c>
      <c r="K451">
        <v>31.885000000000002</v>
      </c>
      <c r="L451" s="22">
        <f t="shared" si="26"/>
        <v>-2.8146989835808878E-3</v>
      </c>
      <c r="M451" s="8">
        <v>3735.48</v>
      </c>
      <c r="N451" s="13">
        <f t="shared" si="27"/>
        <v>-3.7737056722930706E-3</v>
      </c>
    </row>
    <row r="452" spans="1:14" ht="17" x14ac:dyDescent="0.2">
      <c r="A452" s="7">
        <v>43997</v>
      </c>
      <c r="B452">
        <v>26.639999</v>
      </c>
      <c r="C452" s="13">
        <f t="shared" ref="C452:C506" si="28">B452/B451-1</f>
        <v>-4.4843423019432782E-3</v>
      </c>
      <c r="D452" s="11">
        <v>44000</v>
      </c>
      <c r="E452" s="8">
        <v>3115.34</v>
      </c>
      <c r="F452" s="13">
        <f t="shared" ref="F452:F503" si="29">E452/E451-1</f>
        <v>5.9418851513903803E-4</v>
      </c>
      <c r="J452" s="7">
        <v>44727</v>
      </c>
      <c r="K452">
        <v>32.327499000000003</v>
      </c>
      <c r="L452" s="22">
        <f t="shared" ref="L452:L515" si="30">K452/K451-1</f>
        <v>1.3877967696408922E-2</v>
      </c>
      <c r="M452" s="8">
        <v>3789.99</v>
      </c>
      <c r="N452" s="13">
        <f t="shared" ref="N452:N515" si="31">M452/M451-1</f>
        <v>1.4592502168395916E-2</v>
      </c>
    </row>
    <row r="453" spans="1:14" ht="17" x14ac:dyDescent="0.2">
      <c r="A453" s="7">
        <v>43998</v>
      </c>
      <c r="B453">
        <v>27.459999</v>
      </c>
      <c r="C453" s="13">
        <f t="shared" si="28"/>
        <v>3.0780781936215584E-2</v>
      </c>
      <c r="D453" s="11">
        <v>44001</v>
      </c>
      <c r="E453" s="8">
        <v>3097.74</v>
      </c>
      <c r="F453" s="13">
        <f t="shared" si="29"/>
        <v>-5.6494636219482919E-3</v>
      </c>
      <c r="J453" s="7">
        <v>44728</v>
      </c>
      <c r="K453">
        <v>30.73</v>
      </c>
      <c r="L453" s="22">
        <f t="shared" si="30"/>
        <v>-4.9416102371544479E-2</v>
      </c>
      <c r="M453" s="8">
        <v>3666.77</v>
      </c>
      <c r="N453" s="13">
        <f t="shared" si="31"/>
        <v>-3.2511959134456814E-2</v>
      </c>
    </row>
    <row r="454" spans="1:14" ht="17" x14ac:dyDescent="0.2">
      <c r="A454" s="7">
        <v>43999</v>
      </c>
      <c r="B454">
        <v>27.5</v>
      </c>
      <c r="C454" s="13">
        <f t="shared" si="28"/>
        <v>1.4567007085470873E-3</v>
      </c>
      <c r="D454" s="11">
        <v>44004</v>
      </c>
      <c r="E454" s="8">
        <v>3117.86</v>
      </c>
      <c r="F454" s="13">
        <f t="shared" si="29"/>
        <v>6.4950576872171428E-3</v>
      </c>
      <c r="J454" s="7">
        <v>44729</v>
      </c>
      <c r="K454">
        <v>30.549999</v>
      </c>
      <c r="L454" s="22">
        <f t="shared" si="30"/>
        <v>-5.8575008135373086E-3</v>
      </c>
      <c r="M454" s="8">
        <v>3674.84</v>
      </c>
      <c r="N454" s="13">
        <f t="shared" si="31"/>
        <v>2.2008470670371594E-3</v>
      </c>
    </row>
    <row r="455" spans="1:14" ht="17" x14ac:dyDescent="0.2">
      <c r="A455" s="7">
        <v>44000</v>
      </c>
      <c r="B455">
        <v>27.317499000000002</v>
      </c>
      <c r="C455" s="13">
        <f t="shared" si="28"/>
        <v>-6.6363999999999868E-3</v>
      </c>
      <c r="D455" s="11">
        <v>44005</v>
      </c>
      <c r="E455" s="8">
        <v>3131.29</v>
      </c>
      <c r="F455" s="13">
        <f t="shared" si="29"/>
        <v>4.3074416426651663E-3</v>
      </c>
      <c r="J455" s="7">
        <v>44732</v>
      </c>
      <c r="K455">
        <v>31.055</v>
      </c>
      <c r="L455" s="22">
        <f t="shared" si="30"/>
        <v>1.6530311506720574E-2</v>
      </c>
      <c r="M455" s="8">
        <v>3764.79</v>
      </c>
      <c r="N455" s="13">
        <f t="shared" si="31"/>
        <v>2.447725615264873E-2</v>
      </c>
    </row>
    <row r="456" spans="1:14" ht="17" x14ac:dyDescent="0.2">
      <c r="A456" s="7">
        <v>44001</v>
      </c>
      <c r="B456">
        <v>27.605</v>
      </c>
      <c r="C456" s="13">
        <f t="shared" si="28"/>
        <v>1.0524426119682406E-2</v>
      </c>
      <c r="D456" s="11">
        <v>44006</v>
      </c>
      <c r="E456" s="8">
        <v>3050.33</v>
      </c>
      <c r="F456" s="13">
        <f t="shared" si="29"/>
        <v>-2.5855158736495243E-2</v>
      </c>
      <c r="J456" s="7">
        <v>44733</v>
      </c>
      <c r="K456">
        <v>31.184999000000001</v>
      </c>
      <c r="L456" s="22">
        <f t="shared" si="30"/>
        <v>4.1860891965868063E-3</v>
      </c>
      <c r="M456" s="8">
        <v>3759.89</v>
      </c>
      <c r="N456" s="13">
        <f t="shared" si="31"/>
        <v>-1.3015334188627437E-3</v>
      </c>
    </row>
    <row r="457" spans="1:14" ht="17" x14ac:dyDescent="0.2">
      <c r="A457" s="7">
        <v>44004</v>
      </c>
      <c r="B457">
        <v>27.42</v>
      </c>
      <c r="C457" s="13">
        <f t="shared" si="28"/>
        <v>-6.7016844774496764E-3</v>
      </c>
      <c r="D457" s="11">
        <v>44007</v>
      </c>
      <c r="E457" s="8">
        <v>3083.76</v>
      </c>
      <c r="F457" s="13">
        <f t="shared" si="29"/>
        <v>1.0959469958988111E-2</v>
      </c>
      <c r="J457" s="7">
        <v>44734</v>
      </c>
      <c r="K457">
        <v>30.92</v>
      </c>
      <c r="L457" s="22">
        <f t="shared" si="30"/>
        <v>-8.4976433701344778E-3</v>
      </c>
      <c r="M457" s="8">
        <v>3795.73</v>
      </c>
      <c r="N457" s="13">
        <f t="shared" si="31"/>
        <v>9.5321937609877949E-3</v>
      </c>
    </row>
    <row r="458" spans="1:14" ht="17" x14ac:dyDescent="0.2">
      <c r="A458" s="7">
        <v>44005</v>
      </c>
      <c r="B458">
        <v>27.745000999999998</v>
      </c>
      <c r="C458" s="13">
        <f t="shared" si="28"/>
        <v>1.1852698760029146E-2</v>
      </c>
      <c r="D458" s="11">
        <v>44008</v>
      </c>
      <c r="E458" s="8">
        <v>3009.05</v>
      </c>
      <c r="F458" s="13">
        <f t="shared" si="29"/>
        <v>-2.4226917788673585E-2</v>
      </c>
      <c r="J458" s="7">
        <v>44735</v>
      </c>
      <c r="K458">
        <v>30.614999999999998</v>
      </c>
      <c r="L458" s="22">
        <f t="shared" si="30"/>
        <v>-9.8641655886159141E-3</v>
      </c>
      <c r="M458" s="8">
        <v>3911.74</v>
      </c>
      <c r="N458" s="13">
        <f t="shared" si="31"/>
        <v>3.0563290855777359E-2</v>
      </c>
    </row>
    <row r="459" spans="1:14" ht="17" x14ac:dyDescent="0.2">
      <c r="A459" s="7">
        <v>44006</v>
      </c>
      <c r="B459">
        <v>26.915001</v>
      </c>
      <c r="C459" s="13">
        <f t="shared" si="28"/>
        <v>-2.9915298975840665E-2</v>
      </c>
      <c r="D459" s="11">
        <v>44011</v>
      </c>
      <c r="E459" s="8">
        <v>3053.24</v>
      </c>
      <c r="F459" s="13">
        <f t="shared" si="29"/>
        <v>1.468569814393228E-2</v>
      </c>
      <c r="J459" s="7">
        <v>44736</v>
      </c>
      <c r="K459">
        <v>31.440000999999999</v>
      </c>
      <c r="L459" s="22">
        <f t="shared" si="30"/>
        <v>2.6947607382002303E-2</v>
      </c>
      <c r="M459" s="8">
        <v>3900.11</v>
      </c>
      <c r="N459" s="13">
        <f t="shared" si="31"/>
        <v>-2.973101484249896E-3</v>
      </c>
    </row>
    <row r="460" spans="1:14" ht="17" x14ac:dyDescent="0.2">
      <c r="A460" s="7">
        <v>44007</v>
      </c>
      <c r="B460">
        <v>27.084999</v>
      </c>
      <c r="C460" s="13">
        <f t="shared" si="28"/>
        <v>6.316106025781032E-3</v>
      </c>
      <c r="D460" s="11">
        <v>44012</v>
      </c>
      <c r="E460" s="8">
        <v>3100.29</v>
      </c>
      <c r="F460" s="13">
        <f t="shared" si="29"/>
        <v>1.5409859690034278E-2</v>
      </c>
      <c r="J460" s="7">
        <v>44739</v>
      </c>
      <c r="K460">
        <v>31.719999000000001</v>
      </c>
      <c r="L460" s="22">
        <f t="shared" si="30"/>
        <v>8.9057885208083665E-3</v>
      </c>
      <c r="M460" s="8">
        <v>3821.55</v>
      </c>
      <c r="N460" s="13">
        <f t="shared" si="31"/>
        <v>-2.0143021607082812E-2</v>
      </c>
    </row>
    <row r="461" spans="1:14" ht="17" x14ac:dyDescent="0.2">
      <c r="A461" s="7">
        <v>44008</v>
      </c>
      <c r="B461">
        <v>27.07</v>
      </c>
      <c r="C461" s="13">
        <f t="shared" si="28"/>
        <v>-5.5377517274413091E-4</v>
      </c>
      <c r="D461" s="11">
        <v>44013</v>
      </c>
      <c r="E461" s="8">
        <v>3115.86</v>
      </c>
      <c r="F461" s="13">
        <f t="shared" si="29"/>
        <v>5.022110834792981E-3</v>
      </c>
      <c r="J461" s="7">
        <v>44740</v>
      </c>
      <c r="K461">
        <v>31.934999000000001</v>
      </c>
      <c r="L461" s="22">
        <f t="shared" si="30"/>
        <v>6.7780582212502161E-3</v>
      </c>
      <c r="M461" s="8">
        <v>3818.83</v>
      </c>
      <c r="N461" s="13">
        <f t="shared" si="31"/>
        <v>-7.1175308448145902E-4</v>
      </c>
    </row>
    <row r="462" spans="1:14" ht="17" x14ac:dyDescent="0.2">
      <c r="A462" s="7">
        <v>44011</v>
      </c>
      <c r="B462">
        <v>27.35</v>
      </c>
      <c r="C462" s="13">
        <f t="shared" si="28"/>
        <v>1.0343553749538215E-2</v>
      </c>
      <c r="D462" s="11">
        <v>44014</v>
      </c>
      <c r="E462" s="8">
        <v>3130.01</v>
      </c>
      <c r="F462" s="13">
        <f t="shared" si="29"/>
        <v>4.5412823425956539E-3</v>
      </c>
      <c r="J462" s="7">
        <v>44741</v>
      </c>
      <c r="K462">
        <v>31.92</v>
      </c>
      <c r="L462" s="22">
        <f t="shared" si="30"/>
        <v>-4.6967278752696462E-4</v>
      </c>
      <c r="M462" s="8">
        <v>3785.38</v>
      </c>
      <c r="N462" s="13">
        <f t="shared" si="31"/>
        <v>-8.7592273026031453E-3</v>
      </c>
    </row>
    <row r="463" spans="1:14" ht="17" x14ac:dyDescent="0.2">
      <c r="A463" s="7">
        <v>44012</v>
      </c>
      <c r="B463">
        <v>27.1</v>
      </c>
      <c r="C463" s="13">
        <f t="shared" si="28"/>
        <v>-9.1407678244972423E-3</v>
      </c>
      <c r="D463" s="11">
        <v>44018</v>
      </c>
      <c r="E463" s="8">
        <v>3179.72</v>
      </c>
      <c r="F463" s="13">
        <f t="shared" si="29"/>
        <v>1.5881738397001799E-2</v>
      </c>
      <c r="J463" s="7">
        <v>44742</v>
      </c>
      <c r="K463">
        <v>31.280000999999999</v>
      </c>
      <c r="L463" s="22">
        <f t="shared" si="30"/>
        <v>-2.0050093984962492E-2</v>
      </c>
      <c r="M463" s="8">
        <v>3825.33</v>
      </c>
      <c r="N463" s="13">
        <f t="shared" si="31"/>
        <v>1.0553762105785847E-2</v>
      </c>
    </row>
    <row r="464" spans="1:14" ht="17" x14ac:dyDescent="0.2">
      <c r="A464" s="7">
        <v>44013</v>
      </c>
      <c r="B464">
        <v>27.075001</v>
      </c>
      <c r="C464" s="13">
        <f t="shared" si="28"/>
        <v>-9.2247232472331131E-4</v>
      </c>
      <c r="D464" s="11">
        <v>44019</v>
      </c>
      <c r="E464" s="8">
        <v>3145.32</v>
      </c>
      <c r="F464" s="13">
        <f t="shared" si="29"/>
        <v>-1.0818562640735552E-2</v>
      </c>
      <c r="J464" s="7">
        <v>44743</v>
      </c>
      <c r="K464">
        <v>31.280000999999999</v>
      </c>
      <c r="L464" s="22">
        <f t="shared" si="30"/>
        <v>0</v>
      </c>
      <c r="M464" s="8">
        <v>3831.39</v>
      </c>
      <c r="N464" s="13">
        <f t="shared" si="31"/>
        <v>1.5841770513915776E-3</v>
      </c>
    </row>
    <row r="465" spans="1:14" ht="17" x14ac:dyDescent="0.2">
      <c r="A465" s="7">
        <v>44014</v>
      </c>
      <c r="B465">
        <v>27.454999999999998</v>
      </c>
      <c r="C465" s="13">
        <f t="shared" si="28"/>
        <v>1.4035050266480109E-2</v>
      </c>
      <c r="D465" s="11">
        <v>44020</v>
      </c>
      <c r="E465" s="8">
        <v>3169.94</v>
      </c>
      <c r="F465" s="13">
        <f t="shared" si="29"/>
        <v>7.8275024480816136E-3</v>
      </c>
      <c r="J465" s="7">
        <v>44746</v>
      </c>
      <c r="K465">
        <v>31.530000999999999</v>
      </c>
      <c r="L465" s="22">
        <f t="shared" si="30"/>
        <v>7.992327110219799E-3</v>
      </c>
      <c r="M465" s="8">
        <v>3845.08</v>
      </c>
      <c r="N465" s="13">
        <f t="shared" si="31"/>
        <v>3.5731157621645693E-3</v>
      </c>
    </row>
    <row r="466" spans="1:14" ht="17" x14ac:dyDescent="0.2">
      <c r="A466" s="7">
        <v>44015</v>
      </c>
      <c r="B466">
        <v>27.0275</v>
      </c>
      <c r="C466" s="13">
        <f t="shared" si="28"/>
        <v>-1.5570934256055269E-2</v>
      </c>
      <c r="D466" s="11">
        <v>44021</v>
      </c>
      <c r="E466" s="8">
        <v>3152.05</v>
      </c>
      <c r="F466" s="13">
        <f t="shared" si="29"/>
        <v>-5.6436399427117756E-3</v>
      </c>
      <c r="J466" s="7">
        <v>44747</v>
      </c>
      <c r="K466">
        <v>30.614999999999998</v>
      </c>
      <c r="L466" s="22">
        <f t="shared" si="30"/>
        <v>-2.9020011765936826E-2</v>
      </c>
      <c r="M466" s="8">
        <v>3902.62</v>
      </c>
      <c r="N466" s="13">
        <f t="shared" si="31"/>
        <v>1.4964578110208349E-2</v>
      </c>
    </row>
    <row r="467" spans="1:14" ht="17" x14ac:dyDescent="0.2">
      <c r="A467" s="7">
        <v>44018</v>
      </c>
      <c r="B467">
        <v>27.629999000000002</v>
      </c>
      <c r="C467" s="13">
        <f t="shared" si="28"/>
        <v>2.229207288872459E-2</v>
      </c>
      <c r="D467" s="11">
        <v>44022</v>
      </c>
      <c r="E467" s="8">
        <v>3185.04</v>
      </c>
      <c r="F467" s="13">
        <f t="shared" si="29"/>
        <v>1.046620453355751E-2</v>
      </c>
      <c r="J467" s="7">
        <v>44748</v>
      </c>
      <c r="K467">
        <v>31.014999</v>
      </c>
      <c r="L467" s="22">
        <f t="shared" si="30"/>
        <v>1.3065458108770356E-2</v>
      </c>
      <c r="M467" s="8">
        <v>3899.38</v>
      </c>
      <c r="N467" s="13">
        <f t="shared" si="31"/>
        <v>-8.3021149894169088E-4</v>
      </c>
    </row>
    <row r="468" spans="1:14" ht="17" x14ac:dyDescent="0.2">
      <c r="A468" s="7">
        <v>44019</v>
      </c>
      <c r="B468">
        <v>27.235001</v>
      </c>
      <c r="C468" s="13">
        <f t="shared" si="28"/>
        <v>-1.4295983144986812E-2</v>
      </c>
      <c r="D468" s="11">
        <v>44025</v>
      </c>
      <c r="E468" s="8">
        <v>3155.22</v>
      </c>
      <c r="F468" s="13">
        <f t="shared" si="29"/>
        <v>-9.3625197799713789E-3</v>
      </c>
      <c r="J468" s="7">
        <v>44749</v>
      </c>
      <c r="K468">
        <v>31.370000999999998</v>
      </c>
      <c r="L468" s="22">
        <f t="shared" si="30"/>
        <v>1.1446139334068572E-2</v>
      </c>
      <c r="M468" s="8">
        <v>3854.43</v>
      </c>
      <c r="N468" s="13">
        <f t="shared" si="31"/>
        <v>-1.1527473598367033E-2</v>
      </c>
    </row>
    <row r="469" spans="1:14" ht="17" x14ac:dyDescent="0.2">
      <c r="A469" s="7">
        <v>44020</v>
      </c>
      <c r="B469">
        <v>27.059999000000001</v>
      </c>
      <c r="C469" s="13">
        <f t="shared" si="28"/>
        <v>-6.4256285505551736E-3</v>
      </c>
      <c r="D469" s="11">
        <v>44026</v>
      </c>
      <c r="E469" s="8">
        <v>3197.52</v>
      </c>
      <c r="F469" s="13">
        <f t="shared" si="29"/>
        <v>1.3406355182839835E-2</v>
      </c>
      <c r="J469" s="7">
        <v>44750</v>
      </c>
      <c r="K469">
        <v>31.424999</v>
      </c>
      <c r="L469" s="22">
        <f t="shared" si="30"/>
        <v>1.7532036419125596E-3</v>
      </c>
      <c r="M469" s="8">
        <v>3818.8</v>
      </c>
      <c r="N469" s="13">
        <f t="shared" si="31"/>
        <v>-9.2439089567069033E-3</v>
      </c>
    </row>
    <row r="470" spans="1:14" ht="17" x14ac:dyDescent="0.2">
      <c r="A470" s="7">
        <v>44021</v>
      </c>
      <c r="B470">
        <v>26.655000999999999</v>
      </c>
      <c r="C470" s="13">
        <f t="shared" si="28"/>
        <v>-1.49666672197587E-2</v>
      </c>
      <c r="D470" s="11">
        <v>44027</v>
      </c>
      <c r="E470" s="8">
        <v>3226.56</v>
      </c>
      <c r="F470" s="13">
        <f t="shared" si="29"/>
        <v>9.0820385798993097E-3</v>
      </c>
      <c r="J470" s="7">
        <v>44753</v>
      </c>
      <c r="K470">
        <v>31.48</v>
      </c>
      <c r="L470" s="22">
        <f t="shared" si="30"/>
        <v>1.750230763730487E-3</v>
      </c>
      <c r="M470" s="8">
        <v>3801.78</v>
      </c>
      <c r="N470" s="13">
        <f t="shared" si="31"/>
        <v>-4.4568974546977946E-3</v>
      </c>
    </row>
    <row r="471" spans="1:14" ht="17" x14ac:dyDescent="0.2">
      <c r="A471" s="7">
        <v>44022</v>
      </c>
      <c r="B471">
        <v>26.889999</v>
      </c>
      <c r="C471" s="13">
        <f t="shared" si="28"/>
        <v>8.8162817926737969E-3</v>
      </c>
      <c r="D471" s="11">
        <v>44028</v>
      </c>
      <c r="E471" s="8">
        <v>3215.57</v>
      </c>
      <c r="F471" s="13">
        <f t="shared" si="29"/>
        <v>-3.4061043340275488E-3</v>
      </c>
      <c r="J471" s="7">
        <v>44754</v>
      </c>
      <c r="K471">
        <v>31.51</v>
      </c>
      <c r="L471" s="22">
        <f t="shared" si="30"/>
        <v>9.5298602287163803E-4</v>
      </c>
      <c r="M471" s="8">
        <v>3790.38</v>
      </c>
      <c r="N471" s="13">
        <f t="shared" si="31"/>
        <v>-2.99859539478875E-3</v>
      </c>
    </row>
    <row r="472" spans="1:14" ht="17" x14ac:dyDescent="0.2">
      <c r="A472" s="7">
        <v>44025</v>
      </c>
      <c r="B472">
        <v>27.25</v>
      </c>
      <c r="C472" s="13">
        <f t="shared" si="28"/>
        <v>1.3387914220450492E-2</v>
      </c>
      <c r="D472" s="11">
        <v>44029</v>
      </c>
      <c r="E472" s="8">
        <v>3224.73</v>
      </c>
      <c r="F472" s="13">
        <f t="shared" si="29"/>
        <v>2.8486395880045201E-3</v>
      </c>
      <c r="J472" s="7">
        <v>44755</v>
      </c>
      <c r="K472">
        <v>31.280000999999999</v>
      </c>
      <c r="L472" s="22">
        <f t="shared" si="30"/>
        <v>-7.2992383370359404E-3</v>
      </c>
      <c r="M472" s="8">
        <v>3863.16</v>
      </c>
      <c r="N472" s="13">
        <f t="shared" si="31"/>
        <v>1.9201241036518768E-2</v>
      </c>
    </row>
    <row r="473" spans="1:14" ht="17" x14ac:dyDescent="0.2">
      <c r="A473" s="7">
        <v>44026</v>
      </c>
      <c r="B473">
        <v>27.264999</v>
      </c>
      <c r="C473" s="13">
        <f t="shared" si="28"/>
        <v>5.5042201834853977E-4</v>
      </c>
      <c r="D473" s="11">
        <v>44032</v>
      </c>
      <c r="E473" s="8">
        <v>3251.84</v>
      </c>
      <c r="F473" s="13">
        <f t="shared" si="29"/>
        <v>8.4069053843267572E-3</v>
      </c>
      <c r="J473" s="7">
        <v>44756</v>
      </c>
      <c r="K473">
        <v>30.795000000000002</v>
      </c>
      <c r="L473" s="22">
        <f t="shared" si="30"/>
        <v>-1.550514656313462E-2</v>
      </c>
      <c r="M473" s="8">
        <v>3830.85</v>
      </c>
      <c r="N473" s="13">
        <f t="shared" si="31"/>
        <v>-8.3636194203708936E-3</v>
      </c>
    </row>
    <row r="474" spans="1:14" ht="17" x14ac:dyDescent="0.2">
      <c r="A474" s="7">
        <v>44027</v>
      </c>
      <c r="B474">
        <v>27.785</v>
      </c>
      <c r="C474" s="13">
        <f t="shared" si="28"/>
        <v>1.9072107796519688E-2</v>
      </c>
      <c r="D474" s="11">
        <v>44033</v>
      </c>
      <c r="E474" s="8">
        <v>3257.3</v>
      </c>
      <c r="F474" s="13">
        <f t="shared" si="29"/>
        <v>1.6790493997245193E-3</v>
      </c>
      <c r="J474" s="7">
        <v>44757</v>
      </c>
      <c r="K474">
        <v>31.299999</v>
      </c>
      <c r="L474" s="22">
        <f t="shared" si="30"/>
        <v>1.6398733560642809E-2</v>
      </c>
      <c r="M474" s="8">
        <v>3936.69</v>
      </c>
      <c r="N474" s="13">
        <f t="shared" si="31"/>
        <v>2.7628333137554417E-2</v>
      </c>
    </row>
    <row r="475" spans="1:14" ht="17" x14ac:dyDescent="0.2">
      <c r="A475" s="7">
        <v>44028</v>
      </c>
      <c r="B475">
        <v>27.602501</v>
      </c>
      <c r="C475" s="13">
        <f t="shared" si="28"/>
        <v>-6.568256253374094E-3</v>
      </c>
      <c r="D475" s="11">
        <v>44034</v>
      </c>
      <c r="E475" s="8">
        <v>3276.02</v>
      </c>
      <c r="F475" s="13">
        <f t="shared" si="29"/>
        <v>5.7470911491110943E-3</v>
      </c>
      <c r="J475" s="7">
        <v>44760</v>
      </c>
      <c r="K475">
        <v>31.59</v>
      </c>
      <c r="L475" s="22">
        <f t="shared" si="30"/>
        <v>9.2652079637447482E-3</v>
      </c>
      <c r="M475" s="8">
        <v>3959.9</v>
      </c>
      <c r="N475" s="13">
        <f t="shared" si="31"/>
        <v>5.8958160281861183E-3</v>
      </c>
    </row>
    <row r="476" spans="1:14" ht="17" x14ac:dyDescent="0.2">
      <c r="A476" s="7">
        <v>44029</v>
      </c>
      <c r="B476">
        <v>27.75</v>
      </c>
      <c r="C476" s="13">
        <f t="shared" si="28"/>
        <v>5.3436824438481967E-3</v>
      </c>
      <c r="D476" s="11">
        <v>44035</v>
      </c>
      <c r="E476" s="8">
        <v>3235.66</v>
      </c>
      <c r="F476" s="13">
        <f t="shared" si="29"/>
        <v>-1.2319827107282633E-2</v>
      </c>
      <c r="J476" s="7">
        <v>44761</v>
      </c>
      <c r="K476">
        <v>31.875</v>
      </c>
      <c r="L476" s="22">
        <f t="shared" si="30"/>
        <v>9.0218423551757798E-3</v>
      </c>
      <c r="M476" s="8">
        <v>3998.95</v>
      </c>
      <c r="N476" s="13">
        <f t="shared" si="31"/>
        <v>9.8613601353569891E-3</v>
      </c>
    </row>
    <row r="477" spans="1:14" ht="17" x14ac:dyDescent="0.2">
      <c r="A477" s="7">
        <v>44032</v>
      </c>
      <c r="B477">
        <v>27.614999999999998</v>
      </c>
      <c r="C477" s="13">
        <f t="shared" si="28"/>
        <v>-4.8648648648649262E-3</v>
      </c>
      <c r="D477" s="11">
        <v>44036</v>
      </c>
      <c r="E477" s="8">
        <v>3215.63</v>
      </c>
      <c r="F477" s="13">
        <f t="shared" si="29"/>
        <v>-6.1903908321639944E-3</v>
      </c>
      <c r="J477" s="7">
        <v>44762</v>
      </c>
      <c r="K477">
        <v>31.774999999999999</v>
      </c>
      <c r="L477" s="22">
        <f t="shared" si="30"/>
        <v>-3.1372549019608176E-3</v>
      </c>
      <c r="M477" s="8">
        <v>3961.63</v>
      </c>
      <c r="N477" s="13">
        <f t="shared" si="31"/>
        <v>-9.3324497680640217E-3</v>
      </c>
    </row>
    <row r="478" spans="1:14" ht="17" x14ac:dyDescent="0.2">
      <c r="A478" s="7">
        <v>44033</v>
      </c>
      <c r="B478">
        <v>27.645</v>
      </c>
      <c r="C478" s="13">
        <f t="shared" si="28"/>
        <v>1.0863661053774898E-3</v>
      </c>
      <c r="D478" s="11">
        <v>44039</v>
      </c>
      <c r="E478" s="8">
        <v>3239.41</v>
      </c>
      <c r="F478" s="13">
        <f t="shared" si="29"/>
        <v>7.3951294147647229E-3</v>
      </c>
      <c r="J478" s="7">
        <v>44763</v>
      </c>
      <c r="K478">
        <v>31.799999</v>
      </c>
      <c r="L478" s="22">
        <f t="shared" si="30"/>
        <v>7.867505900864824E-4</v>
      </c>
      <c r="M478" s="8">
        <v>3966.84</v>
      </c>
      <c r="N478" s="13">
        <f t="shared" si="31"/>
        <v>1.3151152429682345E-3</v>
      </c>
    </row>
    <row r="479" spans="1:14" ht="17" x14ac:dyDescent="0.2">
      <c r="A479" s="7">
        <v>44034</v>
      </c>
      <c r="B479">
        <v>27.364999999999998</v>
      </c>
      <c r="C479" s="13">
        <f t="shared" si="28"/>
        <v>-1.0128413818050297E-2</v>
      </c>
      <c r="D479" s="11">
        <v>44040</v>
      </c>
      <c r="E479" s="8">
        <v>3218.44</v>
      </c>
      <c r="F479" s="13">
        <f t="shared" si="29"/>
        <v>-6.4734010205561576E-3</v>
      </c>
      <c r="J479" s="7">
        <v>44764</v>
      </c>
      <c r="K479">
        <v>31.805</v>
      </c>
      <c r="L479" s="22">
        <f t="shared" si="30"/>
        <v>1.5726415588890319E-4</v>
      </c>
      <c r="M479" s="8">
        <v>3921.05</v>
      </c>
      <c r="N479" s="13">
        <f t="shared" si="31"/>
        <v>-1.1543193070554847E-2</v>
      </c>
    </row>
    <row r="480" spans="1:14" ht="17" x14ac:dyDescent="0.2">
      <c r="A480" s="7">
        <v>44035</v>
      </c>
      <c r="B480">
        <v>27.424999</v>
      </c>
      <c r="C480" s="13">
        <f t="shared" si="28"/>
        <v>2.1925452219988539E-3</v>
      </c>
      <c r="D480" s="11">
        <v>44041</v>
      </c>
      <c r="E480" s="8">
        <v>3258.44</v>
      </c>
      <c r="F480" s="13">
        <f t="shared" si="29"/>
        <v>1.2428381451883519E-2</v>
      </c>
      <c r="J480" s="7">
        <v>44767</v>
      </c>
      <c r="K480">
        <v>31.965</v>
      </c>
      <c r="L480" s="22">
        <f t="shared" si="30"/>
        <v>5.0306555573023104E-3</v>
      </c>
      <c r="M480" s="8">
        <v>4023.61</v>
      </c>
      <c r="N480" s="13">
        <f t="shared" si="31"/>
        <v>2.6156259165274642E-2</v>
      </c>
    </row>
    <row r="481" spans="1:14" ht="17" x14ac:dyDescent="0.2">
      <c r="A481" s="7">
        <v>44036</v>
      </c>
      <c r="B481">
        <v>27.045000000000002</v>
      </c>
      <c r="C481" s="13">
        <f t="shared" si="28"/>
        <v>-1.3855934871684017E-2</v>
      </c>
      <c r="D481" s="11">
        <v>44042</v>
      </c>
      <c r="E481" s="8">
        <v>3246.22</v>
      </c>
      <c r="F481" s="13">
        <f t="shared" si="29"/>
        <v>-3.7502608610255894E-3</v>
      </c>
      <c r="J481" s="7">
        <v>44768</v>
      </c>
      <c r="K481">
        <v>31.959999</v>
      </c>
      <c r="L481" s="22">
        <f t="shared" si="30"/>
        <v>-1.5645236977945842E-4</v>
      </c>
      <c r="M481" s="8">
        <v>4072.43</v>
      </c>
      <c r="N481" s="13">
        <f t="shared" si="31"/>
        <v>1.2133382708562568E-2</v>
      </c>
    </row>
    <row r="482" spans="1:14" ht="17" x14ac:dyDescent="0.2">
      <c r="A482" s="7">
        <v>44039</v>
      </c>
      <c r="B482">
        <v>26.98</v>
      </c>
      <c r="C482" s="13">
        <f t="shared" si="28"/>
        <v>-2.4034017378443684E-3</v>
      </c>
      <c r="D482" s="11">
        <v>44043</v>
      </c>
      <c r="E482" s="8">
        <v>3271.12</v>
      </c>
      <c r="F482" s="13">
        <f t="shared" si="29"/>
        <v>7.6704597963170862E-3</v>
      </c>
      <c r="J482" s="7">
        <v>44769</v>
      </c>
      <c r="K482">
        <v>32.130001</v>
      </c>
      <c r="L482" s="22">
        <f t="shared" si="30"/>
        <v>5.3192116808264966E-3</v>
      </c>
      <c r="M482" s="8">
        <v>4130.29</v>
      </c>
      <c r="N482" s="13">
        <f t="shared" si="31"/>
        <v>1.4207733466259809E-2</v>
      </c>
    </row>
    <row r="483" spans="1:14" ht="17" x14ac:dyDescent="0.2">
      <c r="A483" s="7">
        <v>44040</v>
      </c>
      <c r="B483">
        <v>27.059999000000001</v>
      </c>
      <c r="C483" s="13">
        <f t="shared" si="28"/>
        <v>2.9651223128244197E-3</v>
      </c>
      <c r="D483" s="11">
        <v>44046</v>
      </c>
      <c r="E483" s="8">
        <v>3294.61</v>
      </c>
      <c r="F483" s="13">
        <f t="shared" si="29"/>
        <v>7.1810266819927193E-3</v>
      </c>
      <c r="J483" s="7">
        <v>44770</v>
      </c>
      <c r="K483">
        <v>32.134998000000003</v>
      </c>
      <c r="L483" s="22">
        <f t="shared" si="30"/>
        <v>1.5552442715471848E-4</v>
      </c>
      <c r="M483" s="8">
        <v>4118.63</v>
      </c>
      <c r="N483" s="13">
        <f t="shared" si="31"/>
        <v>-2.8230463236237346E-3</v>
      </c>
    </row>
    <row r="484" spans="1:14" ht="17" x14ac:dyDescent="0.2">
      <c r="A484" s="7">
        <v>44041</v>
      </c>
      <c r="B484">
        <v>27.084999</v>
      </c>
      <c r="C484" s="13">
        <f t="shared" si="28"/>
        <v>9.2387290923401366E-4</v>
      </c>
      <c r="D484" s="11">
        <v>44047</v>
      </c>
      <c r="E484" s="8">
        <v>3306.51</v>
      </c>
      <c r="F484" s="13">
        <f t="shared" si="29"/>
        <v>3.6119601409574376E-3</v>
      </c>
      <c r="J484" s="7">
        <v>44771</v>
      </c>
      <c r="K484">
        <v>32.485000999999997</v>
      </c>
      <c r="L484" s="22">
        <f t="shared" si="30"/>
        <v>1.0891645302109287E-2</v>
      </c>
      <c r="M484" s="8">
        <v>4091.19</v>
      </c>
      <c r="N484" s="13">
        <f t="shared" si="31"/>
        <v>-6.6624095876541833E-3</v>
      </c>
    </row>
    <row r="485" spans="1:14" ht="17" x14ac:dyDescent="0.2">
      <c r="A485" s="7">
        <v>44042</v>
      </c>
      <c r="B485">
        <v>26.4</v>
      </c>
      <c r="C485" s="13">
        <f t="shared" si="28"/>
        <v>-2.5290715351327875E-2</v>
      </c>
      <c r="D485" s="11">
        <v>44048</v>
      </c>
      <c r="E485" s="8">
        <v>3327.77</v>
      </c>
      <c r="F485" s="13">
        <f t="shared" si="29"/>
        <v>6.4297401187354275E-3</v>
      </c>
      <c r="J485" s="7">
        <v>44774</v>
      </c>
      <c r="K485">
        <v>32.455002</v>
      </c>
      <c r="L485" s="22">
        <f t="shared" si="30"/>
        <v>-9.2347234343614915E-4</v>
      </c>
      <c r="M485" s="8">
        <v>4155.17</v>
      </c>
      <c r="N485" s="13">
        <f t="shared" si="31"/>
        <v>1.5638481713144525E-2</v>
      </c>
    </row>
    <row r="486" spans="1:14" ht="17" x14ac:dyDescent="0.2">
      <c r="A486" s="7">
        <v>44043</v>
      </c>
      <c r="B486">
        <v>26.075001</v>
      </c>
      <c r="C486" s="13">
        <f t="shared" si="28"/>
        <v>-1.2310568181818082E-2</v>
      </c>
      <c r="D486" s="11">
        <v>44049</v>
      </c>
      <c r="E486" s="8">
        <v>3349.16</v>
      </c>
      <c r="F486" s="13">
        <f t="shared" si="29"/>
        <v>6.4277278778279712E-3</v>
      </c>
      <c r="J486" s="7">
        <v>44775</v>
      </c>
      <c r="K486">
        <v>32.457500000000003</v>
      </c>
      <c r="L486" s="22">
        <f t="shared" si="30"/>
        <v>7.6968104947283678E-5</v>
      </c>
      <c r="M486" s="8">
        <v>4151.9399999999996</v>
      </c>
      <c r="N486" s="13">
        <f t="shared" si="31"/>
        <v>-7.7734484990998887E-4</v>
      </c>
    </row>
    <row r="487" spans="1:14" ht="17" x14ac:dyDescent="0.2">
      <c r="A487" s="7">
        <v>44046</v>
      </c>
      <c r="B487">
        <v>26.620000999999998</v>
      </c>
      <c r="C487" s="13">
        <f t="shared" si="28"/>
        <v>2.0901245603020202E-2</v>
      </c>
      <c r="D487" s="11">
        <v>44050</v>
      </c>
      <c r="E487" s="8">
        <v>3351.28</v>
      </c>
      <c r="F487" s="13">
        <f t="shared" si="29"/>
        <v>6.329945419150107E-4</v>
      </c>
      <c r="J487" s="7">
        <v>44776</v>
      </c>
      <c r="K487">
        <v>32.575001</v>
      </c>
      <c r="L487" s="22">
        <f t="shared" si="30"/>
        <v>3.6201494261725031E-3</v>
      </c>
      <c r="M487" s="8">
        <v>4145.1899999999996</v>
      </c>
      <c r="N487" s="13">
        <f t="shared" si="31"/>
        <v>-1.6257460367924415E-3</v>
      </c>
    </row>
    <row r="488" spans="1:14" ht="17" x14ac:dyDescent="0.2">
      <c r="A488" s="7">
        <v>44047</v>
      </c>
      <c r="B488">
        <v>26.622499000000001</v>
      </c>
      <c r="C488" s="13">
        <f t="shared" si="28"/>
        <v>9.3839215107527352E-5</v>
      </c>
      <c r="D488" s="11">
        <v>44053</v>
      </c>
      <c r="E488" s="8">
        <v>3360.47</v>
      </c>
      <c r="F488" s="13">
        <f t="shared" si="29"/>
        <v>2.7422358024395965E-3</v>
      </c>
      <c r="J488" s="7">
        <v>44777</v>
      </c>
      <c r="K488">
        <v>32.645000000000003</v>
      </c>
      <c r="L488" s="22">
        <f t="shared" si="30"/>
        <v>2.1488564190681458E-3</v>
      </c>
      <c r="M488" s="8">
        <v>4140.0600000000004</v>
      </c>
      <c r="N488" s="13">
        <f t="shared" si="31"/>
        <v>-1.2375789770792123E-3</v>
      </c>
    </row>
    <row r="489" spans="1:14" ht="17" x14ac:dyDescent="0.2">
      <c r="A489" s="7">
        <v>44048</v>
      </c>
      <c r="B489">
        <v>26.945</v>
      </c>
      <c r="C489" s="13">
        <f t="shared" si="28"/>
        <v>1.211385152085076E-2</v>
      </c>
      <c r="D489" s="11">
        <v>44054</v>
      </c>
      <c r="E489" s="8">
        <v>3333.69</v>
      </c>
      <c r="F489" s="13">
        <f t="shared" si="29"/>
        <v>-7.9691233666718819E-3</v>
      </c>
      <c r="J489" s="7">
        <v>44778</v>
      </c>
      <c r="K489">
        <v>32.604999999999997</v>
      </c>
      <c r="L489" s="22">
        <f t="shared" si="30"/>
        <v>-1.2253024965540593E-3</v>
      </c>
      <c r="M489" s="8">
        <v>4122.47</v>
      </c>
      <c r="N489" s="13">
        <f t="shared" si="31"/>
        <v>-4.248730694724312E-3</v>
      </c>
    </row>
    <row r="490" spans="1:14" ht="17" x14ac:dyDescent="0.2">
      <c r="A490" s="7">
        <v>44049</v>
      </c>
      <c r="B490">
        <v>26.66</v>
      </c>
      <c r="C490" s="13">
        <f t="shared" si="28"/>
        <v>-1.0577101503061792E-2</v>
      </c>
      <c r="D490" s="11">
        <v>44055</v>
      </c>
      <c r="E490" s="8">
        <v>3380.35</v>
      </c>
      <c r="F490" s="13">
        <f t="shared" si="29"/>
        <v>1.3996502374245878E-2</v>
      </c>
      <c r="J490" s="7">
        <v>44781</v>
      </c>
      <c r="K490">
        <v>32.784999999999997</v>
      </c>
      <c r="L490" s="22">
        <f t="shared" si="30"/>
        <v>5.5206256709092738E-3</v>
      </c>
      <c r="M490" s="8">
        <v>4210.24</v>
      </c>
      <c r="N490" s="13">
        <f t="shared" si="31"/>
        <v>2.1290634013103604E-2</v>
      </c>
    </row>
    <row r="491" spans="1:14" ht="17" x14ac:dyDescent="0.2">
      <c r="A491" s="7">
        <v>44050</v>
      </c>
      <c r="B491">
        <v>26.629999000000002</v>
      </c>
      <c r="C491" s="13">
        <f t="shared" si="28"/>
        <v>-1.1253188297073446E-3</v>
      </c>
      <c r="D491" s="11">
        <v>44056</v>
      </c>
      <c r="E491" s="8">
        <v>3373.43</v>
      </c>
      <c r="F491" s="13">
        <f t="shared" si="29"/>
        <v>-2.0471252976762555E-3</v>
      </c>
      <c r="J491" s="7">
        <v>44782</v>
      </c>
      <c r="K491">
        <v>32.790000999999997</v>
      </c>
      <c r="L491" s="22">
        <f t="shared" si="30"/>
        <v>1.5253927100800091E-4</v>
      </c>
      <c r="M491" s="8">
        <v>4207.2700000000004</v>
      </c>
      <c r="N491" s="13">
        <f t="shared" si="31"/>
        <v>-7.0542296876174859E-4</v>
      </c>
    </row>
    <row r="492" spans="1:14" ht="17" x14ac:dyDescent="0.2">
      <c r="A492" s="7">
        <v>44053</v>
      </c>
      <c r="B492">
        <v>26.780000999999999</v>
      </c>
      <c r="C492" s="13">
        <f t="shared" si="28"/>
        <v>5.6328203391970977E-3</v>
      </c>
      <c r="D492" s="11">
        <v>44057</v>
      </c>
      <c r="E492" s="8">
        <v>3372.85</v>
      </c>
      <c r="F492" s="13">
        <f t="shared" si="29"/>
        <v>-1.7193183199293305E-4</v>
      </c>
      <c r="J492" s="7">
        <v>44783</v>
      </c>
      <c r="K492">
        <v>32.915000999999997</v>
      </c>
      <c r="L492" s="22">
        <f t="shared" si="30"/>
        <v>3.8121377306454818E-3</v>
      </c>
      <c r="M492" s="8">
        <v>4280.1499999999996</v>
      </c>
      <c r="N492" s="13">
        <f t="shared" si="31"/>
        <v>1.7322396708554288E-2</v>
      </c>
    </row>
    <row r="493" spans="1:14" ht="17" x14ac:dyDescent="0.2">
      <c r="A493" s="7">
        <v>44054</v>
      </c>
      <c r="B493">
        <v>27.225000000000001</v>
      </c>
      <c r="C493" s="13">
        <f t="shared" si="28"/>
        <v>1.661684030556998E-2</v>
      </c>
      <c r="D493" s="11">
        <v>44060</v>
      </c>
      <c r="E493" s="8">
        <v>3381.99</v>
      </c>
      <c r="F493" s="13">
        <f t="shared" si="29"/>
        <v>2.7098744385312123E-3</v>
      </c>
      <c r="J493" s="7">
        <v>44784</v>
      </c>
      <c r="K493">
        <v>32.830002</v>
      </c>
      <c r="L493" s="22">
        <f t="shared" si="30"/>
        <v>-2.5823787761694028E-3</v>
      </c>
      <c r="M493" s="8">
        <v>4297.1400000000003</v>
      </c>
      <c r="N493" s="13">
        <f t="shared" si="31"/>
        <v>3.96948705068767E-3</v>
      </c>
    </row>
    <row r="494" spans="1:14" ht="17" x14ac:dyDescent="0.2">
      <c r="A494" s="7">
        <v>44055</v>
      </c>
      <c r="B494">
        <v>27.815000999999999</v>
      </c>
      <c r="C494" s="13">
        <f t="shared" si="28"/>
        <v>2.1671294765840177E-2</v>
      </c>
      <c r="D494" s="11">
        <v>44061</v>
      </c>
      <c r="E494" s="8">
        <v>3389.78</v>
      </c>
      <c r="F494" s="13">
        <f t="shared" si="29"/>
        <v>2.3033775972136628E-3</v>
      </c>
      <c r="J494" s="7">
        <v>44785</v>
      </c>
      <c r="K494">
        <v>32.979999999999997</v>
      </c>
      <c r="L494" s="22">
        <f t="shared" si="30"/>
        <v>4.5689305775855615E-3</v>
      </c>
      <c r="M494" s="8">
        <v>4305.2</v>
      </c>
      <c r="N494" s="13">
        <f t="shared" si="31"/>
        <v>1.8756661407353103E-3</v>
      </c>
    </row>
    <row r="495" spans="1:14" ht="17" x14ac:dyDescent="0.2">
      <c r="A495" s="7">
        <v>44056</v>
      </c>
      <c r="B495">
        <v>27.4925</v>
      </c>
      <c r="C495" s="13">
        <f t="shared" si="28"/>
        <v>-1.1594498953999666E-2</v>
      </c>
      <c r="D495" s="11">
        <v>44062</v>
      </c>
      <c r="E495" s="8">
        <v>3374.85</v>
      </c>
      <c r="F495" s="13">
        <f t="shared" si="29"/>
        <v>-4.4044156257928568E-3</v>
      </c>
      <c r="J495" s="7">
        <v>44788</v>
      </c>
      <c r="K495">
        <v>33.009998000000003</v>
      </c>
      <c r="L495" s="22">
        <f t="shared" si="30"/>
        <v>9.0958156458476047E-4</v>
      </c>
      <c r="M495" s="8">
        <v>4274.04</v>
      </c>
      <c r="N495" s="13">
        <f t="shared" si="31"/>
        <v>-7.2377589891293725E-3</v>
      </c>
    </row>
    <row r="496" spans="1:14" ht="17" x14ac:dyDescent="0.2">
      <c r="A496" s="7">
        <v>44057</v>
      </c>
      <c r="B496">
        <v>27.02</v>
      </c>
      <c r="C496" s="13">
        <f t="shared" si="28"/>
        <v>-1.7186505410566544E-2</v>
      </c>
      <c r="D496" s="11">
        <v>44063</v>
      </c>
      <c r="E496" s="8">
        <v>3385.51</v>
      </c>
      <c r="F496" s="13">
        <f t="shared" si="29"/>
        <v>3.1586589033587575E-3</v>
      </c>
      <c r="J496" s="7">
        <v>44789</v>
      </c>
      <c r="K496">
        <v>33.115001999999997</v>
      </c>
      <c r="L496" s="22">
        <f t="shared" si="30"/>
        <v>3.180975654708984E-3</v>
      </c>
      <c r="M496" s="8">
        <v>4283.74</v>
      </c>
      <c r="N496" s="13">
        <f t="shared" si="31"/>
        <v>2.2695154935377104E-3</v>
      </c>
    </row>
    <row r="497" spans="1:14" ht="17" x14ac:dyDescent="0.2">
      <c r="A497" s="7">
        <v>44060</v>
      </c>
      <c r="B497">
        <v>27.184999000000001</v>
      </c>
      <c r="C497" s="13">
        <f t="shared" si="28"/>
        <v>6.1065507031830002E-3</v>
      </c>
      <c r="D497" s="11">
        <v>44064</v>
      </c>
      <c r="E497" s="8">
        <v>3397.16</v>
      </c>
      <c r="F497" s="13">
        <f t="shared" si="29"/>
        <v>3.4411358997610275E-3</v>
      </c>
      <c r="J497" s="7">
        <v>44790</v>
      </c>
      <c r="K497">
        <v>33.044998</v>
      </c>
      <c r="L497" s="22">
        <f t="shared" si="30"/>
        <v>-2.1139663527726116E-3</v>
      </c>
      <c r="M497" s="8">
        <v>4228.4799999999996</v>
      </c>
      <c r="N497" s="13">
        <f t="shared" si="31"/>
        <v>-1.2899942573545653E-2</v>
      </c>
    </row>
    <row r="498" spans="1:14" ht="17" x14ac:dyDescent="0.2">
      <c r="A498" s="7">
        <v>44061</v>
      </c>
      <c r="B498">
        <v>26.969999000000001</v>
      </c>
      <c r="C498" s="13">
        <f t="shared" si="28"/>
        <v>-7.9087735114501401E-3</v>
      </c>
      <c r="D498" s="11">
        <v>44067</v>
      </c>
      <c r="E498" s="8">
        <v>3431.28</v>
      </c>
      <c r="F498" s="13">
        <f t="shared" si="29"/>
        <v>1.004368354743379E-2</v>
      </c>
      <c r="J498" s="7">
        <v>44791</v>
      </c>
      <c r="K498">
        <v>33.229999999999997</v>
      </c>
      <c r="L498" s="22">
        <f t="shared" si="30"/>
        <v>5.598487250627171E-3</v>
      </c>
      <c r="M498" s="8">
        <v>4137.99</v>
      </c>
      <c r="N498" s="13">
        <f t="shared" si="31"/>
        <v>-2.1400124867564707E-2</v>
      </c>
    </row>
    <row r="499" spans="1:14" ht="17" x14ac:dyDescent="0.2">
      <c r="A499" s="7">
        <v>44062</v>
      </c>
      <c r="B499">
        <v>27.129999000000002</v>
      </c>
      <c r="C499" s="13">
        <f t="shared" si="28"/>
        <v>5.9325178321290029E-3</v>
      </c>
      <c r="D499" s="11">
        <v>44068</v>
      </c>
      <c r="E499" s="8">
        <v>3443.62</v>
      </c>
      <c r="F499" s="13">
        <f t="shared" si="29"/>
        <v>3.5963255694666518E-3</v>
      </c>
      <c r="J499" s="7">
        <v>44792</v>
      </c>
      <c r="K499">
        <v>33.205002</v>
      </c>
      <c r="L499" s="22">
        <f t="shared" si="30"/>
        <v>-7.5227204333427888E-4</v>
      </c>
      <c r="M499" s="8">
        <v>4128.7299999999996</v>
      </c>
      <c r="N499" s="13">
        <f t="shared" si="31"/>
        <v>-2.2378014446627903E-3</v>
      </c>
    </row>
    <row r="500" spans="1:14" ht="17" x14ac:dyDescent="0.2">
      <c r="A500" s="7">
        <v>44063</v>
      </c>
      <c r="B500">
        <v>26.737499</v>
      </c>
      <c r="C500" s="13">
        <f t="shared" si="28"/>
        <v>-1.4467379818185799E-2</v>
      </c>
      <c r="D500" s="11">
        <v>44069</v>
      </c>
      <c r="E500" s="8">
        <v>3478.73</v>
      </c>
      <c r="F500" s="13">
        <f t="shared" si="29"/>
        <v>1.0195666188487662E-2</v>
      </c>
      <c r="J500" s="7">
        <v>44795</v>
      </c>
      <c r="K500">
        <v>33.220001000000003</v>
      </c>
      <c r="L500" s="22">
        <f t="shared" si="30"/>
        <v>4.5170905275071505E-4</v>
      </c>
      <c r="M500" s="8">
        <v>4140.7700000000004</v>
      </c>
      <c r="N500" s="13">
        <f t="shared" si="31"/>
        <v>2.9161509713642175E-3</v>
      </c>
    </row>
    <row r="501" spans="1:14" ht="17" x14ac:dyDescent="0.2">
      <c r="A501" s="7">
        <v>44064</v>
      </c>
      <c r="B501">
        <v>26.690000999999999</v>
      </c>
      <c r="C501" s="13">
        <f t="shared" si="28"/>
        <v>-1.7764563544256928E-3</v>
      </c>
      <c r="D501" s="11">
        <v>44070</v>
      </c>
      <c r="E501" s="8">
        <v>3484.55</v>
      </c>
      <c r="F501" s="13">
        <f t="shared" si="29"/>
        <v>1.6730243508407128E-3</v>
      </c>
      <c r="J501" s="7">
        <v>44796</v>
      </c>
      <c r="K501">
        <v>33.005001</v>
      </c>
      <c r="L501" s="22">
        <f t="shared" si="30"/>
        <v>-6.4720046215532845E-3</v>
      </c>
      <c r="M501" s="8">
        <v>4199.12</v>
      </c>
      <c r="N501" s="13">
        <f t="shared" si="31"/>
        <v>1.4091582000449021E-2</v>
      </c>
    </row>
    <row r="502" spans="1:14" ht="17" x14ac:dyDescent="0.2">
      <c r="A502" s="7">
        <v>44067</v>
      </c>
      <c r="B502">
        <v>27.114999999999998</v>
      </c>
      <c r="C502" s="13">
        <f t="shared" si="28"/>
        <v>1.5923528815154464E-2</v>
      </c>
      <c r="D502" s="11">
        <v>44071</v>
      </c>
      <c r="E502" s="8">
        <v>3508.01</v>
      </c>
      <c r="F502" s="13">
        <f t="shared" si="29"/>
        <v>6.732576659826961E-3</v>
      </c>
      <c r="J502" s="7">
        <v>44797</v>
      </c>
      <c r="K502">
        <v>32.970001000000003</v>
      </c>
      <c r="L502" s="22">
        <f t="shared" si="30"/>
        <v>-1.0604453549326598E-3</v>
      </c>
      <c r="M502" s="8">
        <v>4057.66</v>
      </c>
      <c r="N502" s="13">
        <f t="shared" si="31"/>
        <v>-3.3688010821315006E-2</v>
      </c>
    </row>
    <row r="503" spans="1:14" ht="17" x14ac:dyDescent="0.2">
      <c r="A503" s="7">
        <v>44068</v>
      </c>
      <c r="B503">
        <v>26.815000999999999</v>
      </c>
      <c r="C503" s="13">
        <f t="shared" si="28"/>
        <v>-1.1063949843260201E-2</v>
      </c>
      <c r="D503" s="11">
        <v>44074</v>
      </c>
      <c r="E503" s="8">
        <v>3500.31</v>
      </c>
      <c r="F503" s="13">
        <f t="shared" si="29"/>
        <v>-2.1949766391772263E-3</v>
      </c>
      <c r="J503" s="7">
        <v>44798</v>
      </c>
      <c r="K503">
        <v>33.009998000000003</v>
      </c>
      <c r="L503" s="22">
        <f t="shared" si="30"/>
        <v>1.2131331145546209E-3</v>
      </c>
      <c r="M503" s="8">
        <v>4030.61</v>
      </c>
      <c r="N503" s="13">
        <f t="shared" si="31"/>
        <v>-6.6664037893761074E-3</v>
      </c>
    </row>
    <row r="504" spans="1:14" ht="17" x14ac:dyDescent="0.2">
      <c r="A504" s="7">
        <v>44069</v>
      </c>
      <c r="B504">
        <v>26.864999999999998</v>
      </c>
      <c r="C504" s="13">
        <f t="shared" si="28"/>
        <v>1.8645906446170812E-3</v>
      </c>
      <c r="J504" s="7">
        <v>44799</v>
      </c>
      <c r="K504">
        <v>32.784999999999997</v>
      </c>
      <c r="L504" s="22">
        <f t="shared" si="30"/>
        <v>-6.8160561536539932E-3</v>
      </c>
      <c r="M504" s="8">
        <v>3986.16</v>
      </c>
      <c r="N504" s="13">
        <f t="shared" si="31"/>
        <v>-1.1028107408059928E-2</v>
      </c>
    </row>
    <row r="505" spans="1:14" ht="17" x14ac:dyDescent="0.2">
      <c r="A505" s="7">
        <v>44070</v>
      </c>
      <c r="B505">
        <v>26.674999</v>
      </c>
      <c r="C505" s="13">
        <f t="shared" si="28"/>
        <v>-7.0724362553508113E-3</v>
      </c>
      <c r="J505" s="7">
        <v>44803</v>
      </c>
      <c r="K505">
        <v>32.494999</v>
      </c>
      <c r="L505" s="22">
        <f t="shared" si="30"/>
        <v>-8.8455391184991683E-3</v>
      </c>
      <c r="M505" s="8">
        <v>3955</v>
      </c>
      <c r="N505" s="13">
        <f t="shared" si="31"/>
        <v>-7.8170469825595834E-3</v>
      </c>
    </row>
    <row r="506" spans="1:14" ht="17" x14ac:dyDescent="0.2">
      <c r="A506" s="7">
        <v>44071</v>
      </c>
      <c r="B506">
        <v>26.512501</v>
      </c>
      <c r="C506" s="13">
        <f t="shared" si="28"/>
        <v>-6.0917715498320923E-3</v>
      </c>
      <c r="J506" s="7">
        <v>44804</v>
      </c>
      <c r="K506">
        <v>32.110000999999997</v>
      </c>
      <c r="L506" s="22">
        <f t="shared" si="30"/>
        <v>-1.1847915428463418E-2</v>
      </c>
      <c r="M506" s="8">
        <v>3966.85</v>
      </c>
      <c r="N506" s="13">
        <f t="shared" si="31"/>
        <v>2.9962073324905081E-3</v>
      </c>
    </row>
    <row r="507" spans="1:14" ht="17" x14ac:dyDescent="0.2">
      <c r="J507" s="7">
        <v>44805</v>
      </c>
      <c r="K507">
        <v>31.545000000000002</v>
      </c>
      <c r="L507" s="22">
        <f t="shared" si="30"/>
        <v>-1.7595795154288441E-2</v>
      </c>
      <c r="M507" s="8">
        <v>3924.26</v>
      </c>
      <c r="N507" s="13">
        <f t="shared" si="31"/>
        <v>-1.0736478566116592E-2</v>
      </c>
    </row>
    <row r="508" spans="1:14" ht="17" x14ac:dyDescent="0.2">
      <c r="J508" s="7">
        <v>44806</v>
      </c>
      <c r="K508">
        <v>32.139999000000003</v>
      </c>
      <c r="L508" s="22">
        <f t="shared" si="30"/>
        <v>1.8861911554921562E-2</v>
      </c>
      <c r="M508" s="8">
        <v>3908.19</v>
      </c>
      <c r="N508" s="13">
        <f t="shared" si="31"/>
        <v>-4.095039574340209E-3</v>
      </c>
    </row>
    <row r="509" spans="1:14" ht="17" x14ac:dyDescent="0.2">
      <c r="J509" s="7">
        <v>44809</v>
      </c>
      <c r="K509">
        <v>32.189999</v>
      </c>
      <c r="L509" s="22">
        <f t="shared" si="30"/>
        <v>1.5556938878560356E-3</v>
      </c>
      <c r="M509" s="8">
        <v>3979.87</v>
      </c>
      <c r="N509" s="13">
        <f t="shared" si="31"/>
        <v>1.8340971140093032E-2</v>
      </c>
    </row>
    <row r="510" spans="1:14" ht="17" x14ac:dyDescent="0.2">
      <c r="J510" s="7">
        <v>44810</v>
      </c>
      <c r="K510">
        <v>32.244999</v>
      </c>
      <c r="L510" s="22">
        <f t="shared" si="30"/>
        <v>1.708605209959746E-3</v>
      </c>
      <c r="M510" s="8">
        <v>4006.18</v>
      </c>
      <c r="N510" s="13">
        <f t="shared" si="31"/>
        <v>6.6107686934497867E-3</v>
      </c>
    </row>
    <row r="511" spans="1:14" ht="17" x14ac:dyDescent="0.2">
      <c r="J511" s="7">
        <v>44811</v>
      </c>
      <c r="K511">
        <v>31.99</v>
      </c>
      <c r="L511" s="22">
        <f t="shared" si="30"/>
        <v>-7.9081720548356271E-3</v>
      </c>
      <c r="M511" s="8">
        <v>4067.36</v>
      </c>
      <c r="N511" s="13">
        <f t="shared" si="31"/>
        <v>1.5271405678227268E-2</v>
      </c>
    </row>
    <row r="512" spans="1:14" ht="17" x14ac:dyDescent="0.2">
      <c r="J512" s="7">
        <v>44812</v>
      </c>
      <c r="K512">
        <v>32.07</v>
      </c>
      <c r="L512" s="22">
        <f t="shared" si="30"/>
        <v>2.5007814942170636E-3</v>
      </c>
      <c r="M512" s="8">
        <v>4110.41</v>
      </c>
      <c r="N512" s="13">
        <f t="shared" si="31"/>
        <v>1.058426104401855E-2</v>
      </c>
    </row>
    <row r="513" spans="10:14" ht="17" x14ac:dyDescent="0.2">
      <c r="J513" s="7">
        <v>44813</v>
      </c>
      <c r="K513">
        <v>32.470001000000003</v>
      </c>
      <c r="L513" s="22">
        <f t="shared" si="30"/>
        <v>1.2472747115684468E-2</v>
      </c>
      <c r="M513" s="8">
        <v>3932.69</v>
      </c>
      <c r="N513" s="13">
        <f t="shared" si="31"/>
        <v>-4.3236562775976095E-2</v>
      </c>
    </row>
    <row r="514" spans="10:14" ht="17" x14ac:dyDescent="0.2">
      <c r="J514" s="7">
        <v>44816</v>
      </c>
      <c r="K514">
        <v>33.020000000000003</v>
      </c>
      <c r="L514" s="22">
        <f t="shared" si="30"/>
        <v>1.6938681338506845E-2</v>
      </c>
      <c r="M514" s="8">
        <v>3946.01</v>
      </c>
      <c r="N514" s="13">
        <f t="shared" si="31"/>
        <v>3.3869946525153516E-3</v>
      </c>
    </row>
    <row r="515" spans="10:14" ht="17" x14ac:dyDescent="0.2">
      <c r="J515" s="7">
        <v>44817</v>
      </c>
      <c r="K515">
        <v>32.630001</v>
      </c>
      <c r="L515" s="22">
        <f t="shared" si="30"/>
        <v>-1.1810993337371345E-2</v>
      </c>
      <c r="M515" s="8">
        <v>3901.35</v>
      </c>
      <c r="N515" s="13">
        <f t="shared" si="31"/>
        <v>-1.1317761485652666E-2</v>
      </c>
    </row>
    <row r="516" spans="10:14" ht="17" x14ac:dyDescent="0.2">
      <c r="J516" s="7">
        <v>44818</v>
      </c>
      <c r="K516">
        <v>32.139999000000003</v>
      </c>
      <c r="L516" s="22">
        <f t="shared" ref="L516:L579" si="32">K516/K515-1</f>
        <v>-1.501691648737602E-2</v>
      </c>
      <c r="M516" s="8">
        <v>3873.33</v>
      </c>
      <c r="N516" s="13">
        <f t="shared" ref="N516:N579" si="33">M516/M515-1</f>
        <v>-7.1821292629474787E-3</v>
      </c>
    </row>
    <row r="517" spans="10:14" ht="17" x14ac:dyDescent="0.2">
      <c r="J517" s="7">
        <v>44819</v>
      </c>
      <c r="K517">
        <v>31.75</v>
      </c>
      <c r="L517" s="22">
        <f t="shared" si="32"/>
        <v>-1.2134381211399647E-2</v>
      </c>
      <c r="M517" s="8">
        <v>3899.89</v>
      </c>
      <c r="N517" s="13">
        <f t="shared" si="33"/>
        <v>6.8571487583035662E-3</v>
      </c>
    </row>
    <row r="518" spans="10:14" ht="17" x14ac:dyDescent="0.2">
      <c r="J518" s="7">
        <v>44820</v>
      </c>
      <c r="K518">
        <v>31.610001</v>
      </c>
      <c r="L518" s="22">
        <f t="shared" si="32"/>
        <v>-4.409417322834619E-3</v>
      </c>
      <c r="M518" s="8">
        <v>3855.93</v>
      </c>
      <c r="N518" s="13">
        <f t="shared" si="33"/>
        <v>-1.1272112803181633E-2</v>
      </c>
    </row>
    <row r="519" spans="10:14" ht="17" x14ac:dyDescent="0.2">
      <c r="J519" s="7">
        <v>44824</v>
      </c>
      <c r="K519">
        <v>31.385000000000002</v>
      </c>
      <c r="L519" s="22">
        <f t="shared" si="32"/>
        <v>-7.1180320430865862E-3</v>
      </c>
      <c r="M519" s="8">
        <v>3789.93</v>
      </c>
      <c r="N519" s="13">
        <f t="shared" si="33"/>
        <v>-1.7116493297336777E-2</v>
      </c>
    </row>
    <row r="520" spans="10:14" ht="17" x14ac:dyDescent="0.2">
      <c r="J520" s="7">
        <v>44825</v>
      </c>
      <c r="K520">
        <v>31.605</v>
      </c>
      <c r="L520" s="22">
        <f t="shared" si="32"/>
        <v>7.0097180181614149E-3</v>
      </c>
      <c r="M520" s="8">
        <v>3757.99</v>
      </c>
      <c r="N520" s="13">
        <f t="shared" si="33"/>
        <v>-8.4275962880581146E-3</v>
      </c>
    </row>
    <row r="521" spans="10:14" ht="17" x14ac:dyDescent="0.2">
      <c r="J521" s="7">
        <v>44826</v>
      </c>
      <c r="K521">
        <v>31.23</v>
      </c>
      <c r="L521" s="22">
        <f t="shared" si="32"/>
        <v>-1.186521120075934E-2</v>
      </c>
      <c r="M521" s="8">
        <v>3693.23</v>
      </c>
      <c r="N521" s="13">
        <f t="shared" si="33"/>
        <v>-1.7232616372049869E-2</v>
      </c>
    </row>
    <row r="522" spans="10:14" ht="17" x14ac:dyDescent="0.2">
      <c r="J522" s="7">
        <v>44827</v>
      </c>
      <c r="K522">
        <v>30.645</v>
      </c>
      <c r="L522" s="22">
        <f t="shared" si="32"/>
        <v>-1.8731988472622474E-2</v>
      </c>
      <c r="M522" s="8">
        <v>3655.04</v>
      </c>
      <c r="N522" s="13">
        <f t="shared" si="33"/>
        <v>-1.0340542018774879E-2</v>
      </c>
    </row>
    <row r="523" spans="10:14" ht="17" x14ac:dyDescent="0.2">
      <c r="J523" s="7">
        <v>44830</v>
      </c>
      <c r="K523">
        <v>30.690000999999999</v>
      </c>
      <c r="L523" s="22">
        <f t="shared" si="32"/>
        <v>1.468461412954758E-3</v>
      </c>
      <c r="M523" s="8">
        <v>3647.29</v>
      </c>
      <c r="N523" s="13">
        <f t="shared" si="33"/>
        <v>-2.1203598319033956E-3</v>
      </c>
    </row>
    <row r="524" spans="10:14" ht="17" x14ac:dyDescent="0.2">
      <c r="J524" s="7">
        <v>44831</v>
      </c>
      <c r="K524">
        <v>30.445</v>
      </c>
      <c r="L524" s="22">
        <f t="shared" si="32"/>
        <v>-7.9830886939364909E-3</v>
      </c>
      <c r="M524" s="8">
        <v>3719.04</v>
      </c>
      <c r="N524" s="13">
        <f t="shared" si="33"/>
        <v>1.9672140136923533E-2</v>
      </c>
    </row>
    <row r="525" spans="10:14" ht="17" x14ac:dyDescent="0.2">
      <c r="J525" s="7">
        <v>44832</v>
      </c>
      <c r="K525">
        <v>30.57</v>
      </c>
      <c r="L525" s="22">
        <f t="shared" si="32"/>
        <v>4.1057644933486515E-3</v>
      </c>
      <c r="M525" s="8">
        <v>3640.47</v>
      </c>
      <c r="N525" s="13">
        <f t="shared" si="33"/>
        <v>-2.1126419721218426E-2</v>
      </c>
    </row>
    <row r="526" spans="10:14" ht="17" x14ac:dyDescent="0.2">
      <c r="J526" s="7">
        <v>44833</v>
      </c>
      <c r="K526">
        <v>30.065000999999999</v>
      </c>
      <c r="L526" s="22">
        <f t="shared" si="32"/>
        <v>-1.6519430814524116E-2</v>
      </c>
      <c r="M526" s="8">
        <v>3585.62</v>
      </c>
      <c r="N526" s="13">
        <f t="shared" si="33"/>
        <v>-1.506673588849794E-2</v>
      </c>
    </row>
    <row r="527" spans="10:14" ht="17" x14ac:dyDescent="0.2">
      <c r="J527" s="7">
        <v>44834</v>
      </c>
      <c r="K527">
        <v>30.120000999999998</v>
      </c>
      <c r="L527" s="22">
        <f t="shared" si="32"/>
        <v>1.8293696381384006E-3</v>
      </c>
      <c r="M527" s="8">
        <v>3678.43</v>
      </c>
      <c r="N527" s="13">
        <f t="shared" si="33"/>
        <v>2.5883947546031072E-2</v>
      </c>
    </row>
    <row r="528" spans="10:14" ht="17" x14ac:dyDescent="0.2">
      <c r="J528" s="7">
        <v>44837</v>
      </c>
      <c r="K528">
        <v>30.18</v>
      </c>
      <c r="L528" s="22">
        <f t="shared" si="32"/>
        <v>1.9919986058434258E-3</v>
      </c>
      <c r="M528" s="8">
        <v>3790.93</v>
      </c>
      <c r="N528" s="13">
        <f t="shared" si="33"/>
        <v>3.0583700111188827E-2</v>
      </c>
    </row>
    <row r="529" spans="10:14" ht="17" x14ac:dyDescent="0.2">
      <c r="J529" s="7">
        <v>44838</v>
      </c>
      <c r="K529">
        <v>30.950001</v>
      </c>
      <c r="L529" s="22">
        <f t="shared" si="32"/>
        <v>2.5513618290258444E-2</v>
      </c>
      <c r="M529" s="8">
        <v>3783.28</v>
      </c>
      <c r="N529" s="13">
        <f t="shared" si="33"/>
        <v>-2.0179744811957834E-3</v>
      </c>
    </row>
    <row r="530" spans="10:14" ht="17" x14ac:dyDescent="0.2">
      <c r="J530" s="7">
        <v>44839</v>
      </c>
      <c r="K530">
        <v>30.805</v>
      </c>
      <c r="L530" s="22">
        <f t="shared" si="32"/>
        <v>-4.685007926170992E-3</v>
      </c>
      <c r="M530" s="8">
        <v>3744.52</v>
      </c>
      <c r="N530" s="13">
        <f t="shared" si="33"/>
        <v>-1.0245078344716774E-2</v>
      </c>
    </row>
    <row r="531" spans="10:14" ht="17" x14ac:dyDescent="0.2">
      <c r="J531" s="7">
        <v>44840</v>
      </c>
      <c r="K531">
        <v>30.559999000000001</v>
      </c>
      <c r="L531" s="22">
        <f t="shared" si="32"/>
        <v>-7.9532868040902427E-3</v>
      </c>
      <c r="M531" s="8">
        <v>3639.66</v>
      </c>
      <c r="N531" s="13">
        <f t="shared" si="33"/>
        <v>-2.8003589245083504E-2</v>
      </c>
    </row>
    <row r="532" spans="10:14" ht="17" x14ac:dyDescent="0.2">
      <c r="J532" s="7">
        <v>44841</v>
      </c>
      <c r="K532">
        <v>30.5425</v>
      </c>
      <c r="L532" s="22">
        <f t="shared" si="32"/>
        <v>-5.7261127528185352E-4</v>
      </c>
      <c r="M532" s="8">
        <v>3612.39</v>
      </c>
      <c r="N532" s="13">
        <f t="shared" si="33"/>
        <v>-7.4924580867443691E-3</v>
      </c>
    </row>
    <row r="533" spans="10:14" ht="17" x14ac:dyDescent="0.2">
      <c r="J533" s="7">
        <v>44844</v>
      </c>
      <c r="K533">
        <v>30.41</v>
      </c>
      <c r="L533" s="22">
        <f t="shared" si="32"/>
        <v>-4.3382172382745443E-3</v>
      </c>
      <c r="M533" s="8">
        <v>3588.84</v>
      </c>
      <c r="N533" s="13">
        <f t="shared" si="33"/>
        <v>-6.5192296512833758E-3</v>
      </c>
    </row>
    <row r="534" spans="10:14" ht="17" x14ac:dyDescent="0.2">
      <c r="J534" s="7">
        <v>44845</v>
      </c>
      <c r="K534">
        <v>30.110001</v>
      </c>
      <c r="L534" s="22">
        <f t="shared" si="32"/>
        <v>-9.8651430450509281E-3</v>
      </c>
      <c r="M534" s="8">
        <v>3577.03</v>
      </c>
      <c r="N534" s="13">
        <f t="shared" si="33"/>
        <v>-3.2907569019515748E-3</v>
      </c>
    </row>
    <row r="535" spans="10:14" ht="17" x14ac:dyDescent="0.2">
      <c r="J535" s="7">
        <v>44846</v>
      </c>
      <c r="K535">
        <v>29.799999</v>
      </c>
      <c r="L535" s="22">
        <f t="shared" si="32"/>
        <v>-1.0295648944017022E-2</v>
      </c>
      <c r="M535" s="8">
        <v>3669.91</v>
      </c>
      <c r="N535" s="13">
        <f t="shared" si="33"/>
        <v>2.5965675434648228E-2</v>
      </c>
    </row>
    <row r="536" spans="10:14" ht="17" x14ac:dyDescent="0.2">
      <c r="J536" s="7">
        <v>44847</v>
      </c>
      <c r="K536">
        <v>29.93</v>
      </c>
      <c r="L536" s="22">
        <f t="shared" si="32"/>
        <v>4.3624498108205678E-3</v>
      </c>
      <c r="M536" s="8">
        <v>3583.07</v>
      </c>
      <c r="N536" s="13">
        <f t="shared" si="33"/>
        <v>-2.3662705624933444E-2</v>
      </c>
    </row>
    <row r="537" spans="10:14" ht="17" x14ac:dyDescent="0.2">
      <c r="J537" s="7">
        <v>44848</v>
      </c>
      <c r="K537">
        <v>29.98</v>
      </c>
      <c r="L537" s="22">
        <f t="shared" si="32"/>
        <v>1.6705646508519134E-3</v>
      </c>
      <c r="M537" s="8">
        <v>3677.95</v>
      </c>
      <c r="N537" s="13">
        <f t="shared" si="33"/>
        <v>2.6480085513260976E-2</v>
      </c>
    </row>
    <row r="538" spans="10:14" ht="17" x14ac:dyDescent="0.2">
      <c r="J538" s="7">
        <v>44851</v>
      </c>
      <c r="K538">
        <v>30.219999000000001</v>
      </c>
      <c r="L538" s="22">
        <f t="shared" si="32"/>
        <v>8.0053035356904001E-3</v>
      </c>
      <c r="M538" s="8">
        <v>3719.98</v>
      </c>
      <c r="N538" s="13">
        <f t="shared" si="33"/>
        <v>1.1427561549232745E-2</v>
      </c>
    </row>
    <row r="539" spans="10:14" ht="17" x14ac:dyDescent="0.2">
      <c r="J539" s="7">
        <v>44852</v>
      </c>
      <c r="K539">
        <v>30.285</v>
      </c>
      <c r="L539" s="22">
        <f t="shared" si="32"/>
        <v>2.1509266098915791E-3</v>
      </c>
      <c r="M539" s="8">
        <v>3695.16</v>
      </c>
      <c r="N539" s="13">
        <f t="shared" si="33"/>
        <v>-6.6720788821446053E-3</v>
      </c>
    </row>
    <row r="540" spans="10:14" ht="17" x14ac:dyDescent="0.2">
      <c r="J540" s="7">
        <v>44853</v>
      </c>
      <c r="K540">
        <v>30.24</v>
      </c>
      <c r="L540" s="22">
        <f t="shared" si="32"/>
        <v>-1.4858841010402246E-3</v>
      </c>
      <c r="M540" s="8">
        <v>3665.78</v>
      </c>
      <c r="N540" s="13">
        <f t="shared" si="33"/>
        <v>-7.9509412312320782E-3</v>
      </c>
    </row>
    <row r="541" spans="10:14" ht="17" x14ac:dyDescent="0.2">
      <c r="J541" s="7">
        <v>44854</v>
      </c>
      <c r="K541">
        <v>30.360001</v>
      </c>
      <c r="L541" s="22">
        <f t="shared" si="32"/>
        <v>3.9682870370369994E-3</v>
      </c>
      <c r="M541" s="8">
        <v>3752.75</v>
      </c>
      <c r="N541" s="13">
        <f t="shared" si="33"/>
        <v>2.3724828003862664E-2</v>
      </c>
    </row>
    <row r="542" spans="10:14" ht="17" x14ac:dyDescent="0.2">
      <c r="J542" s="7">
        <v>44855</v>
      </c>
      <c r="K542">
        <v>30.450001</v>
      </c>
      <c r="L542" s="22">
        <f t="shared" si="32"/>
        <v>2.9644267798278889E-3</v>
      </c>
      <c r="M542" s="8">
        <v>3797.34</v>
      </c>
      <c r="N542" s="13">
        <f t="shared" si="33"/>
        <v>1.1881953234294862E-2</v>
      </c>
    </row>
    <row r="543" spans="10:14" ht="17" x14ac:dyDescent="0.2">
      <c r="J543" s="7">
        <v>44858</v>
      </c>
      <c r="K543">
        <v>30.665001</v>
      </c>
      <c r="L543" s="22">
        <f t="shared" si="32"/>
        <v>7.0607551047370265E-3</v>
      </c>
      <c r="M543" s="8">
        <v>3859.11</v>
      </c>
      <c r="N543" s="13">
        <f t="shared" si="33"/>
        <v>1.6266649812763712E-2</v>
      </c>
    </row>
    <row r="544" spans="10:14" ht="17" x14ac:dyDescent="0.2">
      <c r="J544" s="7">
        <v>44859</v>
      </c>
      <c r="K544">
        <v>30.655000999999999</v>
      </c>
      <c r="L544" s="22">
        <f t="shared" si="32"/>
        <v>-3.261046689677638E-4</v>
      </c>
      <c r="M544" s="8">
        <v>3830.6</v>
      </c>
      <c r="N544" s="13">
        <f t="shared" si="33"/>
        <v>-7.3877137474703813E-3</v>
      </c>
    </row>
    <row r="545" spans="10:14" ht="17" x14ac:dyDescent="0.2">
      <c r="J545" s="7">
        <v>44860</v>
      </c>
      <c r="K545">
        <v>30.825001</v>
      </c>
      <c r="L545" s="22">
        <f t="shared" si="32"/>
        <v>5.5455878145298509E-3</v>
      </c>
      <c r="M545" s="8">
        <v>3807.3</v>
      </c>
      <c r="N545" s="13">
        <f t="shared" si="33"/>
        <v>-6.0825980264187507E-3</v>
      </c>
    </row>
    <row r="546" spans="10:14" ht="17" x14ac:dyDescent="0.2">
      <c r="J546" s="7">
        <v>44861</v>
      </c>
      <c r="K546">
        <v>30.934999000000001</v>
      </c>
      <c r="L546" s="22">
        <f t="shared" si="32"/>
        <v>3.5684670375193406E-3</v>
      </c>
      <c r="M546" s="8">
        <v>3901.06</v>
      </c>
      <c r="N546" s="13">
        <f t="shared" si="33"/>
        <v>2.4626375646783716E-2</v>
      </c>
    </row>
    <row r="547" spans="10:14" ht="17" x14ac:dyDescent="0.2">
      <c r="J547" s="7">
        <v>44862</v>
      </c>
      <c r="K547">
        <v>30.795000000000002</v>
      </c>
      <c r="L547" s="22">
        <f t="shared" si="32"/>
        <v>-4.5255860522251945E-3</v>
      </c>
      <c r="M547" s="8">
        <v>3871.98</v>
      </c>
      <c r="N547" s="13">
        <f t="shared" si="33"/>
        <v>-7.4543841930141408E-3</v>
      </c>
    </row>
    <row r="548" spans="10:14" ht="17" x14ac:dyDescent="0.2">
      <c r="J548" s="7">
        <v>44865</v>
      </c>
      <c r="K548">
        <v>31.024999999999999</v>
      </c>
      <c r="L548" s="22">
        <f t="shared" si="32"/>
        <v>7.468744926124371E-3</v>
      </c>
      <c r="M548" s="8">
        <v>3856.1</v>
      </c>
      <c r="N548" s="13">
        <f t="shared" si="33"/>
        <v>-4.10126085362017E-3</v>
      </c>
    </row>
    <row r="549" spans="10:14" ht="17" x14ac:dyDescent="0.2">
      <c r="J549" s="7">
        <v>44866</v>
      </c>
      <c r="K549">
        <v>31.42</v>
      </c>
      <c r="L549" s="22">
        <f t="shared" si="32"/>
        <v>1.2731668009669628E-2</v>
      </c>
      <c r="M549" s="8">
        <v>3759.69</v>
      </c>
      <c r="N549" s="13">
        <f t="shared" si="33"/>
        <v>-2.5001944970306722E-2</v>
      </c>
    </row>
    <row r="550" spans="10:14" ht="17" x14ac:dyDescent="0.2">
      <c r="J550" s="7">
        <v>44867</v>
      </c>
      <c r="K550">
        <v>31.23</v>
      </c>
      <c r="L550" s="22">
        <f t="shared" si="32"/>
        <v>-6.047103755569716E-3</v>
      </c>
      <c r="M550" s="8">
        <v>3719.89</v>
      </c>
      <c r="N550" s="13">
        <f t="shared" si="33"/>
        <v>-1.0585979163175718E-2</v>
      </c>
    </row>
    <row r="551" spans="10:14" ht="17" x14ac:dyDescent="0.2">
      <c r="J551" s="7">
        <v>44868</v>
      </c>
      <c r="K551">
        <v>31.434999000000001</v>
      </c>
      <c r="L551" s="22">
        <f t="shared" si="32"/>
        <v>6.5641690682036735E-3</v>
      </c>
      <c r="M551" s="8">
        <v>3770.55</v>
      </c>
      <c r="N551" s="13">
        <f t="shared" si="33"/>
        <v>1.3618682272863003E-2</v>
      </c>
    </row>
    <row r="552" spans="10:14" ht="17" x14ac:dyDescent="0.2">
      <c r="J552" s="7">
        <v>44869</v>
      </c>
      <c r="K552">
        <v>32.104999999999997</v>
      </c>
      <c r="L552" s="22">
        <f t="shared" si="32"/>
        <v>2.1313854662441623E-2</v>
      </c>
      <c r="M552" s="8">
        <v>3806.8</v>
      </c>
      <c r="N552" s="13">
        <f t="shared" si="33"/>
        <v>9.6139820450598101E-3</v>
      </c>
    </row>
    <row r="553" spans="10:14" ht="17" x14ac:dyDescent="0.2">
      <c r="J553" s="7">
        <v>44872</v>
      </c>
      <c r="K553">
        <v>31.905000999999999</v>
      </c>
      <c r="L553" s="22">
        <f t="shared" si="32"/>
        <v>-6.2295281108860623E-3</v>
      </c>
      <c r="M553" s="8">
        <v>3828.11</v>
      </c>
      <c r="N553" s="13">
        <f t="shared" si="33"/>
        <v>5.5978774823999267E-3</v>
      </c>
    </row>
    <row r="554" spans="10:14" ht="17" x14ac:dyDescent="0.2">
      <c r="J554" s="7">
        <v>44873</v>
      </c>
      <c r="K554">
        <v>31.945</v>
      </c>
      <c r="L554" s="22">
        <f t="shared" si="32"/>
        <v>1.2536906048052909E-3</v>
      </c>
      <c r="M554" s="8">
        <v>3748.57</v>
      </c>
      <c r="N554" s="13">
        <f t="shared" si="33"/>
        <v>-2.0777877333723382E-2</v>
      </c>
    </row>
    <row r="555" spans="10:14" ht="17" x14ac:dyDescent="0.2">
      <c r="J555" s="7">
        <v>44874</v>
      </c>
      <c r="K555">
        <v>31.879999000000002</v>
      </c>
      <c r="L555" s="22">
        <f t="shared" si="32"/>
        <v>-2.0347785255908635E-3</v>
      </c>
      <c r="M555" s="8">
        <v>3956.37</v>
      </c>
      <c r="N555" s="13">
        <f t="shared" si="33"/>
        <v>5.5434472345454289E-2</v>
      </c>
    </row>
    <row r="556" spans="10:14" ht="17" x14ac:dyDescent="0.2">
      <c r="J556" s="7">
        <v>44875</v>
      </c>
      <c r="K556">
        <v>32.299999</v>
      </c>
      <c r="L556" s="22">
        <f t="shared" si="32"/>
        <v>1.3174404428306197E-2</v>
      </c>
      <c r="M556" s="8">
        <v>3992.93</v>
      </c>
      <c r="N556" s="13">
        <f t="shared" si="33"/>
        <v>9.2407939601200084E-3</v>
      </c>
    </row>
    <row r="557" spans="10:14" ht="17" x14ac:dyDescent="0.2">
      <c r="J557" s="7">
        <v>44876</v>
      </c>
      <c r="K557">
        <v>32.025002000000001</v>
      </c>
      <c r="L557" s="22">
        <f t="shared" si="32"/>
        <v>-8.5138392728743018E-3</v>
      </c>
      <c r="M557" s="8">
        <v>3957.25</v>
      </c>
      <c r="N557" s="13">
        <f t="shared" si="33"/>
        <v>-8.9357940159231486E-3</v>
      </c>
    </row>
    <row r="558" spans="10:14" ht="17" x14ac:dyDescent="0.2">
      <c r="J558" s="7">
        <v>44879</v>
      </c>
      <c r="K558">
        <v>32.305</v>
      </c>
      <c r="L558" s="22">
        <f t="shared" si="32"/>
        <v>8.7431064016794124E-3</v>
      </c>
      <c r="M558" s="8">
        <v>3991.73</v>
      </c>
      <c r="N558" s="13">
        <f t="shared" si="33"/>
        <v>8.7131214858804373E-3</v>
      </c>
    </row>
    <row r="559" spans="10:14" ht="17" x14ac:dyDescent="0.2">
      <c r="J559" s="7">
        <v>44880</v>
      </c>
      <c r="K559">
        <v>32.189999</v>
      </c>
      <c r="L559" s="22">
        <f t="shared" si="32"/>
        <v>-3.559851416189419E-3</v>
      </c>
      <c r="M559" s="8">
        <v>3958.79</v>
      </c>
      <c r="N559" s="13">
        <f t="shared" si="33"/>
        <v>-8.2520611363995355E-3</v>
      </c>
    </row>
    <row r="560" spans="10:14" ht="17" x14ac:dyDescent="0.2">
      <c r="J560" s="7">
        <v>44881</v>
      </c>
      <c r="K560">
        <v>32.165000999999997</v>
      </c>
      <c r="L560" s="22">
        <f t="shared" si="32"/>
        <v>-7.7657660070151735E-4</v>
      </c>
      <c r="M560" s="8">
        <v>3946.56</v>
      </c>
      <c r="N560" s="13">
        <f t="shared" si="33"/>
        <v>-3.0893277996559831E-3</v>
      </c>
    </row>
    <row r="561" spans="10:14" ht="17" x14ac:dyDescent="0.2">
      <c r="J561" s="7">
        <v>44882</v>
      </c>
      <c r="K561">
        <v>32.169998</v>
      </c>
      <c r="L561" s="22">
        <f t="shared" si="32"/>
        <v>1.553551949213805E-4</v>
      </c>
      <c r="M561" s="8">
        <v>3965.34</v>
      </c>
      <c r="N561" s="13">
        <f t="shared" si="33"/>
        <v>4.7585745560692061E-3</v>
      </c>
    </row>
    <row r="562" spans="10:14" ht="17" x14ac:dyDescent="0.2">
      <c r="J562" s="7">
        <v>44883</v>
      </c>
      <c r="K562">
        <v>32.325001</v>
      </c>
      <c r="L562" s="22">
        <f t="shared" si="32"/>
        <v>4.818247113350882E-3</v>
      </c>
      <c r="M562" s="8">
        <v>3949.94</v>
      </c>
      <c r="N562" s="13">
        <f t="shared" si="33"/>
        <v>-3.8836518432215916E-3</v>
      </c>
    </row>
    <row r="563" spans="10:14" ht="17" x14ac:dyDescent="0.2">
      <c r="J563" s="7">
        <v>44886</v>
      </c>
      <c r="K563">
        <v>32.302501999999997</v>
      </c>
      <c r="L563" s="22">
        <f t="shared" si="32"/>
        <v>-6.9602472711460805E-4</v>
      </c>
      <c r="M563" s="8">
        <v>4003.58</v>
      </c>
      <c r="N563" s="13">
        <f t="shared" si="33"/>
        <v>1.3579953113211918E-2</v>
      </c>
    </row>
    <row r="564" spans="10:14" ht="17" x14ac:dyDescent="0.2">
      <c r="J564" s="7">
        <v>44887</v>
      </c>
      <c r="K564">
        <v>32.610000999999997</v>
      </c>
      <c r="L564" s="22">
        <f t="shared" si="32"/>
        <v>9.5193554976020778E-3</v>
      </c>
      <c r="M564" s="8">
        <v>4027.26</v>
      </c>
      <c r="N564" s="13">
        <f t="shared" si="33"/>
        <v>5.9147063378277576E-3</v>
      </c>
    </row>
    <row r="565" spans="10:14" ht="17" x14ac:dyDescent="0.2">
      <c r="J565" s="7">
        <v>44888</v>
      </c>
      <c r="K565">
        <v>32.685001</v>
      </c>
      <c r="L565" s="22">
        <f t="shared" si="32"/>
        <v>2.2999079331522676E-3</v>
      </c>
      <c r="M565" s="8">
        <v>4026.12</v>
      </c>
      <c r="N565" s="13">
        <f t="shared" si="33"/>
        <v>-2.830708720074071E-4</v>
      </c>
    </row>
    <row r="566" spans="10:14" ht="17" x14ac:dyDescent="0.2">
      <c r="J566" s="7">
        <v>44889</v>
      </c>
      <c r="K566">
        <v>32.715000000000003</v>
      </c>
      <c r="L566" s="22">
        <f t="shared" si="32"/>
        <v>9.1782160263664814E-4</v>
      </c>
      <c r="M566" s="8">
        <v>3963.94</v>
      </c>
      <c r="N566" s="13">
        <f t="shared" si="33"/>
        <v>-1.5444149702443011E-2</v>
      </c>
    </row>
    <row r="567" spans="10:14" ht="17" x14ac:dyDescent="0.2">
      <c r="J567" s="7">
        <v>44890</v>
      </c>
      <c r="K567">
        <v>32.805</v>
      </c>
      <c r="L567" s="22">
        <f t="shared" si="32"/>
        <v>2.7510316368637433E-3</v>
      </c>
      <c r="M567" s="8">
        <v>3957.63</v>
      </c>
      <c r="N567" s="13">
        <f t="shared" si="33"/>
        <v>-1.5918505325509535E-3</v>
      </c>
    </row>
    <row r="568" spans="10:14" ht="17" x14ac:dyDescent="0.2">
      <c r="J568" s="7">
        <v>44893</v>
      </c>
      <c r="K568">
        <v>32.775002000000001</v>
      </c>
      <c r="L568" s="22">
        <f t="shared" si="32"/>
        <v>-9.14433775339063E-4</v>
      </c>
      <c r="M568" s="8">
        <v>4080.11</v>
      </c>
      <c r="N568" s="13">
        <f t="shared" si="33"/>
        <v>3.0947814727501077E-2</v>
      </c>
    </row>
    <row r="569" spans="10:14" ht="17" x14ac:dyDescent="0.2">
      <c r="J569" s="7">
        <v>44894</v>
      </c>
      <c r="K569">
        <v>32.889999000000003</v>
      </c>
      <c r="L569" s="22">
        <f t="shared" si="32"/>
        <v>3.5086801825368052E-3</v>
      </c>
      <c r="M569" s="8">
        <v>4076.57</v>
      </c>
      <c r="N569" s="13">
        <f t="shared" si="33"/>
        <v>-8.6762366700898763E-4</v>
      </c>
    </row>
    <row r="570" spans="10:14" ht="17" x14ac:dyDescent="0.2">
      <c r="J570" s="7">
        <v>44895</v>
      </c>
      <c r="K570">
        <v>33.18</v>
      </c>
      <c r="L570" s="22">
        <f t="shared" si="32"/>
        <v>8.8173003592975085E-3</v>
      </c>
      <c r="M570" s="8">
        <v>4071.7</v>
      </c>
      <c r="N570" s="13">
        <f t="shared" si="33"/>
        <v>-1.1946317615054713E-3</v>
      </c>
    </row>
    <row r="571" spans="10:14" ht="17" x14ac:dyDescent="0.2">
      <c r="J571" s="7">
        <v>44896</v>
      </c>
      <c r="K571">
        <v>33.110000999999997</v>
      </c>
      <c r="L571" s="22">
        <f t="shared" si="32"/>
        <v>-2.1096745027125996E-3</v>
      </c>
      <c r="M571" s="8">
        <v>3998.84</v>
      </c>
      <c r="N571" s="13">
        <f t="shared" si="33"/>
        <v>-1.7894245646781326E-2</v>
      </c>
    </row>
    <row r="572" spans="10:14" ht="17" x14ac:dyDescent="0.2">
      <c r="J572" s="7">
        <v>44897</v>
      </c>
      <c r="K572">
        <v>33.095001000000003</v>
      </c>
      <c r="L572" s="22">
        <f t="shared" si="32"/>
        <v>-4.5303532307328087E-4</v>
      </c>
      <c r="M572" s="8">
        <v>3941.26</v>
      </c>
      <c r="N572" s="13">
        <f t="shared" si="33"/>
        <v>-1.4399175760970717E-2</v>
      </c>
    </row>
    <row r="573" spans="10:14" ht="17" x14ac:dyDescent="0.2">
      <c r="J573" s="7">
        <v>44900</v>
      </c>
      <c r="K573">
        <v>33.224997999999999</v>
      </c>
      <c r="L573" s="22">
        <f t="shared" si="32"/>
        <v>3.9279950467443481E-3</v>
      </c>
      <c r="M573" s="8">
        <v>3933.92</v>
      </c>
      <c r="N573" s="13">
        <f t="shared" si="33"/>
        <v>-1.8623485890298941E-3</v>
      </c>
    </row>
    <row r="574" spans="10:14" ht="17" x14ac:dyDescent="0.2">
      <c r="J574" s="7">
        <v>44901</v>
      </c>
      <c r="K574">
        <v>33.014999000000003</v>
      </c>
      <c r="L574" s="22">
        <f t="shared" si="32"/>
        <v>-6.3205120433715845E-3</v>
      </c>
      <c r="M574" s="8">
        <v>3963.51</v>
      </c>
      <c r="N574" s="13">
        <f t="shared" si="33"/>
        <v>7.5217594663847809E-3</v>
      </c>
    </row>
    <row r="575" spans="10:14" ht="17" x14ac:dyDescent="0.2">
      <c r="J575" s="7">
        <v>44902</v>
      </c>
      <c r="K575">
        <v>32.875</v>
      </c>
      <c r="L575" s="22">
        <f t="shared" si="32"/>
        <v>-4.240466583082525E-3</v>
      </c>
      <c r="M575" s="8">
        <v>3934.38</v>
      </c>
      <c r="N575" s="13">
        <f t="shared" si="33"/>
        <v>-7.3495462355336327E-3</v>
      </c>
    </row>
    <row r="576" spans="10:14" ht="17" x14ac:dyDescent="0.2">
      <c r="J576" s="7">
        <v>44903</v>
      </c>
      <c r="K576">
        <v>32.784999999999997</v>
      </c>
      <c r="L576" s="22">
        <f t="shared" si="32"/>
        <v>-2.7376425855514253E-3</v>
      </c>
      <c r="M576" s="8">
        <v>3990.56</v>
      </c>
      <c r="N576" s="13">
        <f t="shared" si="33"/>
        <v>1.4279251114533986E-2</v>
      </c>
    </row>
    <row r="577" spans="10:14" ht="17" x14ac:dyDescent="0.2">
      <c r="J577" s="7">
        <v>44904</v>
      </c>
      <c r="K577">
        <v>32.782501000000003</v>
      </c>
      <c r="L577" s="22">
        <f t="shared" si="32"/>
        <v>-7.622388287309434E-5</v>
      </c>
      <c r="M577" s="8">
        <v>4019.65</v>
      </c>
      <c r="N577" s="13">
        <f t="shared" si="33"/>
        <v>7.289703700733785E-3</v>
      </c>
    </row>
    <row r="578" spans="10:14" ht="17" x14ac:dyDescent="0.2">
      <c r="J578" s="7">
        <v>44907</v>
      </c>
      <c r="K578">
        <v>32.650002000000001</v>
      </c>
      <c r="L578" s="22">
        <f t="shared" si="32"/>
        <v>-4.0417599621213052E-3</v>
      </c>
      <c r="M578" s="8">
        <v>3995.32</v>
      </c>
      <c r="N578" s="13">
        <f t="shared" si="33"/>
        <v>-6.0527657880661279E-3</v>
      </c>
    </row>
    <row r="579" spans="10:14" ht="17" x14ac:dyDescent="0.2">
      <c r="J579" s="7">
        <v>44908</v>
      </c>
      <c r="K579">
        <v>32.924999</v>
      </c>
      <c r="L579" s="22">
        <f t="shared" si="32"/>
        <v>8.4225722252635471E-3</v>
      </c>
      <c r="M579" s="8">
        <v>3895.75</v>
      </c>
      <c r="N579" s="13">
        <f t="shared" si="33"/>
        <v>-2.4921658340258168E-2</v>
      </c>
    </row>
    <row r="580" spans="10:14" ht="17" x14ac:dyDescent="0.2">
      <c r="J580" s="7">
        <v>44909</v>
      </c>
      <c r="K580">
        <v>32.889999000000003</v>
      </c>
      <c r="L580" s="22">
        <f t="shared" ref="L580:L630" si="34">K580/K579-1</f>
        <v>-1.0630220520279066E-3</v>
      </c>
      <c r="M580" s="8">
        <v>3852.36</v>
      </c>
      <c r="N580" s="13">
        <f t="shared" ref="N580:N630" si="35">M580/M579-1</f>
        <v>-1.1137778348199956E-2</v>
      </c>
    </row>
    <row r="581" spans="10:14" ht="17" x14ac:dyDescent="0.2">
      <c r="J581" s="7">
        <v>44910</v>
      </c>
      <c r="K581">
        <v>32.419998</v>
      </c>
      <c r="L581" s="22">
        <f t="shared" si="34"/>
        <v>-1.4290088607178175E-2</v>
      </c>
      <c r="M581" s="8">
        <v>3817.66</v>
      </c>
      <c r="N581" s="13">
        <f t="shared" si="35"/>
        <v>-9.007465553582783E-3</v>
      </c>
    </row>
    <row r="582" spans="10:14" ht="17" x14ac:dyDescent="0.2">
      <c r="J582" s="7">
        <v>44911</v>
      </c>
      <c r="K582">
        <v>32.002499</v>
      </c>
      <c r="L582" s="22">
        <f t="shared" si="34"/>
        <v>-1.287782312633079E-2</v>
      </c>
      <c r="M582" s="8">
        <v>3821.62</v>
      </c>
      <c r="N582" s="13">
        <f t="shared" si="35"/>
        <v>1.0372846193742458E-3</v>
      </c>
    </row>
    <row r="583" spans="10:14" ht="17" x14ac:dyDescent="0.2">
      <c r="J583" s="7">
        <v>44914</v>
      </c>
      <c r="K583">
        <v>32.134998000000003</v>
      </c>
      <c r="L583" s="22">
        <f t="shared" si="34"/>
        <v>4.1402704207569307E-3</v>
      </c>
      <c r="M583" s="8">
        <v>3878.44</v>
      </c>
      <c r="N583" s="13">
        <f t="shared" si="35"/>
        <v>1.4868040255179737E-2</v>
      </c>
    </row>
    <row r="584" spans="10:14" ht="17" x14ac:dyDescent="0.2">
      <c r="J584" s="7">
        <v>44915</v>
      </c>
      <c r="K584">
        <v>32.189999</v>
      </c>
      <c r="L584" s="22">
        <f t="shared" si="34"/>
        <v>1.7115607102262675E-3</v>
      </c>
      <c r="M584" s="8">
        <v>3822.39</v>
      </c>
      <c r="N584" s="13">
        <f t="shared" si="35"/>
        <v>-1.4451686760656446E-2</v>
      </c>
    </row>
    <row r="585" spans="10:14" ht="17" x14ac:dyDescent="0.2">
      <c r="J585" s="7">
        <v>44916</v>
      </c>
      <c r="K585">
        <v>32.740001999999997</v>
      </c>
      <c r="L585" s="22">
        <f t="shared" si="34"/>
        <v>1.7086145296245414E-2</v>
      </c>
      <c r="M585" s="8">
        <v>3844.82</v>
      </c>
      <c r="N585" s="13">
        <f t="shared" si="35"/>
        <v>5.8680563731070556E-3</v>
      </c>
    </row>
    <row r="586" spans="10:14" ht="17" x14ac:dyDescent="0.2">
      <c r="J586" s="7">
        <v>44917</v>
      </c>
      <c r="K586">
        <v>32.615001999999997</v>
      </c>
      <c r="L586" s="22">
        <f t="shared" si="34"/>
        <v>-3.8179594491166702E-3</v>
      </c>
      <c r="M586" s="8">
        <v>3829.25</v>
      </c>
      <c r="N586" s="13">
        <f t="shared" si="35"/>
        <v>-4.0496044028068834E-3</v>
      </c>
    </row>
    <row r="587" spans="10:14" ht="17" x14ac:dyDescent="0.2">
      <c r="J587" s="7">
        <v>44918</v>
      </c>
      <c r="K587">
        <v>32.604999999999997</v>
      </c>
      <c r="L587" s="22">
        <f t="shared" si="34"/>
        <v>-3.066686919105388E-4</v>
      </c>
      <c r="M587" s="8">
        <v>3783.22</v>
      </c>
      <c r="N587" s="13">
        <f t="shared" si="35"/>
        <v>-1.202063067180259E-2</v>
      </c>
    </row>
    <row r="588" spans="10:14" ht="17" x14ac:dyDescent="0.2">
      <c r="J588" s="7">
        <v>44923</v>
      </c>
      <c r="K588">
        <v>32.715000000000003</v>
      </c>
      <c r="L588" s="22">
        <f t="shared" si="34"/>
        <v>3.3737156877782226E-3</v>
      </c>
      <c r="M588" s="8">
        <v>3849.28</v>
      </c>
      <c r="N588" s="13">
        <f t="shared" si="35"/>
        <v>1.7461316021801565E-2</v>
      </c>
    </row>
    <row r="589" spans="10:14" ht="17" x14ac:dyDescent="0.2">
      <c r="J589" s="7">
        <v>44924</v>
      </c>
      <c r="K589">
        <v>32.805</v>
      </c>
      <c r="L589" s="22">
        <f t="shared" si="34"/>
        <v>2.7510316368637433E-3</v>
      </c>
      <c r="M589" s="8">
        <v>3839.5</v>
      </c>
      <c r="N589" s="13">
        <f t="shared" si="35"/>
        <v>-2.5407348906808513E-3</v>
      </c>
    </row>
    <row r="590" spans="10:14" ht="17" x14ac:dyDescent="0.2">
      <c r="J590" s="7">
        <v>44925</v>
      </c>
      <c r="K590">
        <v>32.634998000000003</v>
      </c>
      <c r="L590" s="22">
        <f t="shared" si="34"/>
        <v>-5.1821978356956233E-3</v>
      </c>
      <c r="M590" s="8">
        <v>3824.14</v>
      </c>
      <c r="N590" s="13">
        <f t="shared" si="35"/>
        <v>-4.0005209011589882E-3</v>
      </c>
    </row>
    <row r="591" spans="10:14" ht="17" x14ac:dyDescent="0.2">
      <c r="J591" s="7">
        <v>44929</v>
      </c>
      <c r="K591">
        <v>33</v>
      </c>
      <c r="L591" s="22">
        <f t="shared" si="34"/>
        <v>1.1184373291519556E-2</v>
      </c>
      <c r="M591" s="8">
        <v>3852.97</v>
      </c>
      <c r="N591" s="13">
        <f t="shared" si="35"/>
        <v>7.5389499338414101E-3</v>
      </c>
    </row>
    <row r="592" spans="10:14" ht="17" x14ac:dyDescent="0.2">
      <c r="J592" s="7">
        <v>44930</v>
      </c>
      <c r="K592">
        <v>33.130001</v>
      </c>
      <c r="L592" s="22">
        <f t="shared" si="34"/>
        <v>3.9394242424242165E-3</v>
      </c>
      <c r="M592" s="8">
        <v>3808.1</v>
      </c>
      <c r="N592" s="13">
        <f t="shared" si="35"/>
        <v>-1.164556173549236E-2</v>
      </c>
    </row>
    <row r="593" spans="10:14" ht="17" x14ac:dyDescent="0.2">
      <c r="J593" s="7">
        <v>44931</v>
      </c>
      <c r="K593">
        <v>33.32</v>
      </c>
      <c r="L593" s="22">
        <f t="shared" si="34"/>
        <v>5.7349530415045091E-3</v>
      </c>
      <c r="M593" s="8">
        <v>3895.08</v>
      </c>
      <c r="N593" s="13">
        <f t="shared" si="35"/>
        <v>2.284078674404566E-2</v>
      </c>
    </row>
    <row r="594" spans="10:14" ht="17" x14ac:dyDescent="0.2">
      <c r="J594" s="7">
        <v>44932</v>
      </c>
      <c r="K594">
        <v>33.610000999999997</v>
      </c>
      <c r="L594" s="22">
        <f t="shared" si="34"/>
        <v>8.7035114045617146E-3</v>
      </c>
      <c r="M594" s="8">
        <v>3892.09</v>
      </c>
      <c r="N594" s="13">
        <f t="shared" si="35"/>
        <v>-7.6763506782906443E-4</v>
      </c>
    </row>
    <row r="595" spans="10:14" ht="17" x14ac:dyDescent="0.2">
      <c r="J595" s="7">
        <v>44935</v>
      </c>
      <c r="K595">
        <v>33.707500000000003</v>
      </c>
      <c r="L595" s="22">
        <f t="shared" si="34"/>
        <v>2.9008925051803303E-3</v>
      </c>
      <c r="M595" s="8">
        <v>3919.25</v>
      </c>
      <c r="N595" s="13">
        <f t="shared" si="35"/>
        <v>6.9782558985018728E-3</v>
      </c>
    </row>
    <row r="596" spans="10:14" ht="17" x14ac:dyDescent="0.2">
      <c r="J596" s="7">
        <v>44936</v>
      </c>
      <c r="K596">
        <v>33.580002</v>
      </c>
      <c r="L596" s="22">
        <f t="shared" si="34"/>
        <v>-3.7824816435512165E-3</v>
      </c>
      <c r="M596" s="8">
        <v>3969.61</v>
      </c>
      <c r="N596" s="13">
        <f t="shared" si="35"/>
        <v>1.2849397206098123E-2</v>
      </c>
    </row>
    <row r="597" spans="10:14" ht="17" x14ac:dyDescent="0.2">
      <c r="J597" s="7">
        <v>44937</v>
      </c>
      <c r="K597">
        <v>33.720001000000003</v>
      </c>
      <c r="L597" s="22">
        <f t="shared" si="34"/>
        <v>4.1691182746208533E-3</v>
      </c>
      <c r="M597" s="8">
        <v>3983.17</v>
      </c>
      <c r="N597" s="13">
        <f t="shared" si="35"/>
        <v>3.41595270064321E-3</v>
      </c>
    </row>
    <row r="598" spans="10:14" ht="17" x14ac:dyDescent="0.2">
      <c r="J598" s="7">
        <v>44938</v>
      </c>
      <c r="K598">
        <v>34.029998999999997</v>
      </c>
      <c r="L598" s="22">
        <f t="shared" si="34"/>
        <v>9.1932974735082773E-3</v>
      </c>
      <c r="M598" s="8">
        <v>3999.09</v>
      </c>
      <c r="N598" s="13">
        <f t="shared" si="35"/>
        <v>3.9968166058692578E-3</v>
      </c>
    </row>
    <row r="599" spans="10:14" ht="17" x14ac:dyDescent="0.2">
      <c r="J599" s="7">
        <v>44939</v>
      </c>
      <c r="K599">
        <v>34.262501</v>
      </c>
      <c r="L599" s="22">
        <f t="shared" si="34"/>
        <v>6.8322658487296462E-3</v>
      </c>
      <c r="M599" s="8">
        <v>3990.97</v>
      </c>
      <c r="N599" s="13">
        <f t="shared" si="35"/>
        <v>-2.0304619300891558E-3</v>
      </c>
    </row>
    <row r="600" spans="10:14" ht="17" x14ac:dyDescent="0.2">
      <c r="J600" s="7">
        <v>44942</v>
      </c>
      <c r="K600">
        <v>34.32</v>
      </c>
      <c r="L600" s="22">
        <f t="shared" si="34"/>
        <v>1.6781903924643071E-3</v>
      </c>
      <c r="M600" s="8">
        <v>3928.86</v>
      </c>
      <c r="N600" s="13">
        <f t="shared" si="35"/>
        <v>-1.5562632643191909E-2</v>
      </c>
    </row>
    <row r="601" spans="10:14" ht="17" x14ac:dyDescent="0.2">
      <c r="J601" s="7">
        <v>44943</v>
      </c>
      <c r="K601">
        <v>34.299999</v>
      </c>
      <c r="L601" s="22">
        <f t="shared" si="34"/>
        <v>-5.82779720279758E-4</v>
      </c>
      <c r="M601" s="8">
        <v>3898.85</v>
      </c>
      <c r="N601" s="13">
        <f t="shared" si="35"/>
        <v>-7.6383480195273412E-3</v>
      </c>
    </row>
    <row r="602" spans="10:14" ht="17" x14ac:dyDescent="0.2">
      <c r="J602" s="7">
        <v>44944</v>
      </c>
      <c r="K602">
        <v>34.189999</v>
      </c>
      <c r="L602" s="22">
        <f t="shared" si="34"/>
        <v>-3.2069971780465112E-3</v>
      </c>
      <c r="M602" s="8">
        <v>3972.61</v>
      </c>
      <c r="N602" s="13">
        <f t="shared" si="35"/>
        <v>1.8918399015094289E-2</v>
      </c>
    </row>
    <row r="603" spans="10:14" ht="17" x14ac:dyDescent="0.2">
      <c r="J603" s="7">
        <v>44945</v>
      </c>
      <c r="K603">
        <v>33.830002</v>
      </c>
      <c r="L603" s="22">
        <f t="shared" si="34"/>
        <v>-1.0529307122822629E-2</v>
      </c>
      <c r="M603" s="8">
        <v>4019.81</v>
      </c>
      <c r="N603" s="13">
        <f t="shared" si="35"/>
        <v>1.1881357596139619E-2</v>
      </c>
    </row>
    <row r="604" spans="10:14" ht="17" x14ac:dyDescent="0.2">
      <c r="J604" s="7">
        <v>44946</v>
      </c>
      <c r="K604">
        <v>33.93</v>
      </c>
      <c r="L604" s="22">
        <f t="shared" si="34"/>
        <v>2.9558969579723815E-3</v>
      </c>
      <c r="M604" s="8">
        <v>4016.95</v>
      </c>
      <c r="N604" s="13">
        <f t="shared" si="35"/>
        <v>-7.1147641306434917E-4</v>
      </c>
    </row>
    <row r="605" spans="10:14" ht="17" x14ac:dyDescent="0.2">
      <c r="J605" s="7">
        <v>44949</v>
      </c>
      <c r="K605">
        <v>33.994999</v>
      </c>
      <c r="L605" s="22">
        <f t="shared" si="34"/>
        <v>1.9156793398171779E-3</v>
      </c>
      <c r="M605" s="8">
        <v>4016.22</v>
      </c>
      <c r="N605" s="13">
        <f t="shared" si="35"/>
        <v>-1.8172991946630024E-4</v>
      </c>
    </row>
    <row r="606" spans="10:14" ht="17" x14ac:dyDescent="0.2">
      <c r="J606" s="7">
        <v>44950</v>
      </c>
      <c r="K606">
        <v>33.875</v>
      </c>
      <c r="L606" s="22">
        <f t="shared" si="34"/>
        <v>-3.5299015599323802E-3</v>
      </c>
      <c r="M606" s="8">
        <v>4060.43</v>
      </c>
      <c r="N606" s="13">
        <f t="shared" si="35"/>
        <v>1.1007863115068517E-2</v>
      </c>
    </row>
    <row r="607" spans="10:14" ht="17" x14ac:dyDescent="0.2">
      <c r="J607" s="7">
        <v>44951</v>
      </c>
      <c r="K607">
        <v>33.802501999999997</v>
      </c>
      <c r="L607" s="22">
        <f t="shared" si="34"/>
        <v>-2.140162361623732E-3</v>
      </c>
      <c r="M607" s="8">
        <v>4070.56</v>
      </c>
      <c r="N607" s="13">
        <f t="shared" si="35"/>
        <v>2.4948096630159622E-3</v>
      </c>
    </row>
    <row r="608" spans="10:14" ht="17" x14ac:dyDescent="0.2">
      <c r="J608" s="7">
        <v>44952</v>
      </c>
      <c r="K608">
        <v>33.909999999999997</v>
      </c>
      <c r="L608" s="22">
        <f t="shared" si="34"/>
        <v>3.1801787926821756E-3</v>
      </c>
      <c r="M608" s="8">
        <v>4017.77</v>
      </c>
      <c r="N608" s="13">
        <f t="shared" si="35"/>
        <v>-1.2968731575016657E-2</v>
      </c>
    </row>
    <row r="609" spans="10:14" ht="17" x14ac:dyDescent="0.2">
      <c r="J609" s="7">
        <v>44953</v>
      </c>
      <c r="K609">
        <v>33.895000000000003</v>
      </c>
      <c r="L609" s="22">
        <f t="shared" si="34"/>
        <v>-4.4234739015025504E-4</v>
      </c>
      <c r="M609" s="8">
        <v>4076.6</v>
      </c>
      <c r="N609" s="13">
        <f t="shared" si="35"/>
        <v>1.4642450911824145E-2</v>
      </c>
    </row>
    <row r="610" spans="10:14" ht="17" x14ac:dyDescent="0.2">
      <c r="J610" s="7">
        <v>44956</v>
      </c>
      <c r="K610">
        <v>34</v>
      </c>
      <c r="L610" s="22">
        <f t="shared" si="34"/>
        <v>3.097802035698427E-3</v>
      </c>
      <c r="M610" s="8">
        <v>4119.21</v>
      </c>
      <c r="N610" s="13">
        <f t="shared" si="35"/>
        <v>1.0452337732424155E-2</v>
      </c>
    </row>
    <row r="611" spans="10:14" ht="17" x14ac:dyDescent="0.2">
      <c r="J611" s="7">
        <v>44957</v>
      </c>
      <c r="K611">
        <v>33.959999000000003</v>
      </c>
      <c r="L611" s="22">
        <f t="shared" si="34"/>
        <v>-1.1764999999999137E-3</v>
      </c>
      <c r="M611" s="8">
        <v>4179.76</v>
      </c>
      <c r="N611" s="13">
        <f t="shared" si="35"/>
        <v>1.4699420519954209E-2</v>
      </c>
    </row>
    <row r="612" spans="10:14" ht="17" x14ac:dyDescent="0.2">
      <c r="J612" s="7">
        <v>44958</v>
      </c>
      <c r="K612">
        <v>33.900002000000001</v>
      </c>
      <c r="L612" s="22">
        <f t="shared" si="34"/>
        <v>-1.7666961650971702E-3</v>
      </c>
      <c r="M612" s="8">
        <v>4136.4799999999996</v>
      </c>
      <c r="N612" s="13">
        <f t="shared" si="35"/>
        <v>-1.0354661511665864E-2</v>
      </c>
    </row>
    <row r="613" spans="10:14" ht="17" x14ac:dyDescent="0.2">
      <c r="J613" s="7">
        <v>44959</v>
      </c>
      <c r="K613">
        <v>34.150002000000001</v>
      </c>
      <c r="L613" s="22">
        <f t="shared" si="34"/>
        <v>7.3746308333551003E-3</v>
      </c>
      <c r="M613" s="8">
        <v>4111.08</v>
      </c>
      <c r="N613" s="13">
        <f t="shared" si="35"/>
        <v>-6.1404865973000433E-3</v>
      </c>
    </row>
    <row r="614" spans="10:14" ht="17" x14ac:dyDescent="0.2">
      <c r="J614" s="7">
        <v>44960</v>
      </c>
      <c r="K614">
        <v>34.509998000000003</v>
      </c>
      <c r="L614" s="22">
        <f t="shared" si="34"/>
        <v>1.054160992435671E-2</v>
      </c>
      <c r="M614" s="8">
        <v>4164</v>
      </c>
      <c r="N614" s="13">
        <f t="shared" si="35"/>
        <v>1.2872529846171821E-2</v>
      </c>
    </row>
    <row r="615" spans="10:14" ht="17" x14ac:dyDescent="0.2">
      <c r="J615" s="7">
        <v>44963</v>
      </c>
      <c r="K615">
        <v>34.209999000000003</v>
      </c>
      <c r="L615" s="22">
        <f t="shared" si="34"/>
        <v>-8.6931039520778963E-3</v>
      </c>
      <c r="M615" s="8">
        <v>4117.8599999999997</v>
      </c>
      <c r="N615" s="13">
        <f t="shared" si="35"/>
        <v>-1.1080691642651352E-2</v>
      </c>
    </row>
    <row r="616" spans="10:14" ht="17" x14ac:dyDescent="0.2">
      <c r="J616" s="7">
        <v>44964</v>
      </c>
      <c r="K616">
        <v>34.325001</v>
      </c>
      <c r="L616" s="22">
        <f t="shared" si="34"/>
        <v>3.3616487390133454E-3</v>
      </c>
      <c r="M616" s="8">
        <v>4081.5</v>
      </c>
      <c r="N616" s="13">
        <f t="shared" si="35"/>
        <v>-8.8298290859815109E-3</v>
      </c>
    </row>
    <row r="617" spans="10:14" ht="17" x14ac:dyDescent="0.2">
      <c r="J617" s="7">
        <v>44965</v>
      </c>
      <c r="K617">
        <v>34.415000999999997</v>
      </c>
      <c r="L617" s="22">
        <f t="shared" si="34"/>
        <v>2.6219955536197492E-3</v>
      </c>
      <c r="M617" s="8">
        <v>4090.46</v>
      </c>
      <c r="N617" s="13">
        <f t="shared" si="35"/>
        <v>2.1952713463186946E-3</v>
      </c>
    </row>
    <row r="618" spans="10:14" ht="17" x14ac:dyDescent="0.2">
      <c r="J618" s="7">
        <v>44966</v>
      </c>
      <c r="K618">
        <v>34.590000000000003</v>
      </c>
      <c r="L618" s="22">
        <f t="shared" si="34"/>
        <v>5.0849628044469242E-3</v>
      </c>
      <c r="M618" s="8">
        <v>4137.29</v>
      </c>
      <c r="N618" s="13">
        <f t="shared" si="35"/>
        <v>1.1448590134117032E-2</v>
      </c>
    </row>
    <row r="619" spans="10:14" ht="17" x14ac:dyDescent="0.2">
      <c r="J619" s="7">
        <v>44967</v>
      </c>
      <c r="K619">
        <v>34.435001</v>
      </c>
      <c r="L619" s="22">
        <f t="shared" si="34"/>
        <v>-4.4810349812085537E-3</v>
      </c>
      <c r="M619" s="8">
        <v>4136.13</v>
      </c>
      <c r="N619" s="13">
        <f t="shared" si="35"/>
        <v>-2.8037676836767389E-4</v>
      </c>
    </row>
    <row r="620" spans="10:14" ht="17" x14ac:dyDescent="0.2">
      <c r="J620" s="7">
        <v>44970</v>
      </c>
      <c r="K620">
        <v>34.709999000000003</v>
      </c>
      <c r="L620" s="22">
        <f t="shared" si="34"/>
        <v>7.9860023817046599E-3</v>
      </c>
      <c r="M620" s="8">
        <v>4147.6000000000004</v>
      </c>
      <c r="N620" s="13">
        <f t="shared" si="35"/>
        <v>2.7731236687436045E-3</v>
      </c>
    </row>
    <row r="621" spans="10:14" ht="17" x14ac:dyDescent="0.2">
      <c r="J621" s="7">
        <v>44971</v>
      </c>
      <c r="K621">
        <v>34.755001</v>
      </c>
      <c r="L621" s="22">
        <f t="shared" si="34"/>
        <v>1.2965140102711992E-3</v>
      </c>
      <c r="M621" s="8">
        <v>4090.41</v>
      </c>
      <c r="N621" s="13">
        <f t="shared" si="35"/>
        <v>-1.378869707782826E-2</v>
      </c>
    </row>
    <row r="622" spans="10:14" ht="17" x14ac:dyDescent="0.2">
      <c r="J622" s="7">
        <v>44972</v>
      </c>
      <c r="K622">
        <v>34.93</v>
      </c>
      <c r="L622" s="22">
        <f t="shared" si="34"/>
        <v>5.0352178093737709E-3</v>
      </c>
      <c r="M622" s="8">
        <v>4079.09</v>
      </c>
      <c r="N622" s="13">
        <f t="shared" si="35"/>
        <v>-2.7674487398573477E-3</v>
      </c>
    </row>
    <row r="623" spans="10:14" ht="17" x14ac:dyDescent="0.2">
      <c r="J623" s="7">
        <v>44973</v>
      </c>
      <c r="K623">
        <v>35.044998</v>
      </c>
      <c r="L623" s="22">
        <f t="shared" si="34"/>
        <v>3.2922416261094156E-3</v>
      </c>
      <c r="M623" s="8">
        <v>3997.34</v>
      </c>
      <c r="N623" s="13">
        <f t="shared" si="35"/>
        <v>-2.0041234687148357E-2</v>
      </c>
    </row>
    <row r="624" spans="10:14" ht="17" x14ac:dyDescent="0.2">
      <c r="J624" s="7">
        <v>44974</v>
      </c>
      <c r="K624">
        <v>34.970001000000003</v>
      </c>
      <c r="L624" s="22">
        <f t="shared" si="34"/>
        <v>-2.1400200964484251E-3</v>
      </c>
      <c r="M624" s="8">
        <v>3991.05</v>
      </c>
      <c r="N624" s="13">
        <f t="shared" si="35"/>
        <v>-1.5735464083616035E-3</v>
      </c>
    </row>
    <row r="625" spans="10:14" ht="17" x14ac:dyDescent="0.2">
      <c r="J625" s="7">
        <v>44977</v>
      </c>
      <c r="K625">
        <v>35.029998999999997</v>
      </c>
      <c r="L625" s="22">
        <f t="shared" si="34"/>
        <v>1.7156991216555895E-3</v>
      </c>
      <c r="M625" s="8">
        <v>4012.32</v>
      </c>
      <c r="N625" s="13">
        <f t="shared" si="35"/>
        <v>5.3294245875146196E-3</v>
      </c>
    </row>
    <row r="626" spans="10:14" ht="17" x14ac:dyDescent="0.2">
      <c r="J626" s="7">
        <v>44978</v>
      </c>
      <c r="K626">
        <v>34.869999</v>
      </c>
      <c r="L626" s="22">
        <f t="shared" si="34"/>
        <v>-4.5675136901943691E-3</v>
      </c>
      <c r="M626" s="8">
        <v>3970.04</v>
      </c>
      <c r="N626" s="13">
        <f t="shared" si="35"/>
        <v>-1.0537544363360851E-2</v>
      </c>
    </row>
    <row r="627" spans="10:14" ht="17" x14ac:dyDescent="0.2">
      <c r="J627" s="7">
        <v>44979</v>
      </c>
      <c r="K627">
        <v>34.665000999999997</v>
      </c>
      <c r="L627" s="22">
        <f t="shared" si="34"/>
        <v>-5.8789218778011465E-3</v>
      </c>
      <c r="M627" s="8">
        <v>3982.24</v>
      </c>
      <c r="N627" s="13">
        <f t="shared" si="35"/>
        <v>3.0730168965551474E-3</v>
      </c>
    </row>
    <row r="628" spans="10:14" ht="17" x14ac:dyDescent="0.2">
      <c r="J628" s="7">
        <v>44980</v>
      </c>
      <c r="K628">
        <v>34.659999999999997</v>
      </c>
      <c r="L628" s="22">
        <f t="shared" si="34"/>
        <v>-1.442665471147464E-4</v>
      </c>
      <c r="N628" s="13">
        <f t="shared" si="35"/>
        <v>-1</v>
      </c>
    </row>
    <row r="629" spans="10:14" ht="17" x14ac:dyDescent="0.2">
      <c r="J629" s="7">
        <v>44981</v>
      </c>
      <c r="K629">
        <v>34.529998999999997</v>
      </c>
      <c r="L629" s="22">
        <f t="shared" si="34"/>
        <v>-3.7507501442585189E-3</v>
      </c>
      <c r="N629" s="13" t="e">
        <f t="shared" si="35"/>
        <v>#DIV/0!</v>
      </c>
    </row>
    <row r="630" spans="10:14" ht="17" x14ac:dyDescent="0.2">
      <c r="J630" s="7">
        <v>44984</v>
      </c>
      <c r="K630">
        <v>34.790000999999997</v>
      </c>
      <c r="L630" s="22">
        <f t="shared" si="34"/>
        <v>7.5297424711771033E-3</v>
      </c>
      <c r="N630" s="13" t="e">
        <f t="shared" si="35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2A647-A30F-E640-8604-6F1AACF3BD01}">
  <dimension ref="A1:Q630"/>
  <sheetViews>
    <sheetView topLeftCell="G1" workbookViewId="0">
      <selection activeCell="Q12" sqref="Q12"/>
    </sheetView>
  </sheetViews>
  <sheetFormatPr baseColWidth="10" defaultRowHeight="16" x14ac:dyDescent="0.2"/>
  <cols>
    <col min="4" max="4" width="10.83203125" style="7"/>
    <col min="9" max="9" width="13.33203125" customWidth="1"/>
    <col min="11" max="11" width="11.33203125" bestFit="1" customWidth="1"/>
    <col min="12" max="12" width="10.83203125" style="7"/>
    <col min="14" max="14" width="10.83203125" style="13"/>
  </cols>
  <sheetData>
    <row r="1" spans="1:17" ht="17" x14ac:dyDescent="0.2">
      <c r="A1" t="s">
        <v>26</v>
      </c>
      <c r="B1" t="s">
        <v>31</v>
      </c>
      <c r="D1" s="11" t="s">
        <v>26</v>
      </c>
      <c r="E1" s="10" t="s">
        <v>33</v>
      </c>
      <c r="F1" s="13" t="s">
        <v>34</v>
      </c>
      <c r="I1" t="s">
        <v>26</v>
      </c>
      <c r="J1" t="s">
        <v>31</v>
      </c>
      <c r="L1" s="11" t="s">
        <v>26</v>
      </c>
      <c r="M1" s="10" t="s">
        <v>33</v>
      </c>
      <c r="N1" s="13" t="s">
        <v>34</v>
      </c>
    </row>
    <row r="2" spans="1:17" ht="17" x14ac:dyDescent="0.2">
      <c r="A2" s="7">
        <v>44075</v>
      </c>
      <c r="B2">
        <v>134.63000500000001</v>
      </c>
      <c r="D2" s="11">
        <v>44075</v>
      </c>
      <c r="E2" s="8">
        <v>3526.65</v>
      </c>
      <c r="I2" s="7">
        <v>43346</v>
      </c>
      <c r="J2">
        <v>132.300003</v>
      </c>
      <c r="L2" s="11">
        <v>43347</v>
      </c>
      <c r="M2" s="8">
        <v>2896.72</v>
      </c>
    </row>
    <row r="3" spans="1:17" ht="17" x14ac:dyDescent="0.2">
      <c r="A3" s="7">
        <v>44076</v>
      </c>
      <c r="B3">
        <v>134.779999</v>
      </c>
      <c r="C3" s="13">
        <f>B3/B2-1</f>
        <v>1.1141201398603418E-3</v>
      </c>
      <c r="D3" s="11">
        <v>44076</v>
      </c>
      <c r="E3" s="8">
        <v>3580.84</v>
      </c>
      <c r="F3" s="13">
        <f>E3/E2-1</f>
        <v>1.5365857116526938E-2</v>
      </c>
      <c r="I3" s="7">
        <v>43347</v>
      </c>
      <c r="J3">
        <v>132.28500399999999</v>
      </c>
      <c r="K3" s="14">
        <f>J3/J2-1</f>
        <v>-1.1337112365761293E-4</v>
      </c>
      <c r="L3" s="11">
        <v>43348</v>
      </c>
      <c r="M3" s="8">
        <v>2888.6</v>
      </c>
      <c r="N3" s="13">
        <f>M3/M2-1</f>
        <v>-2.8031704824766912E-3</v>
      </c>
    </row>
    <row r="4" spans="1:17" ht="17" x14ac:dyDescent="0.2">
      <c r="A4" s="7">
        <v>44077</v>
      </c>
      <c r="B4">
        <v>134.66999799999999</v>
      </c>
      <c r="C4" s="13">
        <f t="shared" ref="C4:C67" si="0">B4/B3-1</f>
        <v>-8.1615225416353798E-4</v>
      </c>
      <c r="D4" s="11">
        <v>44077</v>
      </c>
      <c r="E4" s="8">
        <v>3455.06</v>
      </c>
      <c r="F4" s="13">
        <f t="shared" ref="F4:F67" si="1">E4/E3-1</f>
        <v>-3.5125836395929477E-2</v>
      </c>
      <c r="I4" s="7">
        <v>43348</v>
      </c>
      <c r="J4">
        <v>132.029999</v>
      </c>
      <c r="K4" s="14">
        <f t="shared" ref="K4:K67" si="2">J4/J3-1</f>
        <v>-1.9276939357387723E-3</v>
      </c>
      <c r="L4" s="11">
        <v>43349</v>
      </c>
      <c r="M4" s="8">
        <v>2878.05</v>
      </c>
      <c r="N4" s="13">
        <f t="shared" ref="N4:N67" si="3">M4/M3-1</f>
        <v>-3.6522883057535926E-3</v>
      </c>
    </row>
    <row r="5" spans="1:17" ht="17" x14ac:dyDescent="0.2">
      <c r="A5" s="7">
        <v>44078</v>
      </c>
      <c r="B5">
        <v>134.63999899999999</v>
      </c>
      <c r="C5" s="13">
        <f t="shared" si="0"/>
        <v>-2.2275934094839744E-4</v>
      </c>
      <c r="D5" s="11">
        <v>44078</v>
      </c>
      <c r="E5" s="8">
        <v>3426.96</v>
      </c>
      <c r="F5" s="13">
        <f t="shared" si="1"/>
        <v>-8.1329991374968769E-3</v>
      </c>
      <c r="G5" t="s">
        <v>50</v>
      </c>
      <c r="H5">
        <f>SLOPE(C3:C627,F3:F627)</f>
        <v>2.1173545027880165E-2</v>
      </c>
      <c r="I5" s="7">
        <v>43349</v>
      </c>
      <c r="J5">
        <v>132.320007</v>
      </c>
      <c r="K5" s="14">
        <f t="shared" si="2"/>
        <v>2.1965311080551775E-3</v>
      </c>
      <c r="L5" s="11">
        <v>43350</v>
      </c>
      <c r="M5" s="8">
        <v>2871.68</v>
      </c>
      <c r="N5" s="13">
        <f t="shared" si="3"/>
        <v>-2.2133041469051262E-3</v>
      </c>
    </row>
    <row r="6" spans="1:17" ht="17" x14ac:dyDescent="0.2">
      <c r="A6" s="7">
        <v>44081</v>
      </c>
      <c r="B6">
        <v>134.63000500000001</v>
      </c>
      <c r="C6" s="13">
        <f t="shared" si="0"/>
        <v>-7.422757036690264E-5</v>
      </c>
      <c r="D6" s="11">
        <v>44082</v>
      </c>
      <c r="E6" s="8">
        <v>3331.84</v>
      </c>
      <c r="F6" s="13">
        <f t="shared" si="1"/>
        <v>-2.7756378831384043E-2</v>
      </c>
      <c r="G6" t="s">
        <v>53</v>
      </c>
      <c r="H6" s="16">
        <f>AVERAGE(C3:C630)</f>
        <v>-1.1521352141563632E-4</v>
      </c>
      <c r="I6" s="7">
        <v>43350</v>
      </c>
      <c r="J6">
        <v>132.220001</v>
      </c>
      <c r="K6" s="14">
        <f t="shared" si="2"/>
        <v>-7.5578895638972465E-4</v>
      </c>
      <c r="L6" s="11">
        <v>43353</v>
      </c>
      <c r="M6" s="8">
        <v>2877.13</v>
      </c>
      <c r="N6" s="13">
        <f t="shared" si="3"/>
        <v>1.8978437708938589E-3</v>
      </c>
      <c r="P6" t="s">
        <v>50</v>
      </c>
      <c r="Q6">
        <f>SLOPE(K3:K503,N3:N503)</f>
        <v>1.34633376158595E-3</v>
      </c>
    </row>
    <row r="7" spans="1:17" ht="17" x14ac:dyDescent="0.2">
      <c r="A7" s="7">
        <v>44082</v>
      </c>
      <c r="B7">
        <v>134.929993</v>
      </c>
      <c r="C7" s="13">
        <f t="shared" si="0"/>
        <v>2.2282402797206835E-3</v>
      </c>
      <c r="D7" s="11">
        <v>44083</v>
      </c>
      <c r="E7" s="8">
        <v>3398.96</v>
      </c>
      <c r="F7" s="13">
        <f t="shared" si="1"/>
        <v>2.0145024971186976E-2</v>
      </c>
      <c r="G7" t="s">
        <v>52</v>
      </c>
      <c r="H7" s="12">
        <f>(1+H6)^365-1</f>
        <v>-4.1183299106306137E-2</v>
      </c>
      <c r="I7" s="7">
        <v>43353</v>
      </c>
      <c r="J7">
        <v>132.20500200000001</v>
      </c>
      <c r="K7" s="14">
        <f t="shared" si="2"/>
        <v>-1.1343972081789833E-4</v>
      </c>
      <c r="L7" s="11">
        <v>43354</v>
      </c>
      <c r="M7" s="8">
        <v>2887.89</v>
      </c>
      <c r="N7" s="13">
        <f t="shared" si="3"/>
        <v>3.7398379635260603E-3</v>
      </c>
      <c r="P7" t="s">
        <v>53</v>
      </c>
      <c r="Q7" s="23">
        <f>AVERAGE(K3:K506)</f>
        <v>3.4354257223025835E-5</v>
      </c>
    </row>
    <row r="8" spans="1:17" ht="17" x14ac:dyDescent="0.2">
      <c r="A8" s="7">
        <v>44083</v>
      </c>
      <c r="B8">
        <v>134.61999499999999</v>
      </c>
      <c r="C8" s="13">
        <f t="shared" si="0"/>
        <v>-2.2974728828453195E-3</v>
      </c>
      <c r="D8" s="11">
        <v>44084</v>
      </c>
      <c r="E8" s="8">
        <v>3339.19</v>
      </c>
      <c r="F8" s="13">
        <f t="shared" si="1"/>
        <v>-1.7584790641843373E-2</v>
      </c>
      <c r="G8" t="s">
        <v>55</v>
      </c>
      <c r="H8" s="13">
        <v>1.5900000000000001E-2</v>
      </c>
      <c r="I8" s="7">
        <v>43354</v>
      </c>
      <c r="J8">
        <v>132.10000600000001</v>
      </c>
      <c r="K8" s="14">
        <f t="shared" si="2"/>
        <v>-7.9419082796883256E-4</v>
      </c>
      <c r="L8" s="11">
        <v>43355</v>
      </c>
      <c r="M8" s="8">
        <v>2888.92</v>
      </c>
      <c r="N8" s="13">
        <f t="shared" si="3"/>
        <v>3.5666178420923345E-4</v>
      </c>
      <c r="P8" t="s">
        <v>54</v>
      </c>
      <c r="Q8" s="12">
        <f>(1+Q7)^365-1</f>
        <v>1.261803248914406E-2</v>
      </c>
    </row>
    <row r="9" spans="1:17" ht="17" x14ac:dyDescent="0.2">
      <c r="A9" s="7">
        <v>44084</v>
      </c>
      <c r="B9">
        <v>134.71000699999999</v>
      </c>
      <c r="C9" s="13">
        <f t="shared" si="0"/>
        <v>6.6863767154345943E-4</v>
      </c>
      <c r="D9" s="11">
        <v>44085</v>
      </c>
      <c r="E9" s="8">
        <v>3340.97</v>
      </c>
      <c r="F9" s="13">
        <f t="shared" si="1"/>
        <v>5.3306340759284865E-4</v>
      </c>
      <c r="I9" s="7">
        <v>43355</v>
      </c>
      <c r="J9">
        <v>132.10000600000001</v>
      </c>
      <c r="K9" s="14">
        <f t="shared" si="2"/>
        <v>0</v>
      </c>
      <c r="L9" s="11">
        <v>43356</v>
      </c>
      <c r="M9" s="8">
        <v>2904.18</v>
      </c>
      <c r="N9" s="13">
        <f t="shared" si="3"/>
        <v>5.2822508065297757E-3</v>
      </c>
      <c r="P9" t="s">
        <v>47</v>
      </c>
      <c r="Q9" s="13">
        <v>1.15E-2</v>
      </c>
    </row>
    <row r="10" spans="1:17" ht="17" x14ac:dyDescent="0.2">
      <c r="A10" s="7">
        <v>44085</v>
      </c>
      <c r="B10">
        <v>134.88999899999999</v>
      </c>
      <c r="C10" s="13">
        <f t="shared" si="0"/>
        <v>1.3361442405686041E-3</v>
      </c>
      <c r="D10" s="11">
        <v>44088</v>
      </c>
      <c r="E10" s="8">
        <v>3383.54</v>
      </c>
      <c r="F10" s="13">
        <f t="shared" si="1"/>
        <v>1.274180851668838E-2</v>
      </c>
      <c r="I10" s="7">
        <v>43356</v>
      </c>
      <c r="J10">
        <v>132.11999499999999</v>
      </c>
      <c r="K10" s="14">
        <f t="shared" si="2"/>
        <v>1.513171770786137E-4</v>
      </c>
      <c r="L10" s="11">
        <v>43357</v>
      </c>
      <c r="M10" s="8">
        <v>2904.98</v>
      </c>
      <c r="N10" s="13">
        <f t="shared" si="3"/>
        <v>2.7546501938591206E-4</v>
      </c>
    </row>
    <row r="11" spans="1:17" ht="17" x14ac:dyDescent="0.2">
      <c r="A11" s="7">
        <v>44088</v>
      </c>
      <c r="B11">
        <v>134.820007</v>
      </c>
      <c r="C11" s="13">
        <f t="shared" si="0"/>
        <v>-5.1888205588901393E-4</v>
      </c>
      <c r="D11" s="11">
        <v>44089</v>
      </c>
      <c r="E11" s="8">
        <v>3401.2</v>
      </c>
      <c r="F11" s="13">
        <f t="shared" si="1"/>
        <v>5.2193856138835759E-3</v>
      </c>
      <c r="H11" s="13">
        <f>1.59%+0.0211*(-4.12%-1.59%)</f>
        <v>1.469519E-2</v>
      </c>
      <c r="I11" s="7">
        <v>43357</v>
      </c>
      <c r="J11">
        <v>132.02499399999999</v>
      </c>
      <c r="K11" s="14">
        <f t="shared" si="2"/>
        <v>-7.1905089006396583E-4</v>
      </c>
      <c r="L11" s="11">
        <v>43360</v>
      </c>
      <c r="M11" s="8">
        <v>2888.8</v>
      </c>
      <c r="N11" s="13">
        <f t="shared" si="3"/>
        <v>-5.5697457469585654E-3</v>
      </c>
    </row>
    <row r="12" spans="1:17" ht="17" x14ac:dyDescent="0.2">
      <c r="A12" s="7">
        <v>44089</v>
      </c>
      <c r="B12">
        <v>134.679993</v>
      </c>
      <c r="C12" s="13">
        <f t="shared" si="0"/>
        <v>-1.0385253874078959E-3</v>
      </c>
      <c r="D12" s="11">
        <v>44090</v>
      </c>
      <c r="E12" s="8">
        <v>3385.49</v>
      </c>
      <c r="F12" s="13">
        <f t="shared" si="1"/>
        <v>-4.6189580148182641E-3</v>
      </c>
      <c r="I12" s="7">
        <v>43360</v>
      </c>
      <c r="J12">
        <v>132.029999</v>
      </c>
      <c r="K12" s="14">
        <f t="shared" si="2"/>
        <v>3.7909488562526406E-5</v>
      </c>
      <c r="L12" s="11">
        <v>43361</v>
      </c>
      <c r="M12" s="8">
        <v>2904.31</v>
      </c>
      <c r="N12" s="13">
        <f t="shared" si="3"/>
        <v>5.3690113541955409E-3</v>
      </c>
      <c r="Q12" s="12">
        <f>1.15%+0.00134*(1.26%-1.15%)</f>
        <v>1.1501473999999999E-2</v>
      </c>
    </row>
    <row r="13" spans="1:17" ht="17" x14ac:dyDescent="0.2">
      <c r="A13" s="7">
        <v>44090</v>
      </c>
      <c r="B13">
        <v>134.71000699999999</v>
      </c>
      <c r="C13" s="13">
        <f t="shared" si="0"/>
        <v>2.2285418443690475E-4</v>
      </c>
      <c r="D13" s="11">
        <v>44091</v>
      </c>
      <c r="E13" s="8">
        <v>3357.01</v>
      </c>
      <c r="F13" s="13">
        <f t="shared" si="1"/>
        <v>-8.4123716212423094E-3</v>
      </c>
      <c r="I13" s="7">
        <v>43361</v>
      </c>
      <c r="J13">
        <v>132.02499399999999</v>
      </c>
      <c r="K13" s="14">
        <f t="shared" si="2"/>
        <v>-3.7908051487733907E-5</v>
      </c>
      <c r="L13" s="11">
        <v>43362</v>
      </c>
      <c r="M13" s="8">
        <v>2907.95</v>
      </c>
      <c r="N13" s="13">
        <f t="shared" si="3"/>
        <v>1.25330973621951E-3</v>
      </c>
    </row>
    <row r="14" spans="1:17" ht="17" x14ac:dyDescent="0.2">
      <c r="A14" s="7">
        <v>44091</v>
      </c>
      <c r="B14">
        <v>134.83000200000001</v>
      </c>
      <c r="C14" s="13">
        <f t="shared" si="0"/>
        <v>8.9076530149689859E-4</v>
      </c>
      <c r="D14" s="11">
        <v>44092</v>
      </c>
      <c r="E14" s="8">
        <v>3319.47</v>
      </c>
      <c r="F14" s="13">
        <f t="shared" si="1"/>
        <v>-1.1182570203842279E-2</v>
      </c>
      <c r="I14" s="7">
        <v>43362</v>
      </c>
      <c r="J14">
        <v>131.94000199999999</v>
      </c>
      <c r="K14" s="14">
        <f t="shared" si="2"/>
        <v>-6.4375689348639131E-4</v>
      </c>
      <c r="L14" s="11">
        <v>43363</v>
      </c>
      <c r="M14" s="8">
        <v>2930.75</v>
      </c>
      <c r="N14" s="13">
        <f t="shared" si="3"/>
        <v>7.8405749754981713E-3</v>
      </c>
    </row>
    <row r="15" spans="1:17" ht="17" x14ac:dyDescent="0.2">
      <c r="A15" s="7">
        <v>44092</v>
      </c>
      <c r="B15">
        <v>134.820007</v>
      </c>
      <c r="C15" s="13">
        <f t="shared" si="0"/>
        <v>-7.4130385312898284E-5</v>
      </c>
      <c r="D15" s="11">
        <v>44095</v>
      </c>
      <c r="E15" s="8">
        <v>3281.06</v>
      </c>
      <c r="F15" s="13">
        <f t="shared" si="1"/>
        <v>-1.1571124305988612E-2</v>
      </c>
      <c r="I15" s="7">
        <v>43363</v>
      </c>
      <c r="J15">
        <v>131.949997</v>
      </c>
      <c r="K15" s="14">
        <f t="shared" si="2"/>
        <v>7.5754129517102697E-5</v>
      </c>
      <c r="L15" s="11">
        <v>43364</v>
      </c>
      <c r="M15" s="8">
        <v>2929.67</v>
      </c>
      <c r="N15" s="13">
        <f t="shared" si="3"/>
        <v>-3.6850635502849727E-4</v>
      </c>
    </row>
    <row r="16" spans="1:17" ht="17" x14ac:dyDescent="0.2">
      <c r="A16" s="7">
        <v>44095</v>
      </c>
      <c r="B16">
        <v>134.91999799999999</v>
      </c>
      <c r="C16" s="13">
        <f t="shared" si="0"/>
        <v>7.4166291951005547E-4</v>
      </c>
      <c r="D16" s="11">
        <v>44096</v>
      </c>
      <c r="E16" s="8">
        <v>3315.57</v>
      </c>
      <c r="F16" s="13">
        <f t="shared" si="1"/>
        <v>1.0517942372282096E-2</v>
      </c>
      <c r="I16" s="7">
        <v>43364</v>
      </c>
      <c r="J16">
        <v>132.08000200000001</v>
      </c>
      <c r="K16" s="14">
        <f t="shared" si="2"/>
        <v>9.8525959041895206E-4</v>
      </c>
      <c r="L16" s="11">
        <v>43367</v>
      </c>
      <c r="M16" s="8">
        <v>2919.37</v>
      </c>
      <c r="N16" s="13">
        <f t="shared" si="3"/>
        <v>-3.5157543341060027E-3</v>
      </c>
    </row>
    <row r="17" spans="1:14" ht="17" x14ac:dyDescent="0.2">
      <c r="A17" s="7">
        <v>44096</v>
      </c>
      <c r="B17">
        <v>134.64999399999999</v>
      </c>
      <c r="C17" s="13">
        <f t="shared" si="0"/>
        <v>-2.0012155647971541E-3</v>
      </c>
      <c r="D17" s="11">
        <v>44097</v>
      </c>
      <c r="E17" s="8">
        <v>3236.92</v>
      </c>
      <c r="F17" s="13">
        <f t="shared" si="1"/>
        <v>-2.3721411401357861E-2</v>
      </c>
      <c r="I17" s="7">
        <v>43367</v>
      </c>
      <c r="J17">
        <v>131.93499800000001</v>
      </c>
      <c r="K17" s="14">
        <f t="shared" si="2"/>
        <v>-1.0978497713832747E-3</v>
      </c>
      <c r="L17" s="11">
        <v>43368</v>
      </c>
      <c r="M17" s="8">
        <v>2915.56</v>
      </c>
      <c r="N17" s="13">
        <f t="shared" si="3"/>
        <v>-1.3050760951849316E-3</v>
      </c>
    </row>
    <row r="18" spans="1:14" ht="17" x14ac:dyDescent="0.2">
      <c r="A18" s="7">
        <v>44097</v>
      </c>
      <c r="B18">
        <v>134.570007</v>
      </c>
      <c r="C18" s="13">
        <f t="shared" si="0"/>
        <v>-5.9403641711253119E-4</v>
      </c>
      <c r="D18" s="11">
        <v>44098</v>
      </c>
      <c r="E18" s="8">
        <v>3246.59</v>
      </c>
      <c r="F18" s="13">
        <f t="shared" si="1"/>
        <v>2.9874077827070078E-3</v>
      </c>
      <c r="I18" s="7">
        <v>43368</v>
      </c>
      <c r="J18">
        <v>131.89999399999999</v>
      </c>
      <c r="K18" s="14">
        <f t="shared" si="2"/>
        <v>-2.6531246849315071E-4</v>
      </c>
      <c r="L18" s="11">
        <v>43369</v>
      </c>
      <c r="M18" s="8">
        <v>2905.97</v>
      </c>
      <c r="N18" s="13">
        <f t="shared" si="3"/>
        <v>-3.2892480346828901E-3</v>
      </c>
    </row>
    <row r="19" spans="1:14" ht="17" x14ac:dyDescent="0.2">
      <c r="A19" s="7">
        <v>44098</v>
      </c>
      <c r="B19">
        <v>134.64999399999999</v>
      </c>
      <c r="C19" s="13">
        <f t="shared" si="0"/>
        <v>5.9438950612511476E-4</v>
      </c>
      <c r="D19" s="11">
        <v>44099</v>
      </c>
      <c r="E19" s="8">
        <v>3298.46</v>
      </c>
      <c r="F19" s="13">
        <f t="shared" si="1"/>
        <v>1.5976763311659203E-2</v>
      </c>
      <c r="I19" s="7">
        <v>43369</v>
      </c>
      <c r="J19">
        <v>132.020004</v>
      </c>
      <c r="K19" s="14">
        <f t="shared" si="2"/>
        <v>9.0985599286685925E-4</v>
      </c>
      <c r="L19" s="11">
        <v>43370</v>
      </c>
      <c r="M19" s="8">
        <v>2914</v>
      </c>
      <c r="N19" s="13">
        <f t="shared" si="3"/>
        <v>2.7632769780832067E-3</v>
      </c>
    </row>
    <row r="20" spans="1:14" ht="17" x14ac:dyDescent="0.2">
      <c r="A20" s="7">
        <v>44099</v>
      </c>
      <c r="B20">
        <v>134.73500100000001</v>
      </c>
      <c r="C20" s="13">
        <f t="shared" si="0"/>
        <v>6.3131826058615559E-4</v>
      </c>
      <c r="D20" s="11">
        <v>44102</v>
      </c>
      <c r="E20" s="8">
        <v>3351.6</v>
      </c>
      <c r="F20" s="13">
        <f t="shared" si="1"/>
        <v>1.6110548559024496E-2</v>
      </c>
      <c r="I20" s="7">
        <v>43370</v>
      </c>
      <c r="J20">
        <v>131.94000199999999</v>
      </c>
      <c r="K20" s="14">
        <f t="shared" si="2"/>
        <v>-6.0598392346666863E-4</v>
      </c>
      <c r="L20" s="11">
        <v>43371</v>
      </c>
      <c r="M20" s="8">
        <v>2913.98</v>
      </c>
      <c r="N20" s="13">
        <f t="shared" si="3"/>
        <v>-6.8634179821724928E-6</v>
      </c>
    </row>
    <row r="21" spans="1:14" ht="17" x14ac:dyDescent="0.2">
      <c r="A21" s="7">
        <v>44102</v>
      </c>
      <c r="B21">
        <v>134.69000199999999</v>
      </c>
      <c r="C21" s="13">
        <f t="shared" si="0"/>
        <v>-3.3398151679986388E-4</v>
      </c>
      <c r="D21" s="11">
        <v>44103</v>
      </c>
      <c r="E21" s="8">
        <v>3335.47</v>
      </c>
      <c r="F21" s="13">
        <f t="shared" si="1"/>
        <v>-4.8126268051080778E-3</v>
      </c>
      <c r="I21" s="7">
        <v>43371</v>
      </c>
      <c r="J21">
        <v>132.05999800000001</v>
      </c>
      <c r="K21" s="14">
        <f t="shared" si="2"/>
        <v>9.0947398954877023E-4</v>
      </c>
      <c r="L21" s="11">
        <v>43374</v>
      </c>
      <c r="M21" s="8">
        <v>2924.59</v>
      </c>
      <c r="N21" s="13">
        <f t="shared" si="3"/>
        <v>3.6410682297065566E-3</v>
      </c>
    </row>
    <row r="22" spans="1:14" ht="17" x14ac:dyDescent="0.2">
      <c r="A22" s="7">
        <v>44103</v>
      </c>
      <c r="B22">
        <v>134.675003</v>
      </c>
      <c r="C22" s="13">
        <f t="shared" si="0"/>
        <v>-1.113594162689413E-4</v>
      </c>
      <c r="D22" s="11">
        <v>44104</v>
      </c>
      <c r="E22" s="8">
        <v>3363</v>
      </c>
      <c r="F22" s="13">
        <f t="shared" si="1"/>
        <v>8.2537093722925281E-3</v>
      </c>
      <c r="I22" s="7">
        <v>43374</v>
      </c>
      <c r="J22">
        <v>132.009995</v>
      </c>
      <c r="K22" s="14">
        <f t="shared" si="2"/>
        <v>-3.7863850338692995E-4</v>
      </c>
      <c r="L22" s="11">
        <v>43375</v>
      </c>
      <c r="M22" s="8">
        <v>2923.43</v>
      </c>
      <c r="N22" s="13">
        <f t="shared" si="3"/>
        <v>-3.9663679353352244E-4</v>
      </c>
    </row>
    <row r="23" spans="1:14" ht="17" x14ac:dyDescent="0.2">
      <c r="A23" s="7">
        <v>44104</v>
      </c>
      <c r="B23">
        <v>134.779999</v>
      </c>
      <c r="C23" s="13">
        <f t="shared" si="0"/>
        <v>7.7962500583717009E-4</v>
      </c>
      <c r="D23" s="11">
        <v>44105</v>
      </c>
      <c r="E23" s="8">
        <v>3380.8</v>
      </c>
      <c r="F23" s="13">
        <f t="shared" si="1"/>
        <v>5.2928932500744263E-3</v>
      </c>
      <c r="I23" s="7">
        <v>43375</v>
      </c>
      <c r="J23">
        <v>132.115005</v>
      </c>
      <c r="K23" s="14">
        <f t="shared" si="2"/>
        <v>7.9547007027747085E-4</v>
      </c>
      <c r="L23" s="11">
        <v>43376</v>
      </c>
      <c r="M23" s="8">
        <v>2925.51</v>
      </c>
      <c r="N23" s="13">
        <f t="shared" si="3"/>
        <v>7.1149300650286129E-4</v>
      </c>
    </row>
    <row r="24" spans="1:14" ht="17" x14ac:dyDescent="0.2">
      <c r="A24" s="7">
        <v>44105</v>
      </c>
      <c r="B24">
        <v>134.615005</v>
      </c>
      <c r="C24" s="13">
        <f t="shared" si="0"/>
        <v>-1.2241727350065235E-3</v>
      </c>
      <c r="D24" s="11">
        <v>44106</v>
      </c>
      <c r="E24" s="8">
        <v>3348.42</v>
      </c>
      <c r="F24" s="13">
        <f t="shared" si="1"/>
        <v>-9.5776147657359312E-3</v>
      </c>
      <c r="I24" s="7">
        <v>43376</v>
      </c>
      <c r="J24">
        <v>132.020004</v>
      </c>
      <c r="K24" s="14">
        <f t="shared" si="2"/>
        <v>-7.1907804870463554E-4</v>
      </c>
      <c r="L24" s="11">
        <v>43377</v>
      </c>
      <c r="M24" s="8">
        <v>2901.61</v>
      </c>
      <c r="N24" s="13">
        <f t="shared" si="3"/>
        <v>-8.1695157425543119E-3</v>
      </c>
    </row>
    <row r="25" spans="1:14" ht="17" x14ac:dyDescent="0.2">
      <c r="A25" s="7">
        <v>44106</v>
      </c>
      <c r="B25">
        <v>134.58999600000001</v>
      </c>
      <c r="C25" s="13">
        <f t="shared" si="0"/>
        <v>-1.8578166676130881E-4</v>
      </c>
      <c r="D25" s="11">
        <v>44109</v>
      </c>
      <c r="E25" s="8">
        <v>3408.6</v>
      </c>
      <c r="F25" s="13">
        <f t="shared" si="1"/>
        <v>1.7972655760030154E-2</v>
      </c>
      <c r="I25" s="7">
        <v>43377</v>
      </c>
      <c r="J25">
        <v>131.759995</v>
      </c>
      <c r="K25" s="14">
        <f t="shared" si="2"/>
        <v>-1.9694666877907441E-3</v>
      </c>
      <c r="L25" s="11">
        <v>43378</v>
      </c>
      <c r="M25" s="8">
        <v>2885.57</v>
      </c>
      <c r="N25" s="13">
        <f t="shared" si="3"/>
        <v>-5.5279655088037449E-3</v>
      </c>
    </row>
    <row r="26" spans="1:14" ht="17" x14ac:dyDescent="0.2">
      <c r="A26" s="7">
        <v>44109</v>
      </c>
      <c r="B26">
        <v>134.550003</v>
      </c>
      <c r="C26" s="13">
        <f t="shared" si="0"/>
        <v>-2.9714689938775685E-4</v>
      </c>
      <c r="D26" s="11">
        <v>44110</v>
      </c>
      <c r="E26" s="8">
        <v>3360.97</v>
      </c>
      <c r="F26" s="13">
        <f t="shared" si="1"/>
        <v>-1.3973478847620791E-2</v>
      </c>
      <c r="I26" s="7">
        <v>43378</v>
      </c>
      <c r="J26">
        <v>131.720001</v>
      </c>
      <c r="K26" s="14">
        <f t="shared" si="2"/>
        <v>-3.0353674497340943E-4</v>
      </c>
      <c r="L26" s="11">
        <v>43381</v>
      </c>
      <c r="M26" s="8">
        <v>2884.43</v>
      </c>
      <c r="N26" s="13">
        <f t="shared" si="3"/>
        <v>-3.9506925841348295E-4</v>
      </c>
    </row>
    <row r="27" spans="1:14" ht="17" x14ac:dyDescent="0.2">
      <c r="A27" s="7">
        <v>44110</v>
      </c>
      <c r="B27">
        <v>134.529999</v>
      </c>
      <c r="C27" s="13">
        <f t="shared" si="0"/>
        <v>-1.4867335231494305E-4</v>
      </c>
      <c r="D27" s="11">
        <v>44111</v>
      </c>
      <c r="E27" s="8">
        <v>3419.44</v>
      </c>
      <c r="F27" s="13">
        <f t="shared" si="1"/>
        <v>1.7396763434365692E-2</v>
      </c>
      <c r="I27" s="7">
        <v>43381</v>
      </c>
      <c r="J27">
        <v>131.740005</v>
      </c>
      <c r="K27" s="14">
        <f t="shared" si="2"/>
        <v>1.5186759678198491E-4</v>
      </c>
      <c r="L27" s="11">
        <v>43382</v>
      </c>
      <c r="M27" s="8">
        <v>2880.34</v>
      </c>
      <c r="N27" s="13">
        <f t="shared" si="3"/>
        <v>-1.4179577940874877E-3</v>
      </c>
    </row>
    <row r="28" spans="1:14" ht="17" x14ac:dyDescent="0.2">
      <c r="A28" s="7">
        <v>44111</v>
      </c>
      <c r="B28">
        <v>134.509995</v>
      </c>
      <c r="C28" s="13">
        <f t="shared" si="0"/>
        <v>-1.4869545936735395E-4</v>
      </c>
      <c r="D28" s="11">
        <v>44112</v>
      </c>
      <c r="E28" s="8">
        <v>3446.83</v>
      </c>
      <c r="F28" s="13">
        <f t="shared" si="1"/>
        <v>8.0100835224481415E-3</v>
      </c>
      <c r="I28" s="7">
        <v>43382</v>
      </c>
      <c r="J28">
        <v>131.759995</v>
      </c>
      <c r="K28" s="14">
        <f t="shared" si="2"/>
        <v>1.5173826659564682E-4</v>
      </c>
      <c r="L28" s="11">
        <v>43383</v>
      </c>
      <c r="M28" s="8">
        <v>2785.68</v>
      </c>
      <c r="N28" s="13">
        <f t="shared" si="3"/>
        <v>-3.2864175757028824E-2</v>
      </c>
    </row>
    <row r="29" spans="1:14" ht="17" x14ac:dyDescent="0.2">
      <c r="A29" s="7">
        <v>44112</v>
      </c>
      <c r="B29">
        <v>134.52499399999999</v>
      </c>
      <c r="C29" s="13">
        <f t="shared" si="0"/>
        <v>1.1150844217922007E-4</v>
      </c>
      <c r="D29" s="11">
        <v>44113</v>
      </c>
      <c r="E29" s="8">
        <v>3477.14</v>
      </c>
      <c r="F29" s="13">
        <f t="shared" si="1"/>
        <v>8.7935871510924635E-3</v>
      </c>
      <c r="I29" s="7">
        <v>43383</v>
      </c>
      <c r="J29">
        <v>131.679993</v>
      </c>
      <c r="K29" s="14">
        <f t="shared" si="2"/>
        <v>-6.0717974374546735E-4</v>
      </c>
      <c r="L29" s="11">
        <v>43384</v>
      </c>
      <c r="M29" s="8">
        <v>2728.37</v>
      </c>
      <c r="N29" s="13">
        <f t="shared" si="3"/>
        <v>-2.0573073719881707E-2</v>
      </c>
    </row>
    <row r="30" spans="1:14" ht="17" x14ac:dyDescent="0.2">
      <c r="A30" s="7">
        <v>44113</v>
      </c>
      <c r="B30">
        <v>134.554993</v>
      </c>
      <c r="C30" s="13">
        <f t="shared" si="0"/>
        <v>2.2299945242898467E-4</v>
      </c>
      <c r="D30" s="11">
        <v>44116</v>
      </c>
      <c r="E30" s="8">
        <v>3534.22</v>
      </c>
      <c r="F30" s="13">
        <f t="shared" si="1"/>
        <v>1.6415789988323715E-2</v>
      </c>
      <c r="I30" s="7">
        <v>43384</v>
      </c>
      <c r="J30">
        <v>131.88000500000001</v>
      </c>
      <c r="K30" s="14">
        <f t="shared" si="2"/>
        <v>1.5189247466014244E-3</v>
      </c>
      <c r="L30" s="11">
        <v>43385</v>
      </c>
      <c r="M30" s="8">
        <v>2767.13</v>
      </c>
      <c r="N30" s="13">
        <f t="shared" si="3"/>
        <v>1.4206284338267983E-2</v>
      </c>
    </row>
    <row r="31" spans="1:14" ht="17" x14ac:dyDescent="0.2">
      <c r="A31" s="7">
        <v>44116</v>
      </c>
      <c r="B31">
        <v>134.509995</v>
      </c>
      <c r="C31" s="13">
        <f t="shared" si="0"/>
        <v>-3.3442088618740318E-4</v>
      </c>
      <c r="D31" s="11">
        <v>44117</v>
      </c>
      <c r="E31" s="8">
        <v>3511.93</v>
      </c>
      <c r="F31" s="13">
        <f t="shared" si="1"/>
        <v>-6.3069078891523356E-3</v>
      </c>
      <c r="I31" s="7">
        <v>43385</v>
      </c>
      <c r="J31">
        <v>131.91999799999999</v>
      </c>
      <c r="K31" s="14">
        <f t="shared" si="2"/>
        <v>3.0325294573629868E-4</v>
      </c>
      <c r="L31" s="11">
        <v>43388</v>
      </c>
      <c r="M31" s="8">
        <v>2750.79</v>
      </c>
      <c r="N31" s="13">
        <f t="shared" si="3"/>
        <v>-5.9050351808552781E-3</v>
      </c>
    </row>
    <row r="32" spans="1:14" ht="17" x14ac:dyDescent="0.2">
      <c r="A32" s="7">
        <v>44117</v>
      </c>
      <c r="B32">
        <v>134.58500699999999</v>
      </c>
      <c r="C32" s="13">
        <f t="shared" si="0"/>
        <v>5.5766859555661519E-4</v>
      </c>
      <c r="D32" s="11">
        <v>44118</v>
      </c>
      <c r="E32" s="8">
        <v>3488.67</v>
      </c>
      <c r="F32" s="13">
        <f t="shared" si="1"/>
        <v>-6.623138843883547E-3</v>
      </c>
      <c r="I32" s="7">
        <v>43388</v>
      </c>
      <c r="J32">
        <v>132</v>
      </c>
      <c r="K32" s="14">
        <f t="shared" si="2"/>
        <v>6.0644330816317371E-4</v>
      </c>
      <c r="L32" s="11">
        <v>43389</v>
      </c>
      <c r="M32" s="8">
        <v>2809.92</v>
      </c>
      <c r="N32" s="13">
        <f t="shared" si="3"/>
        <v>2.1495643069809001E-2</v>
      </c>
    </row>
    <row r="33" spans="1:14" ht="17" x14ac:dyDescent="0.2">
      <c r="A33" s="7">
        <v>44118</v>
      </c>
      <c r="B33">
        <v>134.86000100000001</v>
      </c>
      <c r="C33" s="13">
        <f t="shared" si="0"/>
        <v>2.043273661233469E-3</v>
      </c>
      <c r="D33" s="11">
        <v>44119</v>
      </c>
      <c r="E33" s="8">
        <v>3483.34</v>
      </c>
      <c r="F33" s="13">
        <f t="shared" si="1"/>
        <v>-1.5278028589691406E-3</v>
      </c>
      <c r="I33" s="7">
        <v>43389</v>
      </c>
      <c r="J33">
        <v>132.020004</v>
      </c>
      <c r="K33" s="14">
        <f t="shared" si="2"/>
        <v>1.5154545454554302E-4</v>
      </c>
      <c r="L33" s="11">
        <v>43390</v>
      </c>
      <c r="M33" s="8">
        <v>2809.21</v>
      </c>
      <c r="N33" s="13">
        <f t="shared" si="3"/>
        <v>-2.5267623277536178E-4</v>
      </c>
    </row>
    <row r="34" spans="1:14" ht="17" x14ac:dyDescent="0.2">
      <c r="A34" s="7">
        <v>44119</v>
      </c>
      <c r="B34">
        <v>134.675003</v>
      </c>
      <c r="C34" s="13">
        <f t="shared" si="0"/>
        <v>-1.3717781301217924E-3</v>
      </c>
      <c r="D34" s="11">
        <v>44120</v>
      </c>
      <c r="E34" s="8">
        <v>3483.81</v>
      </c>
      <c r="F34" s="13">
        <f t="shared" si="1"/>
        <v>1.3492797142955482E-4</v>
      </c>
      <c r="I34" s="7">
        <v>43390</v>
      </c>
      <c r="J34">
        <v>132.10000600000001</v>
      </c>
      <c r="K34" s="14">
        <f t="shared" si="2"/>
        <v>6.0598392346666863E-4</v>
      </c>
      <c r="L34" s="11">
        <v>43391</v>
      </c>
      <c r="M34" s="8">
        <v>2768.78</v>
      </c>
      <c r="N34" s="13">
        <f t="shared" si="3"/>
        <v>-1.4391946490294405E-2</v>
      </c>
    </row>
    <row r="35" spans="1:14" ht="17" x14ac:dyDescent="0.2">
      <c r="A35" s="7">
        <v>44120</v>
      </c>
      <c r="B35">
        <v>134.679993</v>
      </c>
      <c r="C35" s="13">
        <f t="shared" si="0"/>
        <v>3.7052161788286853E-5</v>
      </c>
      <c r="D35" s="11">
        <v>44123</v>
      </c>
      <c r="E35" s="8">
        <v>3426.92</v>
      </c>
      <c r="F35" s="13">
        <f t="shared" si="1"/>
        <v>-1.6329822808936134E-2</v>
      </c>
      <c r="I35" s="7">
        <v>43391</v>
      </c>
      <c r="J35">
        <v>132.279999</v>
      </c>
      <c r="K35" s="14">
        <f t="shared" si="2"/>
        <v>1.3625510357659909E-3</v>
      </c>
      <c r="L35" s="11">
        <v>43392</v>
      </c>
      <c r="M35" s="8">
        <v>2767.78</v>
      </c>
      <c r="N35" s="13">
        <f t="shared" si="3"/>
        <v>-3.6116990154511086E-4</v>
      </c>
    </row>
    <row r="36" spans="1:14" ht="17" x14ac:dyDescent="0.2">
      <c r="A36" s="7">
        <v>44123</v>
      </c>
      <c r="B36">
        <v>134.71000699999999</v>
      </c>
      <c r="C36" s="13">
        <f t="shared" si="0"/>
        <v>2.2285418443690475E-4</v>
      </c>
      <c r="D36" s="11">
        <v>44124</v>
      </c>
      <c r="E36" s="8">
        <v>3443.12</v>
      </c>
      <c r="F36" s="13">
        <f t="shared" si="1"/>
        <v>4.7272769717412455E-3</v>
      </c>
      <c r="I36" s="7">
        <v>43392</v>
      </c>
      <c r="J36">
        <v>132.13999899999999</v>
      </c>
      <c r="K36" s="14">
        <f t="shared" si="2"/>
        <v>-1.0583610603143168E-3</v>
      </c>
      <c r="L36" s="11">
        <v>43395</v>
      </c>
      <c r="M36" s="8">
        <v>2755.88</v>
      </c>
      <c r="N36" s="13">
        <f t="shared" si="3"/>
        <v>-4.2994746692295305E-3</v>
      </c>
    </row>
    <row r="37" spans="1:14" ht="17" x14ac:dyDescent="0.2">
      <c r="A37" s="7">
        <v>44124</v>
      </c>
      <c r="B37">
        <v>134.68499800000001</v>
      </c>
      <c r="C37" s="13">
        <f t="shared" si="0"/>
        <v>-1.8565064731967951E-4</v>
      </c>
      <c r="D37" s="11">
        <v>44125</v>
      </c>
      <c r="E37" s="8">
        <v>3435.56</v>
      </c>
      <c r="F37" s="13">
        <f t="shared" si="1"/>
        <v>-2.1956829851994542E-3</v>
      </c>
      <c r="I37" s="7">
        <v>43395</v>
      </c>
      <c r="J37">
        <v>132.300003</v>
      </c>
      <c r="K37" s="14">
        <f t="shared" si="2"/>
        <v>1.2108672711583779E-3</v>
      </c>
      <c r="L37" s="11">
        <v>43396</v>
      </c>
      <c r="M37" s="8">
        <v>2740.69</v>
      </c>
      <c r="N37" s="13">
        <f t="shared" si="3"/>
        <v>-5.5118510239923202E-3</v>
      </c>
    </row>
    <row r="38" spans="1:14" ht="17" x14ac:dyDescent="0.2">
      <c r="A38" s="7">
        <v>44125</v>
      </c>
      <c r="B38">
        <v>134.61999499999999</v>
      </c>
      <c r="C38" s="13">
        <f t="shared" si="0"/>
        <v>-4.8262984716396229E-4</v>
      </c>
      <c r="D38" s="11">
        <v>44126</v>
      </c>
      <c r="E38" s="8">
        <v>3453.49</v>
      </c>
      <c r="F38" s="13">
        <f t="shared" si="1"/>
        <v>5.2189453829942778E-3</v>
      </c>
      <c r="I38" s="7">
        <v>43396</v>
      </c>
      <c r="J38">
        <v>132.320007</v>
      </c>
      <c r="K38" s="14">
        <f t="shared" si="2"/>
        <v>1.5120181063044136E-4</v>
      </c>
      <c r="L38" s="11">
        <v>43397</v>
      </c>
      <c r="M38" s="8">
        <v>2656.1</v>
      </c>
      <c r="N38" s="13">
        <f t="shared" si="3"/>
        <v>-3.0864490329077787E-2</v>
      </c>
    </row>
    <row r="39" spans="1:14" ht="17" x14ac:dyDescent="0.2">
      <c r="A39" s="7">
        <v>44126</v>
      </c>
      <c r="B39">
        <v>134.52499399999999</v>
      </c>
      <c r="C39" s="13">
        <f t="shared" si="0"/>
        <v>-7.0569754515292793E-4</v>
      </c>
      <c r="D39" s="11">
        <v>44127</v>
      </c>
      <c r="E39" s="8">
        <v>3465.39</v>
      </c>
      <c r="F39" s="13">
        <f t="shared" si="1"/>
        <v>3.4457896215134287E-3</v>
      </c>
      <c r="I39" s="7">
        <v>43397</v>
      </c>
      <c r="J39">
        <v>132.36000100000001</v>
      </c>
      <c r="K39" s="14">
        <f t="shared" si="2"/>
        <v>3.0225210009260373E-4</v>
      </c>
      <c r="L39" s="11">
        <v>43398</v>
      </c>
      <c r="M39" s="8">
        <v>2705.57</v>
      </c>
      <c r="N39" s="13">
        <f t="shared" si="3"/>
        <v>1.8625051767629408E-2</v>
      </c>
    </row>
    <row r="40" spans="1:14" ht="17" x14ac:dyDescent="0.2">
      <c r="A40" s="7">
        <v>44127</v>
      </c>
      <c r="B40">
        <v>134.529999</v>
      </c>
      <c r="C40" s="13">
        <f t="shared" si="0"/>
        <v>3.7204982146432641E-5</v>
      </c>
      <c r="D40" s="11">
        <v>44130</v>
      </c>
      <c r="E40" s="8">
        <v>3400.97</v>
      </c>
      <c r="F40" s="13">
        <f t="shared" si="1"/>
        <v>-1.8589538262648642E-2</v>
      </c>
      <c r="I40" s="7">
        <v>43398</v>
      </c>
      <c r="J40">
        <v>132.39999399999999</v>
      </c>
      <c r="K40" s="14">
        <f t="shared" si="2"/>
        <v>3.0215321621196445E-4</v>
      </c>
      <c r="L40" s="11">
        <v>43399</v>
      </c>
      <c r="M40" s="8">
        <v>2658.69</v>
      </c>
      <c r="N40" s="13">
        <f t="shared" si="3"/>
        <v>-1.7327217554896079E-2</v>
      </c>
    </row>
    <row r="41" spans="1:14" ht="17" x14ac:dyDescent="0.2">
      <c r="A41" s="7">
        <v>44130</v>
      </c>
      <c r="B41">
        <v>134.509995</v>
      </c>
      <c r="C41" s="13">
        <f t="shared" si="0"/>
        <v>-1.4869545936735395E-4</v>
      </c>
      <c r="D41" s="11">
        <v>44131</v>
      </c>
      <c r="E41" s="8">
        <v>3390.68</v>
      </c>
      <c r="F41" s="13">
        <f t="shared" si="1"/>
        <v>-3.0256074002417144E-3</v>
      </c>
      <c r="I41" s="7">
        <v>43399</v>
      </c>
      <c r="J41">
        <v>132.5</v>
      </c>
      <c r="K41" s="14">
        <f t="shared" si="2"/>
        <v>7.5533236051361641E-4</v>
      </c>
      <c r="L41" s="11">
        <v>43402</v>
      </c>
      <c r="M41" s="8">
        <v>2641.25</v>
      </c>
      <c r="N41" s="13">
        <f t="shared" si="3"/>
        <v>-6.5596214677152709E-3</v>
      </c>
    </row>
    <row r="42" spans="1:14" ht="17" x14ac:dyDescent="0.2">
      <c r="A42" s="7">
        <v>44131</v>
      </c>
      <c r="B42">
        <v>134.58500699999999</v>
      </c>
      <c r="C42" s="13">
        <f t="shared" si="0"/>
        <v>5.5766859555661519E-4</v>
      </c>
      <c r="D42" s="11">
        <v>44132</v>
      </c>
      <c r="E42" s="8">
        <v>3271.03</v>
      </c>
      <c r="F42" s="13">
        <f t="shared" si="1"/>
        <v>-3.5287906850543171E-2</v>
      </c>
      <c r="I42" s="7">
        <v>43402</v>
      </c>
      <c r="J42">
        <v>132.520004</v>
      </c>
      <c r="K42" s="14">
        <f t="shared" si="2"/>
        <v>1.5097358490567814E-4</v>
      </c>
      <c r="L42" s="11">
        <v>43403</v>
      </c>
      <c r="M42" s="8">
        <v>2682.63</v>
      </c>
      <c r="N42" s="13">
        <f t="shared" si="3"/>
        <v>1.5666824420255576E-2</v>
      </c>
    </row>
    <row r="43" spans="1:14" ht="17" x14ac:dyDescent="0.2">
      <c r="A43" s="7">
        <v>44132</v>
      </c>
      <c r="B43">
        <v>134.60000600000001</v>
      </c>
      <c r="C43" s="13">
        <f t="shared" si="0"/>
        <v>1.1144629208237333E-4</v>
      </c>
      <c r="D43" s="11">
        <v>44133</v>
      </c>
      <c r="E43" s="8">
        <v>3310.11</v>
      </c>
      <c r="F43" s="13">
        <f t="shared" si="1"/>
        <v>1.1947307117329942E-2</v>
      </c>
      <c r="I43" s="7">
        <v>43403</v>
      </c>
      <c r="J43">
        <v>132.5</v>
      </c>
      <c r="K43" s="14">
        <f t="shared" si="2"/>
        <v>-1.5095079532290168E-4</v>
      </c>
      <c r="L43" s="11">
        <v>43404</v>
      </c>
      <c r="M43" s="8">
        <v>2711.74</v>
      </c>
      <c r="N43" s="13">
        <f t="shared" si="3"/>
        <v>1.0851291456518197E-2</v>
      </c>
    </row>
    <row r="44" spans="1:14" ht="17" x14ac:dyDescent="0.2">
      <c r="A44" s="7">
        <v>44133</v>
      </c>
      <c r="B44">
        <v>134.645004</v>
      </c>
      <c r="C44" s="13">
        <f t="shared" si="0"/>
        <v>3.3430904899067748E-4</v>
      </c>
      <c r="D44" s="11">
        <v>44134</v>
      </c>
      <c r="E44" s="8">
        <v>3269.96</v>
      </c>
      <c r="F44" s="13">
        <f t="shared" si="1"/>
        <v>-1.2129506270184387E-2</v>
      </c>
      <c r="I44" s="7">
        <v>43404</v>
      </c>
      <c r="J44">
        <v>132.39999399999999</v>
      </c>
      <c r="K44" s="14">
        <f t="shared" si="2"/>
        <v>-7.547622641510543E-4</v>
      </c>
      <c r="L44" s="11">
        <v>43405</v>
      </c>
      <c r="M44" s="8">
        <v>2740.37</v>
      </c>
      <c r="N44" s="13">
        <f t="shared" si="3"/>
        <v>1.05577968389301E-2</v>
      </c>
    </row>
    <row r="45" spans="1:14" ht="17" x14ac:dyDescent="0.2">
      <c r="A45" s="7">
        <v>44134</v>
      </c>
      <c r="B45">
        <v>134.52499399999999</v>
      </c>
      <c r="C45" s="13">
        <f t="shared" si="0"/>
        <v>-8.913067431748356E-4</v>
      </c>
      <c r="D45" s="11">
        <v>44137</v>
      </c>
      <c r="E45" s="8">
        <v>3310.24</v>
      </c>
      <c r="F45" s="13">
        <f t="shared" si="1"/>
        <v>1.231819349472163E-2</v>
      </c>
      <c r="I45" s="7">
        <v>43405</v>
      </c>
      <c r="J45">
        <v>132.41000399999999</v>
      </c>
      <c r="K45" s="14">
        <f t="shared" si="2"/>
        <v>7.5604233033432777E-5</v>
      </c>
      <c r="L45" s="11">
        <v>43406</v>
      </c>
      <c r="M45" s="8">
        <v>2723.06</v>
      </c>
      <c r="N45" s="13">
        <f t="shared" si="3"/>
        <v>-6.3166652678288138E-3</v>
      </c>
    </row>
    <row r="46" spans="1:14" ht="17" x14ac:dyDescent="0.2">
      <c r="A46" s="7">
        <v>44137</v>
      </c>
      <c r="B46">
        <v>134.64999399999999</v>
      </c>
      <c r="C46" s="13">
        <f t="shared" si="0"/>
        <v>9.2919535829905087E-4</v>
      </c>
      <c r="D46" s="11">
        <v>44138</v>
      </c>
      <c r="E46" s="8">
        <v>3369.16</v>
      </c>
      <c r="F46" s="13">
        <f t="shared" si="1"/>
        <v>1.7799313644932147E-2</v>
      </c>
      <c r="I46" s="7">
        <v>43406</v>
      </c>
      <c r="J46">
        <v>132.320007</v>
      </c>
      <c r="K46" s="14">
        <f t="shared" si="2"/>
        <v>-6.7968429334075431E-4</v>
      </c>
      <c r="L46" s="11">
        <v>43409</v>
      </c>
      <c r="M46" s="8">
        <v>2738.31</v>
      </c>
      <c r="N46" s="13">
        <f t="shared" si="3"/>
        <v>5.6003172901073484E-3</v>
      </c>
    </row>
    <row r="47" spans="1:14" ht="17" x14ac:dyDescent="0.2">
      <c r="A47" s="7">
        <v>44138</v>
      </c>
      <c r="B47">
        <v>134.53999300000001</v>
      </c>
      <c r="C47" s="13">
        <f t="shared" si="0"/>
        <v>-8.1694025177592167E-4</v>
      </c>
      <c r="D47" s="11">
        <v>44139</v>
      </c>
      <c r="E47" s="8">
        <v>3443.44</v>
      </c>
      <c r="F47" s="13">
        <f t="shared" si="1"/>
        <v>2.2047038430944355E-2</v>
      </c>
      <c r="I47" s="7">
        <v>43409</v>
      </c>
      <c r="J47">
        <v>132.240005</v>
      </c>
      <c r="K47" s="14">
        <f t="shared" si="2"/>
        <v>-6.0461000429068434E-4</v>
      </c>
      <c r="L47" s="11">
        <v>43410</v>
      </c>
      <c r="M47" s="8">
        <v>2755.45</v>
      </c>
      <c r="N47" s="13">
        <f t="shared" si="3"/>
        <v>6.2593351373656514E-3</v>
      </c>
    </row>
    <row r="48" spans="1:14" ht="17" x14ac:dyDescent="0.2">
      <c r="A48" s="7">
        <v>44139</v>
      </c>
      <c r="B48">
        <v>134.39999399999999</v>
      </c>
      <c r="C48" s="13">
        <f t="shared" si="0"/>
        <v>-1.0405753477333857E-3</v>
      </c>
      <c r="D48" s="11">
        <v>44140</v>
      </c>
      <c r="E48" s="8">
        <v>3510.45</v>
      </c>
      <c r="F48" s="13">
        <f t="shared" si="1"/>
        <v>1.9460190971818836E-2</v>
      </c>
      <c r="I48" s="7">
        <v>43410</v>
      </c>
      <c r="J48">
        <v>132.259995</v>
      </c>
      <c r="K48" s="14">
        <f t="shared" si="2"/>
        <v>1.5116454358876652E-4</v>
      </c>
      <c r="L48" s="11">
        <v>43411</v>
      </c>
      <c r="M48" s="8">
        <v>2813.89</v>
      </c>
      <c r="N48" s="13">
        <f t="shared" si="3"/>
        <v>2.1208876952947708E-2</v>
      </c>
    </row>
    <row r="49" spans="1:14" ht="17" x14ac:dyDescent="0.2">
      <c r="A49" s="7">
        <v>44140</v>
      </c>
      <c r="B49">
        <v>134.55999800000001</v>
      </c>
      <c r="C49" s="13">
        <f t="shared" si="0"/>
        <v>1.1905060055286132E-3</v>
      </c>
      <c r="D49" s="11">
        <v>44141</v>
      </c>
      <c r="E49" s="8">
        <v>3509.44</v>
      </c>
      <c r="F49" s="13">
        <f t="shared" si="1"/>
        <v>-2.8771240154390476E-4</v>
      </c>
      <c r="I49" s="7">
        <v>43411</v>
      </c>
      <c r="J49">
        <v>132.259995</v>
      </c>
      <c r="K49" s="14">
        <f t="shared" si="2"/>
        <v>0</v>
      </c>
      <c r="L49" s="11">
        <v>43412</v>
      </c>
      <c r="M49" s="8">
        <v>2806.83</v>
      </c>
      <c r="N49" s="13">
        <f t="shared" si="3"/>
        <v>-2.5089822274502183E-3</v>
      </c>
    </row>
    <row r="50" spans="1:14" ht="17" x14ac:dyDescent="0.2">
      <c r="A50" s="7">
        <v>44141</v>
      </c>
      <c r="B50">
        <v>134.52499399999999</v>
      </c>
      <c r="C50" s="13">
        <f t="shared" si="0"/>
        <v>-2.6013674584046687E-4</v>
      </c>
      <c r="D50" s="11">
        <v>44144</v>
      </c>
      <c r="E50" s="8">
        <v>3550.5</v>
      </c>
      <c r="F50" s="13">
        <f t="shared" si="1"/>
        <v>1.1699872344305584E-2</v>
      </c>
      <c r="I50" s="7">
        <v>43412</v>
      </c>
      <c r="J50">
        <v>132.179993</v>
      </c>
      <c r="K50" s="14">
        <f t="shared" si="2"/>
        <v>-6.0488434163341598E-4</v>
      </c>
      <c r="L50" s="11">
        <v>43413</v>
      </c>
      <c r="M50" s="8">
        <v>2781.01</v>
      </c>
      <c r="N50" s="13">
        <f t="shared" si="3"/>
        <v>-9.1989896074931021E-3</v>
      </c>
    </row>
    <row r="51" spans="1:14" ht="17" x14ac:dyDescent="0.2">
      <c r="A51" s="7">
        <v>44144</v>
      </c>
      <c r="B51">
        <v>134.33500699999999</v>
      </c>
      <c r="C51" s="13">
        <f t="shared" si="0"/>
        <v>-1.4122803082972091E-3</v>
      </c>
      <c r="D51" s="11">
        <v>44145</v>
      </c>
      <c r="E51" s="8">
        <v>3545.53</v>
      </c>
      <c r="F51" s="13">
        <f t="shared" si="1"/>
        <v>-1.3998028446696731E-3</v>
      </c>
      <c r="I51" s="7">
        <v>43413</v>
      </c>
      <c r="J51">
        <v>132.279999</v>
      </c>
      <c r="K51" s="14">
        <f t="shared" si="2"/>
        <v>7.5658953923540828E-4</v>
      </c>
      <c r="L51" s="11">
        <v>43416</v>
      </c>
      <c r="M51" s="8">
        <v>2726.22</v>
      </c>
      <c r="N51" s="13">
        <f t="shared" si="3"/>
        <v>-1.9701475363267495E-2</v>
      </c>
    </row>
    <row r="52" spans="1:14" ht="17" x14ac:dyDescent="0.2">
      <c r="A52" s="7">
        <v>44145</v>
      </c>
      <c r="B52">
        <v>134.33000200000001</v>
      </c>
      <c r="C52" s="13">
        <f t="shared" si="0"/>
        <v>-3.7257600321471962E-5</v>
      </c>
      <c r="D52" s="11">
        <v>44146</v>
      </c>
      <c r="E52" s="8">
        <v>3572.66</v>
      </c>
      <c r="F52" s="13">
        <f t="shared" si="1"/>
        <v>7.6518884341691962E-3</v>
      </c>
      <c r="I52" s="7">
        <v>43416</v>
      </c>
      <c r="J52">
        <v>132.479996</v>
      </c>
      <c r="K52" s="14">
        <f t="shared" si="2"/>
        <v>1.5119216927117485E-3</v>
      </c>
      <c r="L52" s="11">
        <v>43417</v>
      </c>
      <c r="M52" s="8">
        <v>2722.18</v>
      </c>
      <c r="N52" s="13">
        <f t="shared" si="3"/>
        <v>-1.4819053487979961E-3</v>
      </c>
    </row>
    <row r="53" spans="1:14" ht="17" x14ac:dyDescent="0.2">
      <c r="A53" s="7">
        <v>44146</v>
      </c>
      <c r="B53">
        <v>134.240005</v>
      </c>
      <c r="C53" s="13">
        <f t="shared" si="0"/>
        <v>-6.6996946817587943E-4</v>
      </c>
      <c r="D53" s="11">
        <v>44147</v>
      </c>
      <c r="E53" s="8">
        <v>3537.01</v>
      </c>
      <c r="F53" s="13">
        <f t="shared" si="1"/>
        <v>-9.9785593927212979E-3</v>
      </c>
      <c r="I53" s="7">
        <v>43417</v>
      </c>
      <c r="J53">
        <v>132.220001</v>
      </c>
      <c r="K53" s="14">
        <f t="shared" si="2"/>
        <v>-1.9625227041825122E-3</v>
      </c>
      <c r="L53" s="11">
        <v>43418</v>
      </c>
      <c r="M53" s="8">
        <v>2701.58</v>
      </c>
      <c r="N53" s="13">
        <f t="shared" si="3"/>
        <v>-7.5674643116913076E-3</v>
      </c>
    </row>
    <row r="54" spans="1:14" ht="17" x14ac:dyDescent="0.2">
      <c r="A54" s="7">
        <v>44147</v>
      </c>
      <c r="B54">
        <v>134.41000399999999</v>
      </c>
      <c r="C54" s="13">
        <f t="shared" si="0"/>
        <v>1.266381061293842E-3</v>
      </c>
      <c r="D54" s="11">
        <v>44148</v>
      </c>
      <c r="E54" s="8">
        <v>3585.15</v>
      </c>
      <c r="F54" s="13">
        <f t="shared" si="1"/>
        <v>1.3610365817456005E-2</v>
      </c>
      <c r="I54" s="7">
        <v>43418</v>
      </c>
      <c r="J54">
        <v>132.259995</v>
      </c>
      <c r="K54" s="14">
        <f t="shared" si="2"/>
        <v>3.0248071167382484E-4</v>
      </c>
      <c r="L54" s="11">
        <v>43419</v>
      </c>
      <c r="M54" s="8">
        <v>2730.2</v>
      </c>
      <c r="N54" s="13">
        <f t="shared" si="3"/>
        <v>1.0593800664796094E-2</v>
      </c>
    </row>
    <row r="55" spans="1:14" ht="17" x14ac:dyDescent="0.2">
      <c r="A55" s="7">
        <v>44148</v>
      </c>
      <c r="B55">
        <v>134.46000699999999</v>
      </c>
      <c r="C55" s="13">
        <f t="shared" si="0"/>
        <v>3.7201843993694972E-4</v>
      </c>
      <c r="D55" s="11">
        <v>44151</v>
      </c>
      <c r="E55" s="8">
        <v>3626.91</v>
      </c>
      <c r="F55" s="13">
        <f t="shared" si="1"/>
        <v>1.1648048198820149E-2</v>
      </c>
      <c r="I55" s="7">
        <v>43419</v>
      </c>
      <c r="J55">
        <v>132.61999499999999</v>
      </c>
      <c r="K55" s="14">
        <f t="shared" si="2"/>
        <v>2.7219114895624674E-3</v>
      </c>
      <c r="L55" s="11">
        <v>43420</v>
      </c>
      <c r="M55" s="8">
        <v>2736.27</v>
      </c>
      <c r="N55" s="13">
        <f t="shared" si="3"/>
        <v>2.2232803457622463E-3</v>
      </c>
    </row>
    <row r="56" spans="1:14" ht="17" x14ac:dyDescent="0.2">
      <c r="A56" s="7">
        <v>44151</v>
      </c>
      <c r="B56">
        <v>134.41499300000001</v>
      </c>
      <c r="C56" s="13">
        <f t="shared" si="0"/>
        <v>-3.3477612417487368E-4</v>
      </c>
      <c r="D56" s="11">
        <v>44152</v>
      </c>
      <c r="E56" s="8">
        <v>3609.53</v>
      </c>
      <c r="F56" s="13">
        <f t="shared" si="1"/>
        <v>-4.7919578925310624E-3</v>
      </c>
      <c r="I56" s="7">
        <v>43420</v>
      </c>
      <c r="J56">
        <v>132.58999600000001</v>
      </c>
      <c r="K56" s="14">
        <f t="shared" si="2"/>
        <v>-2.2620269288942119E-4</v>
      </c>
      <c r="L56" s="11">
        <v>43423</v>
      </c>
      <c r="M56" s="8">
        <v>2690.73</v>
      </c>
      <c r="N56" s="13">
        <f t="shared" si="3"/>
        <v>-1.6643094431470606E-2</v>
      </c>
    </row>
    <row r="57" spans="1:14" ht="17" x14ac:dyDescent="0.2">
      <c r="A57" s="7">
        <v>44152</v>
      </c>
      <c r="B57">
        <v>134.43499800000001</v>
      </c>
      <c r="C57" s="13">
        <f t="shared" si="0"/>
        <v>1.4883012343713808E-4</v>
      </c>
      <c r="D57" s="11">
        <v>44153</v>
      </c>
      <c r="E57" s="8">
        <v>3567.79</v>
      </c>
      <c r="F57" s="13">
        <f t="shared" si="1"/>
        <v>-1.156383241031389E-2</v>
      </c>
      <c r="I57" s="7">
        <v>43423</v>
      </c>
      <c r="J57">
        <v>132.71499600000001</v>
      </c>
      <c r="K57" s="14">
        <f t="shared" si="2"/>
        <v>9.4275589238268509E-4</v>
      </c>
      <c r="L57" s="11">
        <v>43424</v>
      </c>
      <c r="M57" s="8">
        <v>2641.89</v>
      </c>
      <c r="N57" s="13">
        <f t="shared" si="3"/>
        <v>-1.8151208036480848E-2</v>
      </c>
    </row>
    <row r="58" spans="1:14" ht="17" x14ac:dyDescent="0.2">
      <c r="A58" s="7">
        <v>44153</v>
      </c>
      <c r="B58">
        <v>134.449997</v>
      </c>
      <c r="C58" s="13">
        <f t="shared" si="0"/>
        <v>1.1157064918454473E-4</v>
      </c>
      <c r="D58" s="11">
        <v>44154</v>
      </c>
      <c r="E58" s="8">
        <v>3581.87</v>
      </c>
      <c r="F58" s="13">
        <f t="shared" si="1"/>
        <v>3.9464206133208446E-3</v>
      </c>
      <c r="I58" s="7">
        <v>43424</v>
      </c>
      <c r="J58">
        <v>132.63999899999999</v>
      </c>
      <c r="K58" s="14">
        <f t="shared" si="2"/>
        <v>-5.6509815966854227E-4</v>
      </c>
      <c r="L58" s="11">
        <v>43425</v>
      </c>
      <c r="M58" s="8">
        <v>2649.93</v>
      </c>
      <c r="N58" s="13">
        <f t="shared" si="3"/>
        <v>3.0432758366170098E-3</v>
      </c>
    </row>
    <row r="59" spans="1:14" ht="17" x14ac:dyDescent="0.2">
      <c r="A59" s="7">
        <v>44154</v>
      </c>
      <c r="B59">
        <v>134.429993</v>
      </c>
      <c r="C59" s="13">
        <f t="shared" si="0"/>
        <v>-1.4878393786799116E-4</v>
      </c>
      <c r="D59" s="11">
        <v>44155</v>
      </c>
      <c r="E59" s="8">
        <v>3557.54</v>
      </c>
      <c r="F59" s="13">
        <f t="shared" si="1"/>
        <v>-6.7925413261787915E-3</v>
      </c>
      <c r="I59" s="7">
        <v>43425</v>
      </c>
      <c r="J59">
        <v>132.58000200000001</v>
      </c>
      <c r="K59" s="14">
        <f t="shared" si="2"/>
        <v>-4.5232961740282462E-4</v>
      </c>
      <c r="L59" s="11">
        <v>43427</v>
      </c>
      <c r="M59" s="8">
        <v>2632.56</v>
      </c>
      <c r="N59" s="13">
        <f t="shared" si="3"/>
        <v>-6.5548901291732076E-3</v>
      </c>
    </row>
    <row r="60" spans="1:14" ht="17" x14ac:dyDescent="0.2">
      <c r="A60" s="7">
        <v>44155</v>
      </c>
      <c r="B60">
        <v>134.479996</v>
      </c>
      <c r="C60" s="13">
        <f t="shared" si="0"/>
        <v>3.7196312284271116E-4</v>
      </c>
      <c r="D60" s="11">
        <v>44158</v>
      </c>
      <c r="E60" s="8">
        <v>3577.59</v>
      </c>
      <c r="F60" s="13">
        <f t="shared" si="1"/>
        <v>5.6359169538502396E-3</v>
      </c>
      <c r="I60" s="7">
        <v>43426</v>
      </c>
      <c r="J60">
        <v>132.5</v>
      </c>
      <c r="K60" s="14">
        <f t="shared" si="2"/>
        <v>-6.0342433846094501E-4</v>
      </c>
      <c r="L60" s="11">
        <v>43430</v>
      </c>
      <c r="M60" s="8">
        <v>2673.45</v>
      </c>
      <c r="N60" s="13">
        <f t="shared" si="3"/>
        <v>1.5532409517731827E-2</v>
      </c>
    </row>
    <row r="61" spans="1:14" ht="17" x14ac:dyDescent="0.2">
      <c r="A61" s="7">
        <v>44158</v>
      </c>
      <c r="B61">
        <v>134.41499300000001</v>
      </c>
      <c r="C61" s="13">
        <f t="shared" si="0"/>
        <v>-4.833655705938078E-4</v>
      </c>
      <c r="D61" s="11">
        <v>44159</v>
      </c>
      <c r="E61" s="8">
        <v>3635.41</v>
      </c>
      <c r="F61" s="13">
        <f t="shared" si="1"/>
        <v>1.6161717804443754E-2</v>
      </c>
      <c r="I61" s="7">
        <v>43427</v>
      </c>
      <c r="J61">
        <v>132.595001</v>
      </c>
      <c r="K61" s="14">
        <f t="shared" si="2"/>
        <v>7.1698867924530063E-4</v>
      </c>
      <c r="L61" s="11">
        <v>43431</v>
      </c>
      <c r="M61" s="8">
        <v>2682.17</v>
      </c>
      <c r="N61" s="13">
        <f t="shared" si="3"/>
        <v>3.261703042884756E-3</v>
      </c>
    </row>
    <row r="62" spans="1:14" ht="17" x14ac:dyDescent="0.2">
      <c r="A62" s="7">
        <v>44159</v>
      </c>
      <c r="B62">
        <v>134.395004</v>
      </c>
      <c r="C62" s="13">
        <f t="shared" si="0"/>
        <v>-1.4871108909708664E-4</v>
      </c>
      <c r="D62" s="11">
        <v>44160</v>
      </c>
      <c r="E62" s="8">
        <v>3629.65</v>
      </c>
      <c r="F62" s="13">
        <f t="shared" si="1"/>
        <v>-1.5844155129681736E-3</v>
      </c>
      <c r="I62" s="7">
        <v>43430</v>
      </c>
      <c r="J62">
        <v>132.51499899999999</v>
      </c>
      <c r="K62" s="14">
        <f t="shared" si="2"/>
        <v>-6.0335607976658157E-4</v>
      </c>
      <c r="L62" s="11">
        <v>43432</v>
      </c>
      <c r="M62" s="8">
        <v>2743.79</v>
      </c>
      <c r="N62" s="13">
        <f t="shared" si="3"/>
        <v>2.297393528374414E-2</v>
      </c>
    </row>
    <row r="63" spans="1:14" ht="17" x14ac:dyDescent="0.2">
      <c r="A63" s="7">
        <v>44160</v>
      </c>
      <c r="B63">
        <v>134.46000699999999</v>
      </c>
      <c r="C63" s="13">
        <f t="shared" si="0"/>
        <v>4.8367125313664161E-4</v>
      </c>
      <c r="D63" s="11">
        <v>44162</v>
      </c>
      <c r="E63" s="8">
        <v>3638.35</v>
      </c>
      <c r="F63" s="13">
        <f t="shared" si="1"/>
        <v>2.3969253233782073E-3</v>
      </c>
      <c r="I63" s="7">
        <v>43431</v>
      </c>
      <c r="J63">
        <v>132.55999800000001</v>
      </c>
      <c r="K63" s="14">
        <f t="shared" si="2"/>
        <v>3.3957665426243011E-4</v>
      </c>
      <c r="L63" s="11">
        <v>43433</v>
      </c>
      <c r="M63" s="8">
        <v>2737.8</v>
      </c>
      <c r="N63" s="13">
        <f t="shared" si="3"/>
        <v>-2.1831116812874862E-3</v>
      </c>
    </row>
    <row r="64" spans="1:14" ht="17" x14ac:dyDescent="0.2">
      <c r="A64" s="7">
        <v>44161</v>
      </c>
      <c r="B64">
        <v>134.48500100000001</v>
      </c>
      <c r="C64" s="13">
        <f t="shared" si="0"/>
        <v>1.8588426817522929E-4</v>
      </c>
      <c r="D64" s="11">
        <v>44165</v>
      </c>
      <c r="E64" s="8">
        <v>3621.63</v>
      </c>
      <c r="F64" s="13">
        <f t="shared" si="1"/>
        <v>-4.5954897137437944E-3</v>
      </c>
      <c r="I64" s="7">
        <v>43432</v>
      </c>
      <c r="J64">
        <v>132.61000100000001</v>
      </c>
      <c r="K64" s="14">
        <f t="shared" si="2"/>
        <v>3.7721032554638434E-4</v>
      </c>
      <c r="L64" s="11">
        <v>43434</v>
      </c>
      <c r="M64" s="8">
        <v>2760.17</v>
      </c>
      <c r="N64" s="13">
        <f t="shared" si="3"/>
        <v>8.1707940682298474E-3</v>
      </c>
    </row>
    <row r="65" spans="1:14" ht="17" x14ac:dyDescent="0.2">
      <c r="A65" s="7">
        <v>44162</v>
      </c>
      <c r="B65">
        <v>134.44000199999999</v>
      </c>
      <c r="C65" s="13">
        <f t="shared" si="0"/>
        <v>-3.3460236952387312E-4</v>
      </c>
      <c r="D65" s="11">
        <v>44166</v>
      </c>
      <c r="E65" s="8">
        <v>3662.45</v>
      </c>
      <c r="F65" s="13">
        <f t="shared" si="1"/>
        <v>1.1271167954760575E-2</v>
      </c>
      <c r="I65" s="7">
        <v>43433</v>
      </c>
      <c r="J65">
        <v>132.61999499999999</v>
      </c>
      <c r="K65" s="14">
        <f t="shared" si="2"/>
        <v>7.5363848311749138E-5</v>
      </c>
      <c r="L65" s="11">
        <v>43437</v>
      </c>
      <c r="M65" s="8">
        <v>2790.37</v>
      </c>
      <c r="N65" s="13">
        <f t="shared" si="3"/>
        <v>1.0941355061463431E-2</v>
      </c>
    </row>
    <row r="66" spans="1:14" ht="17" x14ac:dyDescent="0.2">
      <c r="A66" s="7">
        <v>44165</v>
      </c>
      <c r="B66">
        <v>134.41000399999999</v>
      </c>
      <c r="C66" s="13">
        <f t="shared" si="0"/>
        <v>-2.2313299281273569E-4</v>
      </c>
      <c r="D66" s="11">
        <v>44167</v>
      </c>
      <c r="E66" s="8">
        <v>3669.01</v>
      </c>
      <c r="F66" s="13">
        <f t="shared" si="1"/>
        <v>1.7911507324332998E-3</v>
      </c>
      <c r="I66" s="7">
        <v>43434</v>
      </c>
      <c r="J66">
        <v>132.60000600000001</v>
      </c>
      <c r="K66" s="14">
        <f t="shared" si="2"/>
        <v>-1.5072387840142643E-4</v>
      </c>
      <c r="L66" s="11">
        <v>43438</v>
      </c>
      <c r="M66" s="8">
        <v>2700.06</v>
      </c>
      <c r="N66" s="13">
        <f t="shared" si="3"/>
        <v>-3.2364883510072162E-2</v>
      </c>
    </row>
    <row r="67" spans="1:14" ht="17" x14ac:dyDescent="0.2">
      <c r="A67" s="7">
        <v>44166</v>
      </c>
      <c r="B67">
        <v>134.300003</v>
      </c>
      <c r="C67" s="13">
        <f t="shared" si="0"/>
        <v>-8.1839890429569184E-4</v>
      </c>
      <c r="D67" s="11">
        <v>44168</v>
      </c>
      <c r="E67" s="8">
        <v>3666.72</v>
      </c>
      <c r="F67" s="13">
        <f t="shared" si="1"/>
        <v>-6.241465681479097E-4</v>
      </c>
      <c r="I67" s="7">
        <v>43437</v>
      </c>
      <c r="J67">
        <v>132.66000399999999</v>
      </c>
      <c r="K67" s="14">
        <f t="shared" si="2"/>
        <v>4.5247358435251961E-4</v>
      </c>
      <c r="L67" s="11">
        <v>43440</v>
      </c>
      <c r="M67" s="8">
        <v>2695.95</v>
      </c>
      <c r="N67" s="13">
        <f t="shared" si="3"/>
        <v>-1.5221883958135285E-3</v>
      </c>
    </row>
    <row r="68" spans="1:14" ht="17" x14ac:dyDescent="0.2">
      <c r="A68" s="7">
        <v>44167</v>
      </c>
      <c r="B68">
        <v>134.41999799999999</v>
      </c>
      <c r="C68" s="13">
        <f t="shared" ref="C68:C131" si="4">B68/B67-1</f>
        <v>8.9348471570760424E-4</v>
      </c>
      <c r="D68" s="11">
        <v>44169</v>
      </c>
      <c r="E68" s="8">
        <v>3699.12</v>
      </c>
      <c r="F68" s="13">
        <f t="shared" ref="F68:F131" si="5">E68/E67-1</f>
        <v>8.8362351093074221E-3</v>
      </c>
      <c r="I68" s="7">
        <v>43438</v>
      </c>
      <c r="J68">
        <v>132.800003</v>
      </c>
      <c r="K68" s="14">
        <f t="shared" ref="K68:K131" si="6">J68/J67-1</f>
        <v>1.0553218436508693E-3</v>
      </c>
      <c r="L68" s="11">
        <v>43441</v>
      </c>
      <c r="M68" s="8">
        <v>2633.08</v>
      </c>
      <c r="N68" s="13">
        <f t="shared" ref="N68:N131" si="7">M68/M67-1</f>
        <v>-2.3320165433335149E-2</v>
      </c>
    </row>
    <row r="69" spans="1:14" ht="17" x14ac:dyDescent="0.2">
      <c r="A69" s="7">
        <v>44168</v>
      </c>
      <c r="B69">
        <v>134.39999399999999</v>
      </c>
      <c r="C69" s="13">
        <f t="shared" si="4"/>
        <v>-1.4881714252068523E-4</v>
      </c>
      <c r="D69" s="11">
        <v>44172</v>
      </c>
      <c r="E69" s="8">
        <v>3691.96</v>
      </c>
      <c r="F69" s="13">
        <f t="shared" si="5"/>
        <v>-1.9355954929820562E-3</v>
      </c>
      <c r="I69" s="7">
        <v>43439</v>
      </c>
      <c r="J69">
        <v>132.66999799999999</v>
      </c>
      <c r="K69" s="14">
        <f t="shared" si="6"/>
        <v>-9.7895329113817375E-4</v>
      </c>
      <c r="L69" s="11">
        <v>43444</v>
      </c>
      <c r="M69" s="8">
        <v>2637.72</v>
      </c>
      <c r="N69" s="13">
        <f t="shared" si="7"/>
        <v>1.762194844060927E-3</v>
      </c>
    </row>
    <row r="70" spans="1:14" ht="17" x14ac:dyDescent="0.2">
      <c r="A70" s="7">
        <v>44169</v>
      </c>
      <c r="B70">
        <v>134.39999399999999</v>
      </c>
      <c r="C70" s="13">
        <f t="shared" si="4"/>
        <v>0</v>
      </c>
      <c r="D70" s="11">
        <v>44173</v>
      </c>
      <c r="E70" s="8">
        <v>3702.25</v>
      </c>
      <c r="F70" s="13">
        <f t="shared" si="5"/>
        <v>2.7871374554437889E-3</v>
      </c>
      <c r="I70" s="7">
        <v>43440</v>
      </c>
      <c r="J70">
        <v>132.729996</v>
      </c>
      <c r="K70" s="14">
        <f t="shared" si="6"/>
        <v>4.5223487528822659E-4</v>
      </c>
      <c r="L70" s="11">
        <v>43445</v>
      </c>
      <c r="M70" s="8">
        <v>2636.78</v>
      </c>
      <c r="N70" s="13">
        <f t="shared" si="7"/>
        <v>-3.5636837875119287E-4</v>
      </c>
    </row>
    <row r="71" spans="1:14" ht="17" x14ac:dyDescent="0.2">
      <c r="A71" s="7">
        <v>44172</v>
      </c>
      <c r="B71">
        <v>134.574997</v>
      </c>
      <c r="C71" s="13">
        <f t="shared" si="4"/>
        <v>1.302105712891688E-3</v>
      </c>
      <c r="D71" s="11">
        <v>44174</v>
      </c>
      <c r="E71" s="8">
        <v>3672.82</v>
      </c>
      <c r="F71" s="13">
        <f t="shared" si="5"/>
        <v>-7.9492200688769943E-3</v>
      </c>
      <c r="I71" s="7">
        <v>43441</v>
      </c>
      <c r="J71">
        <v>132.740005</v>
      </c>
      <c r="K71" s="14">
        <f t="shared" si="6"/>
        <v>7.5408726750714195E-5</v>
      </c>
      <c r="L71" s="11">
        <v>43446</v>
      </c>
      <c r="M71" s="8">
        <v>2651.07</v>
      </c>
      <c r="N71" s="13">
        <f t="shared" si="7"/>
        <v>5.4194889220944287E-3</v>
      </c>
    </row>
    <row r="72" spans="1:14" ht="17" x14ac:dyDescent="0.2">
      <c r="A72" s="7">
        <v>44173</v>
      </c>
      <c r="B72">
        <v>134.58999600000001</v>
      </c>
      <c r="C72" s="13">
        <f t="shared" si="4"/>
        <v>1.1145458171557543E-4</v>
      </c>
      <c r="D72" s="11">
        <v>44175</v>
      </c>
      <c r="E72" s="8">
        <v>3668.1</v>
      </c>
      <c r="F72" s="13">
        <f t="shared" si="5"/>
        <v>-1.2851160688518437E-3</v>
      </c>
      <c r="I72" s="7">
        <v>43444</v>
      </c>
      <c r="J72">
        <v>132.990005</v>
      </c>
      <c r="K72" s="14">
        <f t="shared" si="6"/>
        <v>1.8833809747107466E-3</v>
      </c>
      <c r="L72" s="11">
        <v>43447</v>
      </c>
      <c r="M72" s="8">
        <v>2650.54</v>
      </c>
      <c r="N72" s="13">
        <f t="shared" si="7"/>
        <v>-1.9991927787654795E-4</v>
      </c>
    </row>
    <row r="73" spans="1:14" ht="17" x14ac:dyDescent="0.2">
      <c r="A73" s="7">
        <v>44174</v>
      </c>
      <c r="B73">
        <v>134.63999899999999</v>
      </c>
      <c r="C73" s="13">
        <f t="shared" si="4"/>
        <v>3.7152092641390411E-4</v>
      </c>
      <c r="D73" s="11">
        <v>44176</v>
      </c>
      <c r="E73" s="8">
        <v>3663.46</v>
      </c>
      <c r="F73" s="13">
        <f t="shared" si="5"/>
        <v>-1.264960061067022E-3</v>
      </c>
      <c r="I73" s="7">
        <v>43445</v>
      </c>
      <c r="J73">
        <v>132.820007</v>
      </c>
      <c r="K73" s="14">
        <f t="shared" si="6"/>
        <v>-1.2782765140884056E-3</v>
      </c>
      <c r="L73" s="11">
        <v>43448</v>
      </c>
      <c r="M73" s="8">
        <v>2599.9499999999998</v>
      </c>
      <c r="N73" s="13">
        <f t="shared" si="7"/>
        <v>-1.9086676677205427E-2</v>
      </c>
    </row>
    <row r="74" spans="1:14" ht="17" x14ac:dyDescent="0.2">
      <c r="A74" s="7">
        <v>44175</v>
      </c>
      <c r="B74">
        <v>134.699997</v>
      </c>
      <c r="C74" s="13">
        <f t="shared" si="4"/>
        <v>4.45617947457011E-4</v>
      </c>
      <c r="D74" s="11">
        <v>44179</v>
      </c>
      <c r="E74" s="8">
        <v>3647.49</v>
      </c>
      <c r="F74" s="13">
        <f t="shared" si="5"/>
        <v>-4.359266922526861E-3</v>
      </c>
      <c r="I74" s="7">
        <v>43446</v>
      </c>
      <c r="J74">
        <v>132.720001</v>
      </c>
      <c r="K74" s="14">
        <f t="shared" si="6"/>
        <v>-7.5294379407775391E-4</v>
      </c>
      <c r="L74" s="11">
        <v>43451</v>
      </c>
      <c r="M74" s="8">
        <v>2545.94</v>
      </c>
      <c r="N74" s="13">
        <f t="shared" si="7"/>
        <v>-2.0773476413007863E-2</v>
      </c>
    </row>
    <row r="75" spans="1:14" ht="17" x14ac:dyDescent="0.2">
      <c r="A75" s="7">
        <v>44176</v>
      </c>
      <c r="B75">
        <v>134.75</v>
      </c>
      <c r="C75" s="13">
        <f t="shared" si="4"/>
        <v>3.7121752868340963E-4</v>
      </c>
      <c r="D75" s="11">
        <v>44180</v>
      </c>
      <c r="E75" s="8">
        <v>3694.62</v>
      </c>
      <c r="F75" s="13">
        <f t="shared" si="5"/>
        <v>1.2921214314501217E-2</v>
      </c>
      <c r="I75" s="7">
        <v>43447</v>
      </c>
      <c r="J75">
        <v>132.63999899999999</v>
      </c>
      <c r="K75" s="14">
        <f t="shared" si="6"/>
        <v>-6.0278781944855808E-4</v>
      </c>
      <c r="L75" s="11">
        <v>43452</v>
      </c>
      <c r="M75" s="8">
        <v>2546.16</v>
      </c>
      <c r="N75" s="13">
        <f t="shared" si="7"/>
        <v>8.6412091408138991E-5</v>
      </c>
    </row>
    <row r="76" spans="1:14" ht="17" x14ac:dyDescent="0.2">
      <c r="A76" s="7">
        <v>44179</v>
      </c>
      <c r="B76">
        <v>134.63000500000001</v>
      </c>
      <c r="C76" s="13">
        <f t="shared" si="4"/>
        <v>-8.9050092764375588E-4</v>
      </c>
      <c r="D76" s="11">
        <v>44181</v>
      </c>
      <c r="E76" s="8">
        <v>3701.17</v>
      </c>
      <c r="F76" s="13">
        <f t="shared" si="5"/>
        <v>1.7728480872187813E-3</v>
      </c>
      <c r="I76" s="7">
        <v>43448</v>
      </c>
      <c r="J76">
        <v>132.804993</v>
      </c>
      <c r="K76" s="14">
        <f t="shared" si="6"/>
        <v>1.2439234110670494E-3</v>
      </c>
      <c r="L76" s="11">
        <v>43453</v>
      </c>
      <c r="M76" s="8">
        <v>2506.96</v>
      </c>
      <c r="N76" s="13">
        <f t="shared" si="7"/>
        <v>-1.5395733182517968E-2</v>
      </c>
    </row>
    <row r="77" spans="1:14" ht="17" x14ac:dyDescent="0.2">
      <c r="A77" s="7">
        <v>44180</v>
      </c>
      <c r="B77">
        <v>134.5</v>
      </c>
      <c r="C77" s="13">
        <f t="shared" si="4"/>
        <v>-9.6564655107911346E-4</v>
      </c>
      <c r="D77" s="11">
        <v>44182</v>
      </c>
      <c r="E77" s="8">
        <v>3722.48</v>
      </c>
      <c r="F77" s="13">
        <f t="shared" si="5"/>
        <v>5.7576388007034573E-3</v>
      </c>
      <c r="I77" s="7">
        <v>43451</v>
      </c>
      <c r="J77">
        <v>132.740005</v>
      </c>
      <c r="K77" s="14">
        <f t="shared" si="6"/>
        <v>-4.8934907138620254E-4</v>
      </c>
      <c r="L77" s="11">
        <v>43454</v>
      </c>
      <c r="M77" s="8">
        <v>2467.42</v>
      </c>
      <c r="N77" s="13">
        <f t="shared" si="7"/>
        <v>-1.5772090500047797E-2</v>
      </c>
    </row>
    <row r="78" spans="1:14" ht="17" x14ac:dyDescent="0.2">
      <c r="A78" s="7">
        <v>44181</v>
      </c>
      <c r="B78">
        <v>134.58999600000001</v>
      </c>
      <c r="C78" s="13">
        <f t="shared" si="4"/>
        <v>6.6911524163582037E-4</v>
      </c>
      <c r="D78" s="11">
        <v>44183</v>
      </c>
      <c r="E78" s="8">
        <v>3709.41</v>
      </c>
      <c r="F78" s="13">
        <f t="shared" si="5"/>
        <v>-3.5111001267972286E-3</v>
      </c>
      <c r="I78" s="7">
        <v>43452</v>
      </c>
      <c r="J78">
        <v>132.66000399999999</v>
      </c>
      <c r="K78" s="14">
        <f t="shared" si="6"/>
        <v>-6.0268944543140357E-4</v>
      </c>
      <c r="L78" s="11">
        <v>43455</v>
      </c>
      <c r="M78" s="8">
        <v>2416.62</v>
      </c>
      <c r="N78" s="13">
        <f t="shared" si="7"/>
        <v>-2.0588306814405377E-2</v>
      </c>
    </row>
    <row r="79" spans="1:14" ht="17" x14ac:dyDescent="0.2">
      <c r="A79" s="7">
        <v>44182</v>
      </c>
      <c r="B79">
        <v>134.509995</v>
      </c>
      <c r="C79" s="13">
        <f t="shared" si="4"/>
        <v>-5.9440524836640307E-4</v>
      </c>
      <c r="D79" s="11">
        <v>44186</v>
      </c>
      <c r="E79" s="8">
        <v>3694.92</v>
      </c>
      <c r="F79" s="13">
        <f t="shared" si="5"/>
        <v>-3.9062815919512772E-3</v>
      </c>
      <c r="I79" s="7">
        <v>43453</v>
      </c>
      <c r="J79">
        <v>132.77499399999999</v>
      </c>
      <c r="K79" s="14">
        <f t="shared" si="6"/>
        <v>8.6680232574098959E-4</v>
      </c>
      <c r="L79" s="11">
        <v>43458</v>
      </c>
      <c r="M79" s="8">
        <v>2351.1</v>
      </c>
      <c r="N79" s="13">
        <f t="shared" si="7"/>
        <v>-2.711224768478282E-2</v>
      </c>
    </row>
    <row r="80" spans="1:14" ht="17" x14ac:dyDescent="0.2">
      <c r="A80" s="7">
        <v>44183</v>
      </c>
      <c r="B80">
        <v>134.58999600000001</v>
      </c>
      <c r="C80" s="13">
        <f t="shared" si="4"/>
        <v>5.94758776104376E-4</v>
      </c>
      <c r="D80" s="11">
        <v>44187</v>
      </c>
      <c r="E80" s="8">
        <v>3687.26</v>
      </c>
      <c r="F80" s="13">
        <f t="shared" si="5"/>
        <v>-2.0731166033364223E-3</v>
      </c>
      <c r="I80" s="7">
        <v>43454</v>
      </c>
      <c r="J80">
        <v>132.804993</v>
      </c>
      <c r="K80" s="14">
        <f t="shared" si="6"/>
        <v>2.2593862817266164E-4</v>
      </c>
      <c r="L80" s="11">
        <v>43460</v>
      </c>
      <c r="M80" s="8">
        <v>2467.6999999999998</v>
      </c>
      <c r="N80" s="13">
        <f t="shared" si="7"/>
        <v>4.9593807154098002E-2</v>
      </c>
    </row>
    <row r="81" spans="1:14" ht="17" x14ac:dyDescent="0.2">
      <c r="A81" s="7">
        <v>44186</v>
      </c>
      <c r="B81">
        <v>134.71499600000001</v>
      </c>
      <c r="C81" s="13">
        <f t="shared" si="4"/>
        <v>9.2874659123998171E-4</v>
      </c>
      <c r="D81" s="11">
        <v>44188</v>
      </c>
      <c r="E81" s="8">
        <v>3690.01</v>
      </c>
      <c r="F81" s="13">
        <f t="shared" si="5"/>
        <v>7.4581125280026583E-4</v>
      </c>
      <c r="I81" s="7">
        <v>43455</v>
      </c>
      <c r="J81">
        <v>132.645004</v>
      </c>
      <c r="K81" s="14">
        <f t="shared" si="6"/>
        <v>-1.2046911519357772E-3</v>
      </c>
      <c r="L81" s="11">
        <v>43461</v>
      </c>
      <c r="M81" s="8">
        <v>2488.83</v>
      </c>
      <c r="N81" s="13">
        <f t="shared" si="7"/>
        <v>8.5626291688616352E-3</v>
      </c>
    </row>
    <row r="82" spans="1:14" ht="17" x14ac:dyDescent="0.2">
      <c r="A82" s="7">
        <v>44187</v>
      </c>
      <c r="B82">
        <v>134.78999300000001</v>
      </c>
      <c r="C82" s="13">
        <f t="shared" si="4"/>
        <v>5.5670862358936368E-4</v>
      </c>
      <c r="D82" s="11">
        <v>44189</v>
      </c>
      <c r="E82" s="8">
        <v>3703.06</v>
      </c>
      <c r="F82" s="13">
        <f t="shared" si="5"/>
        <v>3.5365757816374632E-3</v>
      </c>
      <c r="I82" s="7">
        <v>43458</v>
      </c>
      <c r="J82">
        <v>132.35000600000001</v>
      </c>
      <c r="K82" s="14">
        <f t="shared" si="6"/>
        <v>-2.223966158574564E-3</v>
      </c>
      <c r="L82" s="11">
        <v>43462</v>
      </c>
      <c r="M82" s="8">
        <v>2485.7399999999998</v>
      </c>
      <c r="N82" s="13">
        <f t="shared" si="7"/>
        <v>-1.2415472330372657E-3</v>
      </c>
    </row>
    <row r="83" spans="1:14" ht="17" x14ac:dyDescent="0.2">
      <c r="A83" s="7">
        <v>44188</v>
      </c>
      <c r="B83">
        <v>134.5</v>
      </c>
      <c r="C83" s="13">
        <f t="shared" si="4"/>
        <v>-2.1514430971149023E-3</v>
      </c>
      <c r="D83" s="11">
        <v>44193</v>
      </c>
      <c r="E83" s="8">
        <v>3735.36</v>
      </c>
      <c r="F83" s="13">
        <f t="shared" si="5"/>
        <v>8.7225159732762236E-3</v>
      </c>
      <c r="I83" s="7">
        <v>43461</v>
      </c>
      <c r="J83">
        <v>132.695007</v>
      </c>
      <c r="K83" s="14">
        <f t="shared" si="6"/>
        <v>2.6067320314289155E-3</v>
      </c>
      <c r="L83" s="11">
        <v>43465</v>
      </c>
      <c r="M83" s="8">
        <v>2506.85</v>
      </c>
      <c r="N83" s="13">
        <f t="shared" si="7"/>
        <v>8.4924408827955489E-3</v>
      </c>
    </row>
    <row r="84" spans="1:14" ht="17" x14ac:dyDescent="0.2">
      <c r="A84" s="7">
        <v>44189</v>
      </c>
      <c r="B84">
        <v>134.60000600000001</v>
      </c>
      <c r="C84" s="13">
        <f t="shared" si="4"/>
        <v>7.4353903345736327E-4</v>
      </c>
      <c r="D84" s="11">
        <v>44194</v>
      </c>
      <c r="E84" s="8">
        <v>3727.04</v>
      </c>
      <c r="F84" s="13">
        <f t="shared" si="5"/>
        <v>-2.2273622890431888E-3</v>
      </c>
      <c r="I84" s="7">
        <v>43462</v>
      </c>
      <c r="J84">
        <v>132.71499600000001</v>
      </c>
      <c r="K84" s="14">
        <f t="shared" si="6"/>
        <v>1.5063867474696124E-4</v>
      </c>
      <c r="L84" s="11">
        <v>43467</v>
      </c>
      <c r="M84" s="8">
        <v>2510.0300000000002</v>
      </c>
      <c r="N84" s="13">
        <f t="shared" si="7"/>
        <v>1.2685242435728217E-3</v>
      </c>
    </row>
    <row r="85" spans="1:14" ht="17" x14ac:dyDescent="0.2">
      <c r="A85" s="7">
        <v>44194</v>
      </c>
      <c r="B85">
        <v>134.695007</v>
      </c>
      <c r="C85" s="13">
        <f t="shared" si="4"/>
        <v>7.0580234595229996E-4</v>
      </c>
      <c r="D85" s="11">
        <v>44195</v>
      </c>
      <c r="E85" s="8">
        <v>3732.04</v>
      </c>
      <c r="F85" s="13">
        <f t="shared" si="5"/>
        <v>1.3415471795312772E-3</v>
      </c>
      <c r="I85" s="7">
        <v>43465</v>
      </c>
      <c r="J85">
        <v>132.71499600000001</v>
      </c>
      <c r="K85" s="14">
        <f t="shared" si="6"/>
        <v>0</v>
      </c>
      <c r="L85" s="11">
        <v>43468</v>
      </c>
      <c r="M85" s="8">
        <v>2447.89</v>
      </c>
      <c r="N85" s="13">
        <f t="shared" si="7"/>
        <v>-2.4756676215025419E-2</v>
      </c>
    </row>
    <row r="86" spans="1:14" ht="17" x14ac:dyDescent="0.2">
      <c r="A86" s="7">
        <v>44195</v>
      </c>
      <c r="B86">
        <v>134.740005</v>
      </c>
      <c r="C86" s="13">
        <f t="shared" si="4"/>
        <v>3.3407325930046028E-4</v>
      </c>
      <c r="D86" s="11">
        <v>44196</v>
      </c>
      <c r="E86" s="8">
        <v>3756.07</v>
      </c>
      <c r="F86" s="13">
        <f t="shared" si="5"/>
        <v>6.4388377402171404E-3</v>
      </c>
      <c r="I86" s="7">
        <v>43467</v>
      </c>
      <c r="J86">
        <v>132.865005</v>
      </c>
      <c r="K86" s="14">
        <f t="shared" si="6"/>
        <v>1.1303093434895661E-3</v>
      </c>
      <c r="L86" s="11">
        <v>43469</v>
      </c>
      <c r="M86" s="8">
        <v>2531.94</v>
      </c>
      <c r="N86" s="13">
        <f t="shared" si="7"/>
        <v>3.4335693188827898E-2</v>
      </c>
    </row>
    <row r="87" spans="1:14" ht="17" x14ac:dyDescent="0.2">
      <c r="A87" s="7">
        <v>44196</v>
      </c>
      <c r="B87">
        <v>134.759995</v>
      </c>
      <c r="C87" s="13">
        <f t="shared" si="4"/>
        <v>1.4835979856164805E-4</v>
      </c>
      <c r="D87" s="11">
        <v>44200</v>
      </c>
      <c r="E87" s="8">
        <v>3700.65</v>
      </c>
      <c r="F87" s="13">
        <f t="shared" si="5"/>
        <v>-1.475478359029514E-2</v>
      </c>
      <c r="I87" s="7">
        <v>43468</v>
      </c>
      <c r="J87">
        <v>132.98500100000001</v>
      </c>
      <c r="K87" s="14">
        <f t="shared" si="6"/>
        <v>9.0314225329701792E-4</v>
      </c>
      <c r="L87" s="11">
        <v>43472</v>
      </c>
      <c r="M87" s="8">
        <v>2549.69</v>
      </c>
      <c r="N87" s="13">
        <f t="shared" si="7"/>
        <v>7.0104346864459099E-3</v>
      </c>
    </row>
    <row r="88" spans="1:14" ht="17" x14ac:dyDescent="0.2">
      <c r="A88" s="7">
        <v>44200</v>
      </c>
      <c r="B88">
        <v>134.74499499999999</v>
      </c>
      <c r="C88" s="13">
        <f t="shared" si="4"/>
        <v>-1.1130899789668636E-4</v>
      </c>
      <c r="D88" s="11">
        <v>44201</v>
      </c>
      <c r="E88" s="8">
        <v>3726.86</v>
      </c>
      <c r="F88" s="13">
        <f t="shared" si="5"/>
        <v>7.0825395538620661E-3</v>
      </c>
      <c r="I88" s="7">
        <v>43469</v>
      </c>
      <c r="J88">
        <v>132.740005</v>
      </c>
      <c r="K88" s="14">
        <f t="shared" si="6"/>
        <v>-1.8422829503909055E-3</v>
      </c>
      <c r="L88" s="11">
        <v>43473</v>
      </c>
      <c r="M88" s="8">
        <v>2574.41</v>
      </c>
      <c r="N88" s="13">
        <f t="shared" si="7"/>
        <v>9.6952962909215845E-3</v>
      </c>
    </row>
    <row r="89" spans="1:14" ht="17" x14ac:dyDescent="0.2">
      <c r="A89" s="7">
        <v>44201</v>
      </c>
      <c r="B89">
        <v>134.73500100000001</v>
      </c>
      <c r="C89" s="13">
        <f t="shared" si="4"/>
        <v>-7.4169730756801222E-5</v>
      </c>
      <c r="D89" s="11">
        <v>44202</v>
      </c>
      <c r="E89" s="8">
        <v>3748.14</v>
      </c>
      <c r="F89" s="13">
        <f t="shared" si="5"/>
        <v>5.7099005597205377E-3</v>
      </c>
      <c r="I89" s="7">
        <v>43472</v>
      </c>
      <c r="J89">
        <v>132.804993</v>
      </c>
      <c r="K89" s="14">
        <f t="shared" si="6"/>
        <v>4.8958865113801764E-4</v>
      </c>
      <c r="L89" s="11">
        <v>43474</v>
      </c>
      <c r="M89" s="8">
        <v>2584.96</v>
      </c>
      <c r="N89" s="13">
        <f t="shared" si="7"/>
        <v>4.0980263439003295E-3</v>
      </c>
    </row>
    <row r="90" spans="1:14" ht="17" x14ac:dyDescent="0.2">
      <c r="A90" s="7">
        <v>44202</v>
      </c>
      <c r="B90">
        <v>134.66000399999999</v>
      </c>
      <c r="C90" s="13">
        <f t="shared" si="4"/>
        <v>-5.5662596536454334E-4</v>
      </c>
      <c r="D90" s="11">
        <v>44203</v>
      </c>
      <c r="E90" s="8">
        <v>3803.79</v>
      </c>
      <c r="F90" s="13">
        <f t="shared" si="5"/>
        <v>1.484736429268918E-2</v>
      </c>
      <c r="I90" s="7">
        <v>43473</v>
      </c>
      <c r="J90">
        <v>132.78500399999999</v>
      </c>
      <c r="K90" s="14">
        <f t="shared" si="6"/>
        <v>-1.5051391930731572E-4</v>
      </c>
      <c r="L90" s="11">
        <v>43475</v>
      </c>
      <c r="M90" s="8">
        <v>2596.64</v>
      </c>
      <c r="N90" s="13">
        <f t="shared" si="7"/>
        <v>4.5184451596929076E-3</v>
      </c>
    </row>
    <row r="91" spans="1:14" ht="17" x14ac:dyDescent="0.2">
      <c r="A91" s="7">
        <v>44203</v>
      </c>
      <c r="B91">
        <v>134.634995</v>
      </c>
      <c r="C91" s="13">
        <f t="shared" si="4"/>
        <v>-1.857195845619275E-4</v>
      </c>
      <c r="D91" s="11">
        <v>44204</v>
      </c>
      <c r="E91" s="8">
        <v>3824.68</v>
      </c>
      <c r="F91" s="13">
        <f t="shared" si="5"/>
        <v>5.4918909824148709E-3</v>
      </c>
      <c r="I91" s="7">
        <v>43474</v>
      </c>
      <c r="J91">
        <v>132.80999800000001</v>
      </c>
      <c r="K91" s="14">
        <f t="shared" si="6"/>
        <v>1.8822908647142533E-4</v>
      </c>
      <c r="L91" s="11">
        <v>43476</v>
      </c>
      <c r="M91" s="8">
        <v>2596.2600000000002</v>
      </c>
      <c r="N91" s="13">
        <f t="shared" si="7"/>
        <v>-1.4634296629478794E-4</v>
      </c>
    </row>
    <row r="92" spans="1:14" ht="17" x14ac:dyDescent="0.2">
      <c r="A92" s="7">
        <v>44204</v>
      </c>
      <c r="B92">
        <v>134.679993</v>
      </c>
      <c r="C92" s="13">
        <f t="shared" si="4"/>
        <v>3.3422216861223042E-4</v>
      </c>
      <c r="D92" s="11">
        <v>44207</v>
      </c>
      <c r="E92" s="8">
        <v>3799.61</v>
      </c>
      <c r="F92" s="13">
        <f t="shared" si="5"/>
        <v>-6.5547967411652142E-3</v>
      </c>
      <c r="I92" s="7">
        <v>43475</v>
      </c>
      <c r="J92">
        <v>132.75</v>
      </c>
      <c r="K92" s="14">
        <f t="shared" si="6"/>
        <v>-4.5175815754483484E-4</v>
      </c>
      <c r="L92" s="11">
        <v>43479</v>
      </c>
      <c r="M92" s="8">
        <v>2582.61</v>
      </c>
      <c r="N92" s="13">
        <f t="shared" si="7"/>
        <v>-5.2575628018766141E-3</v>
      </c>
    </row>
    <row r="93" spans="1:14" ht="17" x14ac:dyDescent="0.2">
      <c r="A93" s="7">
        <v>44207</v>
      </c>
      <c r="B93">
        <v>134.61999499999999</v>
      </c>
      <c r="C93" s="13">
        <f t="shared" si="4"/>
        <v>-4.4548561863977376E-4</v>
      </c>
      <c r="D93" s="11">
        <v>44208</v>
      </c>
      <c r="E93" s="8">
        <v>3801.19</v>
      </c>
      <c r="F93" s="13">
        <f t="shared" si="5"/>
        <v>4.1583215119445072E-4</v>
      </c>
      <c r="I93" s="7">
        <v>43476</v>
      </c>
      <c r="J93">
        <v>132.66000399999999</v>
      </c>
      <c r="K93" s="14">
        <f t="shared" si="6"/>
        <v>-6.7793596986831517E-4</v>
      </c>
      <c r="L93" s="11">
        <v>43480</v>
      </c>
      <c r="M93" s="8">
        <v>2610.3000000000002</v>
      </c>
      <c r="N93" s="13">
        <f t="shared" si="7"/>
        <v>1.0721711756711327E-2</v>
      </c>
    </row>
    <row r="94" spans="1:14" ht="17" x14ac:dyDescent="0.2">
      <c r="A94" s="7">
        <v>44208</v>
      </c>
      <c r="B94">
        <v>134.46000699999999</v>
      </c>
      <c r="C94" s="13">
        <f t="shared" si="4"/>
        <v>-1.1884415832877915E-3</v>
      </c>
      <c r="D94" s="11">
        <v>44209</v>
      </c>
      <c r="E94" s="8">
        <v>3809.84</v>
      </c>
      <c r="F94" s="13">
        <f t="shared" si="5"/>
        <v>2.2756031663768717E-3</v>
      </c>
      <c r="I94" s="7">
        <v>43479</v>
      </c>
      <c r="J94">
        <v>132.61000100000001</v>
      </c>
      <c r="K94" s="14">
        <f t="shared" si="6"/>
        <v>-3.7692596481431195E-4</v>
      </c>
      <c r="L94" s="11">
        <v>43481</v>
      </c>
      <c r="M94" s="8">
        <v>2616.1</v>
      </c>
      <c r="N94" s="13">
        <f t="shared" si="7"/>
        <v>2.2219668237366541E-3</v>
      </c>
    </row>
    <row r="95" spans="1:14" ht="17" x14ac:dyDescent="0.2">
      <c r="A95" s="7">
        <v>44209</v>
      </c>
      <c r="B95">
        <v>134.55999800000001</v>
      </c>
      <c r="C95" s="13">
        <f t="shared" si="4"/>
        <v>7.4364863003473225E-4</v>
      </c>
      <c r="D95" s="11">
        <v>44210</v>
      </c>
      <c r="E95" s="8">
        <v>3795.54</v>
      </c>
      <c r="F95" s="13">
        <f t="shared" si="5"/>
        <v>-3.753438464607517E-3</v>
      </c>
      <c r="I95" s="7">
        <v>43480</v>
      </c>
      <c r="J95">
        <v>132.699997</v>
      </c>
      <c r="K95" s="14">
        <f t="shared" si="6"/>
        <v>6.7865168027547718E-4</v>
      </c>
      <c r="L95" s="11">
        <v>43482</v>
      </c>
      <c r="M95" s="8">
        <v>2635.96</v>
      </c>
      <c r="N95" s="13">
        <f t="shared" si="7"/>
        <v>7.5914529261114083E-3</v>
      </c>
    </row>
    <row r="96" spans="1:14" ht="17" x14ac:dyDescent="0.2">
      <c r="A96" s="7">
        <v>44210</v>
      </c>
      <c r="B96">
        <v>134.38000500000001</v>
      </c>
      <c r="C96" s="13">
        <f t="shared" si="4"/>
        <v>-1.337641220832908E-3</v>
      </c>
      <c r="D96" s="11">
        <v>44211</v>
      </c>
      <c r="E96" s="8">
        <v>3768.25</v>
      </c>
      <c r="F96" s="13">
        <f t="shared" si="5"/>
        <v>-7.1900177576840196E-3</v>
      </c>
      <c r="I96" s="7">
        <v>43481</v>
      </c>
      <c r="J96">
        <v>132.66000399999999</v>
      </c>
      <c r="K96" s="14">
        <f t="shared" si="6"/>
        <v>-3.0137905730331926E-4</v>
      </c>
      <c r="L96" s="11">
        <v>43483</v>
      </c>
      <c r="M96" s="8">
        <v>2670.71</v>
      </c>
      <c r="N96" s="13">
        <f t="shared" si="7"/>
        <v>1.3183052853609212E-2</v>
      </c>
    </row>
    <row r="97" spans="1:14" ht="17" x14ac:dyDescent="0.2">
      <c r="A97" s="7">
        <v>44211</v>
      </c>
      <c r="B97">
        <v>134.41999799999999</v>
      </c>
      <c r="C97" s="13">
        <f t="shared" si="4"/>
        <v>2.9761124060079247E-4</v>
      </c>
      <c r="D97" s="11">
        <v>44215</v>
      </c>
      <c r="E97" s="8">
        <v>3798.91</v>
      </c>
      <c r="F97" s="13">
        <f t="shared" si="5"/>
        <v>8.136402839514334E-3</v>
      </c>
      <c r="I97" s="7">
        <v>43482</v>
      </c>
      <c r="J97">
        <v>132.320007</v>
      </c>
      <c r="K97" s="14">
        <f t="shared" si="6"/>
        <v>-2.5629201699706172E-3</v>
      </c>
      <c r="L97" s="11">
        <v>43487</v>
      </c>
      <c r="M97" s="8">
        <v>2632.9</v>
      </c>
      <c r="N97" s="13">
        <f t="shared" si="7"/>
        <v>-1.4157284018107563E-2</v>
      </c>
    </row>
    <row r="98" spans="1:14" ht="17" x14ac:dyDescent="0.2">
      <c r="A98" s="7">
        <v>44214</v>
      </c>
      <c r="B98">
        <v>134.41499300000001</v>
      </c>
      <c r="C98" s="13">
        <f t="shared" si="4"/>
        <v>-3.7234043107070569E-5</v>
      </c>
      <c r="D98" s="11">
        <v>44216</v>
      </c>
      <c r="E98" s="8">
        <v>3851.85</v>
      </c>
      <c r="F98" s="13">
        <f t="shared" si="5"/>
        <v>1.3935576257400273E-2</v>
      </c>
      <c r="I98" s="7">
        <v>43483</v>
      </c>
      <c r="J98">
        <v>132.38999899999999</v>
      </c>
      <c r="K98" s="14">
        <f t="shared" si="6"/>
        <v>5.2896006875191581E-4</v>
      </c>
      <c r="L98" s="11">
        <v>43488</v>
      </c>
      <c r="M98" s="8">
        <v>2638.7</v>
      </c>
      <c r="N98" s="13">
        <f t="shared" si="7"/>
        <v>2.2028941471379238E-3</v>
      </c>
    </row>
    <row r="99" spans="1:14" ht="17" x14ac:dyDescent="0.2">
      <c r="A99" s="7">
        <v>44215</v>
      </c>
      <c r="B99">
        <v>134.39999399999999</v>
      </c>
      <c r="C99" s="13">
        <f t="shared" si="4"/>
        <v>-1.1158725425830518E-4</v>
      </c>
      <c r="D99" s="11">
        <v>44217</v>
      </c>
      <c r="E99" s="8">
        <v>3853.07</v>
      </c>
      <c r="F99" s="13">
        <f t="shared" si="5"/>
        <v>3.167309215053038E-4</v>
      </c>
      <c r="I99" s="7">
        <v>43486</v>
      </c>
      <c r="J99">
        <v>132.395004</v>
      </c>
      <c r="K99" s="14">
        <f t="shared" si="6"/>
        <v>3.7804970449473174E-5</v>
      </c>
      <c r="L99" s="11">
        <v>43489</v>
      </c>
      <c r="M99" s="8">
        <v>2642.33</v>
      </c>
      <c r="N99" s="13">
        <f t="shared" si="7"/>
        <v>1.3756774169098041E-3</v>
      </c>
    </row>
    <row r="100" spans="1:14" ht="17" x14ac:dyDescent="0.2">
      <c r="A100" s="7">
        <v>44216</v>
      </c>
      <c r="B100">
        <v>134.33999600000001</v>
      </c>
      <c r="C100" s="13">
        <f t="shared" si="4"/>
        <v>-4.4641371040521349E-4</v>
      </c>
      <c r="D100" s="11">
        <v>44218</v>
      </c>
      <c r="E100" s="8">
        <v>3841.47</v>
      </c>
      <c r="F100" s="13">
        <f t="shared" si="5"/>
        <v>-3.0105863636010755E-3</v>
      </c>
      <c r="I100" s="7">
        <v>43487</v>
      </c>
      <c r="J100">
        <v>132.38999899999999</v>
      </c>
      <c r="K100" s="14">
        <f t="shared" si="6"/>
        <v>-3.7803541287795284E-5</v>
      </c>
      <c r="L100" s="11">
        <v>43490</v>
      </c>
      <c r="M100" s="8">
        <v>2664.76</v>
      </c>
      <c r="N100" s="13">
        <f t="shared" si="7"/>
        <v>8.4887201825663006E-3</v>
      </c>
    </row>
    <row r="101" spans="1:14" ht="17" x14ac:dyDescent="0.2">
      <c r="A101" s="7">
        <v>44217</v>
      </c>
      <c r="B101">
        <v>134.320007</v>
      </c>
      <c r="C101" s="13">
        <f t="shared" si="4"/>
        <v>-1.4879410894141909E-4</v>
      </c>
      <c r="D101" s="11">
        <v>44221</v>
      </c>
      <c r="E101" s="8">
        <v>3855.36</v>
      </c>
      <c r="F101" s="13">
        <f t="shared" si="5"/>
        <v>3.6158033252895461E-3</v>
      </c>
      <c r="I101" s="7">
        <v>43488</v>
      </c>
      <c r="J101">
        <v>132.429993</v>
      </c>
      <c r="K101" s="14">
        <f t="shared" si="6"/>
        <v>3.0209230532585174E-4</v>
      </c>
      <c r="L101" s="11">
        <v>43493</v>
      </c>
      <c r="M101" s="8">
        <v>2643.85</v>
      </c>
      <c r="N101" s="13">
        <f t="shared" si="7"/>
        <v>-7.8468605052613993E-3</v>
      </c>
    </row>
    <row r="102" spans="1:14" ht="17" x14ac:dyDescent="0.2">
      <c r="A102" s="7">
        <v>44218</v>
      </c>
      <c r="B102">
        <v>134.375</v>
      </c>
      <c r="C102" s="13">
        <f t="shared" si="4"/>
        <v>4.0941778688252661E-4</v>
      </c>
      <c r="D102" s="11">
        <v>44222</v>
      </c>
      <c r="E102" s="8">
        <v>3849.62</v>
      </c>
      <c r="F102" s="13">
        <f t="shared" si="5"/>
        <v>-1.4888363213811928E-3</v>
      </c>
      <c r="I102" s="7">
        <v>43489</v>
      </c>
      <c r="J102">
        <v>132.5</v>
      </c>
      <c r="K102" s="14">
        <f t="shared" si="6"/>
        <v>5.286340232608655E-4</v>
      </c>
      <c r="L102" s="11">
        <v>43494</v>
      </c>
      <c r="M102" s="8">
        <v>2640</v>
      </c>
      <c r="N102" s="13">
        <f t="shared" si="7"/>
        <v>-1.4562096941959091E-3</v>
      </c>
    </row>
    <row r="103" spans="1:14" ht="17" x14ac:dyDescent="0.2">
      <c r="A103" s="7">
        <v>44221</v>
      </c>
      <c r="B103">
        <v>134.44000199999999</v>
      </c>
      <c r="C103" s="13">
        <f t="shared" si="4"/>
        <v>4.8373581395333431E-4</v>
      </c>
      <c r="D103" s="11">
        <v>44223</v>
      </c>
      <c r="E103" s="8">
        <v>3750.77</v>
      </c>
      <c r="F103" s="13">
        <f t="shared" si="5"/>
        <v>-2.5677859113367063E-2</v>
      </c>
      <c r="I103" s="7">
        <v>43490</v>
      </c>
      <c r="J103">
        <v>132.404999</v>
      </c>
      <c r="K103" s="14">
        <f t="shared" si="6"/>
        <v>-7.1698867924530063E-4</v>
      </c>
      <c r="L103" s="11">
        <v>43495</v>
      </c>
      <c r="M103" s="8">
        <v>2681.05</v>
      </c>
      <c r="N103" s="13">
        <f t="shared" si="7"/>
        <v>1.5549242424242493E-2</v>
      </c>
    </row>
    <row r="104" spans="1:14" ht="17" x14ac:dyDescent="0.2">
      <c r="A104" s="7">
        <v>44222</v>
      </c>
      <c r="B104">
        <v>134.445007</v>
      </c>
      <c r="C104" s="13">
        <f t="shared" si="4"/>
        <v>3.7228502867803215E-5</v>
      </c>
      <c r="D104" s="11">
        <v>44224</v>
      </c>
      <c r="E104" s="8">
        <v>3787.38</v>
      </c>
      <c r="F104" s="13">
        <f t="shared" si="5"/>
        <v>9.7606624773047823E-3</v>
      </c>
      <c r="I104" s="7">
        <v>43493</v>
      </c>
      <c r="J104">
        <v>132.490005</v>
      </c>
      <c r="K104" s="14">
        <f t="shared" si="6"/>
        <v>6.4201503449279329E-4</v>
      </c>
      <c r="L104" s="11">
        <v>43496</v>
      </c>
      <c r="M104" s="8">
        <v>2704.1</v>
      </c>
      <c r="N104" s="13">
        <f t="shared" si="7"/>
        <v>8.5973778929895328E-3</v>
      </c>
    </row>
    <row r="105" spans="1:14" ht="17" x14ac:dyDescent="0.2">
      <c r="A105" s="7">
        <v>44223</v>
      </c>
      <c r="B105">
        <v>134.45500200000001</v>
      </c>
      <c r="C105" s="13">
        <f t="shared" si="4"/>
        <v>7.4342664134752212E-5</v>
      </c>
      <c r="D105" s="11">
        <v>44225</v>
      </c>
      <c r="E105" s="8">
        <v>3714.24</v>
      </c>
      <c r="F105" s="13">
        <f t="shared" si="5"/>
        <v>-1.9311502938707092E-2</v>
      </c>
      <c r="I105" s="7">
        <v>43494</v>
      </c>
      <c r="J105">
        <v>132.49499499999999</v>
      </c>
      <c r="K105" s="14">
        <f t="shared" si="6"/>
        <v>3.7663218444228264E-5</v>
      </c>
      <c r="L105" s="11">
        <v>43497</v>
      </c>
      <c r="M105" s="8">
        <v>2706.53</v>
      </c>
      <c r="N105" s="13">
        <f t="shared" si="7"/>
        <v>8.98635405495396E-4</v>
      </c>
    </row>
    <row r="106" spans="1:14" ht="17" x14ac:dyDescent="0.2">
      <c r="A106" s="7">
        <v>44224</v>
      </c>
      <c r="B106">
        <v>134.395004</v>
      </c>
      <c r="C106" s="13">
        <f t="shared" si="4"/>
        <v>-4.4623107439323295E-4</v>
      </c>
      <c r="D106" s="11">
        <v>44228</v>
      </c>
      <c r="E106" s="8">
        <v>3773.86</v>
      </c>
      <c r="F106" s="13">
        <f t="shared" si="5"/>
        <v>1.6051736021366558E-2</v>
      </c>
      <c r="I106" s="7">
        <v>43495</v>
      </c>
      <c r="J106">
        <v>132.55999800000001</v>
      </c>
      <c r="K106" s="14">
        <f t="shared" si="6"/>
        <v>4.9060721123850293E-4</v>
      </c>
      <c r="L106" s="11">
        <v>43500</v>
      </c>
      <c r="M106" s="8">
        <v>2724.87</v>
      </c>
      <c r="N106" s="13">
        <f t="shared" si="7"/>
        <v>6.7762042172079262E-3</v>
      </c>
    </row>
    <row r="107" spans="1:14" ht="17" x14ac:dyDescent="0.2">
      <c r="A107" s="7">
        <v>44225</v>
      </c>
      <c r="B107">
        <v>134.36000100000001</v>
      </c>
      <c r="C107" s="13">
        <f t="shared" si="4"/>
        <v>-2.604486696543562E-4</v>
      </c>
      <c r="D107" s="11">
        <v>44229</v>
      </c>
      <c r="E107" s="8">
        <v>3826.31</v>
      </c>
      <c r="F107" s="13">
        <f t="shared" si="5"/>
        <v>1.3898236818535858E-2</v>
      </c>
      <c r="I107" s="7">
        <v>43496</v>
      </c>
      <c r="J107">
        <v>132.61999499999999</v>
      </c>
      <c r="K107" s="14">
        <f t="shared" si="6"/>
        <v>4.5260260187984791E-4</v>
      </c>
      <c r="L107" s="11">
        <v>43501</v>
      </c>
      <c r="M107" s="8">
        <v>2737.7</v>
      </c>
      <c r="N107" s="13">
        <f t="shared" si="7"/>
        <v>4.7084815055395968E-3</v>
      </c>
    </row>
    <row r="108" spans="1:14" ht="17" x14ac:dyDescent="0.2">
      <c r="A108" s="7">
        <v>44228</v>
      </c>
      <c r="B108">
        <v>134.33999600000001</v>
      </c>
      <c r="C108" s="13">
        <f t="shared" si="4"/>
        <v>-1.4889103789150759E-4</v>
      </c>
      <c r="D108" s="11">
        <v>44230</v>
      </c>
      <c r="E108" s="8">
        <v>3830.17</v>
      </c>
      <c r="F108" s="13">
        <f t="shared" si="5"/>
        <v>1.0088048276277739E-3</v>
      </c>
      <c r="I108" s="7">
        <v>43497</v>
      </c>
      <c r="J108">
        <v>132.51499899999999</v>
      </c>
      <c r="K108" s="14">
        <f t="shared" si="6"/>
        <v>-7.9170565494290912E-4</v>
      </c>
      <c r="L108" s="11">
        <v>43502</v>
      </c>
      <c r="M108" s="8">
        <v>2731.61</v>
      </c>
      <c r="N108" s="13">
        <f t="shared" si="7"/>
        <v>-2.224495014062744E-3</v>
      </c>
    </row>
    <row r="109" spans="1:14" ht="17" x14ac:dyDescent="0.2">
      <c r="A109" s="7">
        <v>44229</v>
      </c>
      <c r="B109">
        <v>134.28500399999999</v>
      </c>
      <c r="C109" s="13">
        <f t="shared" si="4"/>
        <v>-4.0934942412851338E-4</v>
      </c>
      <c r="D109" s="11">
        <v>44231</v>
      </c>
      <c r="E109" s="8">
        <v>3871.74</v>
      </c>
      <c r="F109" s="13">
        <f t="shared" si="5"/>
        <v>1.0853304161434041E-2</v>
      </c>
      <c r="I109" s="7">
        <v>43500</v>
      </c>
      <c r="J109">
        <v>132.47500600000001</v>
      </c>
      <c r="K109" s="14">
        <f t="shared" si="6"/>
        <v>-3.0179979852684724E-4</v>
      </c>
      <c r="L109" s="11">
        <v>43503</v>
      </c>
      <c r="M109" s="8">
        <v>2706.05</v>
      </c>
      <c r="N109" s="13">
        <f t="shared" si="7"/>
        <v>-9.3571190616522637E-3</v>
      </c>
    </row>
    <row r="110" spans="1:14" ht="17" x14ac:dyDescent="0.2">
      <c r="A110" s="7">
        <v>44230</v>
      </c>
      <c r="B110">
        <v>134.21000699999999</v>
      </c>
      <c r="C110" s="13">
        <f t="shared" si="4"/>
        <v>-5.5849125193452309E-4</v>
      </c>
      <c r="D110" s="11">
        <v>44232</v>
      </c>
      <c r="E110" s="8">
        <v>3886.83</v>
      </c>
      <c r="F110" s="13">
        <f t="shared" si="5"/>
        <v>3.897472454245321E-3</v>
      </c>
      <c r="I110" s="7">
        <v>43501</v>
      </c>
      <c r="J110">
        <v>132.63999899999999</v>
      </c>
      <c r="K110" s="14">
        <f t="shared" si="6"/>
        <v>1.2454651257005622E-3</v>
      </c>
      <c r="L110" s="11">
        <v>43504</v>
      </c>
      <c r="M110" s="8">
        <v>2707.88</v>
      </c>
      <c r="N110" s="13">
        <f t="shared" si="7"/>
        <v>6.7626244895691023E-4</v>
      </c>
    </row>
    <row r="111" spans="1:14" ht="17" x14ac:dyDescent="0.2">
      <c r="A111" s="7">
        <v>44231</v>
      </c>
      <c r="B111">
        <v>134.009995</v>
      </c>
      <c r="C111" s="13">
        <f t="shared" si="4"/>
        <v>-1.4902912567464899E-3</v>
      </c>
      <c r="D111" s="11">
        <v>44235</v>
      </c>
      <c r="E111" s="8">
        <v>3915.59</v>
      </c>
      <c r="F111" s="13">
        <f t="shared" si="5"/>
        <v>7.3993459966090747E-3</v>
      </c>
      <c r="I111" s="7">
        <v>43502</v>
      </c>
      <c r="J111">
        <v>132.66000399999999</v>
      </c>
      <c r="K111" s="14">
        <f t="shared" si="6"/>
        <v>1.5082177435776778E-4</v>
      </c>
      <c r="L111" s="11">
        <v>43507</v>
      </c>
      <c r="M111" s="8">
        <v>2709.8</v>
      </c>
      <c r="N111" s="13">
        <f t="shared" si="7"/>
        <v>7.0904175960539995E-4</v>
      </c>
    </row>
    <row r="112" spans="1:14" ht="17" x14ac:dyDescent="0.2">
      <c r="A112" s="7">
        <v>44232</v>
      </c>
      <c r="B112">
        <v>133.96000699999999</v>
      </c>
      <c r="C112" s="13">
        <f t="shared" si="4"/>
        <v>-3.7301695295199888E-4</v>
      </c>
      <c r="D112" s="11">
        <v>44236</v>
      </c>
      <c r="E112" s="8">
        <v>3911.23</v>
      </c>
      <c r="F112" s="13">
        <f t="shared" si="5"/>
        <v>-1.1134975827398197E-3</v>
      </c>
      <c r="I112" s="7">
        <v>43503</v>
      </c>
      <c r="J112">
        <v>132.679993</v>
      </c>
      <c r="K112" s="14">
        <f t="shared" si="6"/>
        <v>1.5067842150839894E-4</v>
      </c>
      <c r="L112" s="11">
        <v>43508</v>
      </c>
      <c r="M112" s="8">
        <v>2744.73</v>
      </c>
      <c r="N112" s="13">
        <f t="shared" si="7"/>
        <v>1.2890250202966858E-2</v>
      </c>
    </row>
    <row r="113" spans="1:14" ht="17" x14ac:dyDescent="0.2">
      <c r="A113" s="7">
        <v>44235</v>
      </c>
      <c r="B113">
        <v>134.009995</v>
      </c>
      <c r="C113" s="13">
        <f t="shared" si="4"/>
        <v>3.7315614652078111E-4</v>
      </c>
      <c r="D113" s="11">
        <v>44237</v>
      </c>
      <c r="E113" s="8">
        <v>3909.88</v>
      </c>
      <c r="F113" s="13">
        <f t="shared" si="5"/>
        <v>-3.4515996246697878E-4</v>
      </c>
      <c r="I113" s="7">
        <v>43504</v>
      </c>
      <c r="J113">
        <v>132.800003</v>
      </c>
      <c r="K113" s="14">
        <f t="shared" si="6"/>
        <v>9.0450713243561687E-4</v>
      </c>
      <c r="L113" s="11">
        <v>43509</v>
      </c>
      <c r="M113" s="8">
        <v>2753.03</v>
      </c>
      <c r="N113" s="13">
        <f t="shared" si="7"/>
        <v>3.0239768574686909E-3</v>
      </c>
    </row>
    <row r="114" spans="1:14" ht="17" x14ac:dyDescent="0.2">
      <c r="A114" s="7">
        <v>44236</v>
      </c>
      <c r="B114">
        <v>133.979996</v>
      </c>
      <c r="C114" s="13">
        <f t="shared" si="4"/>
        <v>-2.2385643697697688E-4</v>
      </c>
      <c r="D114" s="11">
        <v>44238</v>
      </c>
      <c r="E114" s="8">
        <v>3916.38</v>
      </c>
      <c r="F114" s="13">
        <f t="shared" si="5"/>
        <v>1.6624551137118804E-3</v>
      </c>
      <c r="I114" s="7">
        <v>43507</v>
      </c>
      <c r="J114">
        <v>132.695007</v>
      </c>
      <c r="K114" s="14">
        <f t="shared" si="6"/>
        <v>-7.9063251225985898E-4</v>
      </c>
      <c r="L114" s="11">
        <v>43510</v>
      </c>
      <c r="M114" s="8">
        <v>2745.73</v>
      </c>
      <c r="N114" s="13">
        <f t="shared" si="7"/>
        <v>-2.6516238471793185E-3</v>
      </c>
    </row>
    <row r="115" spans="1:14" ht="17" x14ac:dyDescent="0.2">
      <c r="A115" s="7">
        <v>44237</v>
      </c>
      <c r="B115">
        <v>134.05999800000001</v>
      </c>
      <c r="C115" s="13">
        <f t="shared" si="4"/>
        <v>5.9711899080827635E-4</v>
      </c>
      <c r="D115" s="11">
        <v>44239</v>
      </c>
      <c r="E115" s="8">
        <v>3934.83</v>
      </c>
      <c r="F115" s="13">
        <f t="shared" si="5"/>
        <v>4.7109831017417836E-3</v>
      </c>
      <c r="I115" s="7">
        <v>43508</v>
      </c>
      <c r="J115">
        <v>132.675003</v>
      </c>
      <c r="K115" s="14">
        <f t="shared" si="6"/>
        <v>-1.5075171592549008E-4</v>
      </c>
      <c r="L115" s="11">
        <v>43511</v>
      </c>
      <c r="M115" s="8">
        <v>2775.6</v>
      </c>
      <c r="N115" s="13">
        <f t="shared" si="7"/>
        <v>1.0878709851296353E-2</v>
      </c>
    </row>
    <row r="116" spans="1:14" ht="17" x14ac:dyDescent="0.2">
      <c r="A116" s="7">
        <v>44238</v>
      </c>
      <c r="B116">
        <v>134.03999300000001</v>
      </c>
      <c r="C116" s="13">
        <f t="shared" si="4"/>
        <v>-1.4922423018381981E-4</v>
      </c>
      <c r="D116" s="11">
        <v>44243</v>
      </c>
      <c r="E116" s="8">
        <v>3932.59</v>
      </c>
      <c r="F116" s="13">
        <f t="shared" si="5"/>
        <v>-5.6927491149549869E-4</v>
      </c>
      <c r="I116" s="7">
        <v>43509</v>
      </c>
      <c r="J116">
        <v>132.720001</v>
      </c>
      <c r="K116" s="14">
        <f t="shared" si="6"/>
        <v>3.3915959285857333E-4</v>
      </c>
      <c r="L116" s="11">
        <v>43515</v>
      </c>
      <c r="M116" s="8">
        <v>2779.76</v>
      </c>
      <c r="N116" s="13">
        <f t="shared" si="7"/>
        <v>1.4987750396311394E-3</v>
      </c>
    </row>
    <row r="117" spans="1:14" ht="17" x14ac:dyDescent="0.2">
      <c r="A117" s="7">
        <v>44239</v>
      </c>
      <c r="B117">
        <v>134.009995</v>
      </c>
      <c r="C117" s="13">
        <f t="shared" si="4"/>
        <v>-2.2379887769774509E-4</v>
      </c>
      <c r="D117" s="11">
        <v>44244</v>
      </c>
      <c r="E117" s="8">
        <v>3931.33</v>
      </c>
      <c r="F117" s="13">
        <f t="shared" si="5"/>
        <v>-3.2039953313212077E-4</v>
      </c>
      <c r="I117" s="7">
        <v>43510</v>
      </c>
      <c r="J117">
        <v>132.75</v>
      </c>
      <c r="K117" s="14">
        <f t="shared" si="6"/>
        <v>2.2603224663941823E-4</v>
      </c>
      <c r="L117" s="11">
        <v>43516</v>
      </c>
      <c r="M117" s="8">
        <v>2784.7</v>
      </c>
      <c r="N117" s="13">
        <f t="shared" si="7"/>
        <v>1.7771318387196366E-3</v>
      </c>
    </row>
    <row r="118" spans="1:14" ht="17" x14ac:dyDescent="0.2">
      <c r="A118" s="7">
        <v>44242</v>
      </c>
      <c r="B118">
        <v>133.89999399999999</v>
      </c>
      <c r="C118" s="13">
        <f t="shared" si="4"/>
        <v>-8.2084175885543953E-4</v>
      </c>
      <c r="D118" s="11">
        <v>44245</v>
      </c>
      <c r="E118" s="8">
        <v>3913.97</v>
      </c>
      <c r="F118" s="13">
        <f t="shared" si="5"/>
        <v>-4.4158083905446732E-3</v>
      </c>
      <c r="I118" s="7">
        <v>43511</v>
      </c>
      <c r="J118">
        <v>132.73500100000001</v>
      </c>
      <c r="K118" s="14">
        <f t="shared" si="6"/>
        <v>-1.1298681732574423E-4</v>
      </c>
      <c r="L118" s="11">
        <v>43517</v>
      </c>
      <c r="M118" s="8">
        <v>2774.88</v>
      </c>
      <c r="N118" s="13">
        <f t="shared" si="7"/>
        <v>-3.526412180845262E-3</v>
      </c>
    </row>
    <row r="119" spans="1:14" ht="17" x14ac:dyDescent="0.2">
      <c r="A119" s="7">
        <v>44243</v>
      </c>
      <c r="B119">
        <v>133.86999499999999</v>
      </c>
      <c r="C119" s="13">
        <f t="shared" si="4"/>
        <v>-2.2404033864265038E-4</v>
      </c>
      <c r="D119" s="11">
        <v>44246</v>
      </c>
      <c r="E119" s="8">
        <v>3906.71</v>
      </c>
      <c r="F119" s="13">
        <f t="shared" si="5"/>
        <v>-1.8548941356217874E-3</v>
      </c>
      <c r="I119" s="7">
        <v>43514</v>
      </c>
      <c r="J119">
        <v>132.720001</v>
      </c>
      <c r="K119" s="14">
        <f t="shared" si="6"/>
        <v>-1.1300711859729695E-4</v>
      </c>
      <c r="L119" s="11">
        <v>43518</v>
      </c>
      <c r="M119" s="8">
        <v>2792.67</v>
      </c>
      <c r="N119" s="13">
        <f t="shared" si="7"/>
        <v>6.4110880470507059E-3</v>
      </c>
    </row>
    <row r="120" spans="1:14" ht="17" x14ac:dyDescent="0.2">
      <c r="A120" s="7">
        <v>44244</v>
      </c>
      <c r="B120">
        <v>133.979996</v>
      </c>
      <c r="C120" s="13">
        <f t="shared" si="4"/>
        <v>8.2170018755900465E-4</v>
      </c>
      <c r="D120" s="11">
        <v>44249</v>
      </c>
      <c r="E120" s="8">
        <v>3876.5</v>
      </c>
      <c r="F120" s="13">
        <f t="shared" si="5"/>
        <v>-7.7328493796570141E-3</v>
      </c>
      <c r="I120" s="7">
        <v>43515</v>
      </c>
      <c r="J120">
        <v>132.720001</v>
      </c>
      <c r="K120" s="14">
        <f t="shared" si="6"/>
        <v>0</v>
      </c>
      <c r="L120" s="11">
        <v>43521</v>
      </c>
      <c r="M120" s="8">
        <v>2796.11</v>
      </c>
      <c r="N120" s="13">
        <f t="shared" si="7"/>
        <v>1.2317960947767492E-3</v>
      </c>
    </row>
    <row r="121" spans="1:14" ht="17" x14ac:dyDescent="0.2">
      <c r="A121" s="7">
        <v>44245</v>
      </c>
      <c r="B121">
        <v>133.820007</v>
      </c>
      <c r="C121" s="13">
        <f t="shared" si="4"/>
        <v>-1.1941260246044472E-3</v>
      </c>
      <c r="D121" s="11">
        <v>44250</v>
      </c>
      <c r="E121" s="8">
        <v>3881.37</v>
      </c>
      <c r="F121" s="13">
        <f t="shared" si="5"/>
        <v>1.2562878885591378E-3</v>
      </c>
      <c r="I121" s="7">
        <v>43516</v>
      </c>
      <c r="J121">
        <v>132.720001</v>
      </c>
      <c r="K121" s="14">
        <f t="shared" si="6"/>
        <v>0</v>
      </c>
      <c r="L121" s="11">
        <v>43522</v>
      </c>
      <c r="M121" s="8">
        <v>2793.9</v>
      </c>
      <c r="N121" s="13">
        <f t="shared" si="7"/>
        <v>-7.9038378318452285E-4</v>
      </c>
    </row>
    <row r="122" spans="1:14" ht="17" x14ac:dyDescent="0.2">
      <c r="A122" s="7">
        <v>44246</v>
      </c>
      <c r="B122">
        <v>133.699997</v>
      </c>
      <c r="C122" s="13">
        <f t="shared" si="4"/>
        <v>-8.9680162697947097E-4</v>
      </c>
      <c r="D122" s="11">
        <v>44251</v>
      </c>
      <c r="E122" s="8">
        <v>3925.43</v>
      </c>
      <c r="F122" s="13">
        <f t="shared" si="5"/>
        <v>1.135166191319037E-2</v>
      </c>
      <c r="I122" s="7">
        <v>43517</v>
      </c>
      <c r="J122">
        <v>132.60000600000001</v>
      </c>
      <c r="K122" s="14">
        <f t="shared" si="6"/>
        <v>-9.0412145189777693E-4</v>
      </c>
      <c r="L122" s="11">
        <v>43523</v>
      </c>
      <c r="M122" s="8">
        <v>2792.38</v>
      </c>
      <c r="N122" s="13">
        <f t="shared" si="7"/>
        <v>-5.4404237803784561E-4</v>
      </c>
    </row>
    <row r="123" spans="1:14" ht="17" x14ac:dyDescent="0.2">
      <c r="A123" s="7">
        <v>44249</v>
      </c>
      <c r="B123">
        <v>133.759995</v>
      </c>
      <c r="C123" s="13">
        <f t="shared" si="4"/>
        <v>4.4875094499818857E-4</v>
      </c>
      <c r="D123" s="11">
        <v>44252</v>
      </c>
      <c r="E123" s="8">
        <v>3829.34</v>
      </c>
      <c r="F123" s="13">
        <f t="shared" si="5"/>
        <v>-2.4478846903396523E-2</v>
      </c>
      <c r="I123" s="7">
        <v>43518</v>
      </c>
      <c r="J123">
        <v>132.69000199999999</v>
      </c>
      <c r="K123" s="14">
        <f t="shared" si="6"/>
        <v>6.7870283505100382E-4</v>
      </c>
      <c r="L123" s="11">
        <v>43524</v>
      </c>
      <c r="M123" s="8">
        <v>2784.49</v>
      </c>
      <c r="N123" s="13">
        <f t="shared" si="7"/>
        <v>-2.8255466662847617E-3</v>
      </c>
    </row>
    <row r="124" spans="1:14" ht="17" x14ac:dyDescent="0.2">
      <c r="A124" s="7">
        <v>44250</v>
      </c>
      <c r="B124">
        <v>133.75</v>
      </c>
      <c r="C124" s="13">
        <f t="shared" si="4"/>
        <v>-7.4723387960662357E-5</v>
      </c>
      <c r="D124" s="11">
        <v>44253</v>
      </c>
      <c r="E124" s="8">
        <v>3811.15</v>
      </c>
      <c r="F124" s="13">
        <f t="shared" si="5"/>
        <v>-4.7501658249202716E-3</v>
      </c>
      <c r="I124" s="7">
        <v>43521</v>
      </c>
      <c r="J124">
        <v>132.645004</v>
      </c>
      <c r="K124" s="14">
        <f t="shared" si="6"/>
        <v>-3.3912125496837753E-4</v>
      </c>
      <c r="L124" s="11">
        <v>43525</v>
      </c>
      <c r="M124" s="8">
        <v>2803.69</v>
      </c>
      <c r="N124" s="13">
        <f t="shared" si="7"/>
        <v>6.8953381050032014E-3</v>
      </c>
    </row>
    <row r="125" spans="1:14" ht="17" x14ac:dyDescent="0.2">
      <c r="A125" s="7">
        <v>44251</v>
      </c>
      <c r="B125">
        <v>133.699997</v>
      </c>
      <c r="C125" s="13">
        <f t="shared" si="4"/>
        <v>-3.7385420560753779E-4</v>
      </c>
      <c r="D125" s="11">
        <v>44256</v>
      </c>
      <c r="E125" s="8">
        <v>3901.82</v>
      </c>
      <c r="F125" s="13">
        <f t="shared" si="5"/>
        <v>2.3790719336683086E-2</v>
      </c>
      <c r="I125" s="7">
        <v>43522</v>
      </c>
      <c r="J125">
        <v>132.574997</v>
      </c>
      <c r="K125" s="14">
        <f t="shared" si="6"/>
        <v>-5.2777713361906731E-4</v>
      </c>
      <c r="L125" s="11">
        <v>43528</v>
      </c>
      <c r="M125" s="8">
        <v>2792.81</v>
      </c>
      <c r="N125" s="13">
        <f t="shared" si="7"/>
        <v>-3.8806002090102654E-3</v>
      </c>
    </row>
    <row r="126" spans="1:14" ht="17" x14ac:dyDescent="0.2">
      <c r="A126" s="7">
        <v>44252</v>
      </c>
      <c r="B126">
        <v>133.490005</v>
      </c>
      <c r="C126" s="13">
        <f t="shared" si="4"/>
        <v>-1.5706208280618084E-3</v>
      </c>
      <c r="D126" s="11">
        <v>44257</v>
      </c>
      <c r="E126" s="8">
        <v>3870.29</v>
      </c>
      <c r="F126" s="13">
        <f t="shared" si="5"/>
        <v>-8.0808443239309691E-3</v>
      </c>
      <c r="I126" s="7">
        <v>43523</v>
      </c>
      <c r="J126">
        <v>132.38000500000001</v>
      </c>
      <c r="K126" s="14">
        <f t="shared" si="6"/>
        <v>-1.4708052378834546E-3</v>
      </c>
      <c r="L126" s="11">
        <v>43529</v>
      </c>
      <c r="M126" s="8">
        <v>2789.65</v>
      </c>
      <c r="N126" s="13">
        <f t="shared" si="7"/>
        <v>-1.1314768996100177E-3</v>
      </c>
    </row>
    <row r="127" spans="1:14" ht="17" x14ac:dyDescent="0.2">
      <c r="A127" s="7">
        <v>44253</v>
      </c>
      <c r="B127">
        <v>133.375</v>
      </c>
      <c r="C127" s="13">
        <f t="shared" si="4"/>
        <v>-8.6152517561144393E-4</v>
      </c>
      <c r="D127" s="11">
        <v>44258</v>
      </c>
      <c r="E127" s="8">
        <v>3819.72</v>
      </c>
      <c r="F127" s="13">
        <f t="shared" si="5"/>
        <v>-1.306620434127681E-2</v>
      </c>
      <c r="I127" s="7">
        <v>43524</v>
      </c>
      <c r="J127">
        <v>132.5</v>
      </c>
      <c r="K127" s="14">
        <f t="shared" si="6"/>
        <v>9.0644353730007232E-4</v>
      </c>
      <c r="L127" s="11">
        <v>43530</v>
      </c>
      <c r="M127" s="8">
        <v>2771.45</v>
      </c>
      <c r="N127" s="13">
        <f t="shared" si="7"/>
        <v>-6.5241159285216455E-3</v>
      </c>
    </row>
    <row r="128" spans="1:14" ht="17" x14ac:dyDescent="0.2">
      <c r="A128" s="7">
        <v>44256</v>
      </c>
      <c r="B128">
        <v>133.53999300000001</v>
      </c>
      <c r="C128" s="13">
        <f t="shared" si="4"/>
        <v>1.2370609184630954E-3</v>
      </c>
      <c r="D128" s="11">
        <v>44259</v>
      </c>
      <c r="E128" s="8">
        <v>3768.47</v>
      </c>
      <c r="F128" s="13">
        <f t="shared" si="5"/>
        <v>-1.3417213827191521E-2</v>
      </c>
      <c r="I128" s="7">
        <v>43525</v>
      </c>
      <c r="J128">
        <v>132.479996</v>
      </c>
      <c r="K128" s="14">
        <f t="shared" si="6"/>
        <v>-1.5097358490567814E-4</v>
      </c>
      <c r="L128" s="11">
        <v>43531</v>
      </c>
      <c r="M128" s="8">
        <v>2748.93</v>
      </c>
      <c r="N128" s="13">
        <f t="shared" si="7"/>
        <v>-8.1257103682187415E-3</v>
      </c>
    </row>
    <row r="129" spans="1:14" ht="17" x14ac:dyDescent="0.2">
      <c r="A129" s="7">
        <v>44257</v>
      </c>
      <c r="B129">
        <v>133.679993</v>
      </c>
      <c r="C129" s="13">
        <f t="shared" si="4"/>
        <v>1.0483750736753894E-3</v>
      </c>
      <c r="D129" s="11">
        <v>44260</v>
      </c>
      <c r="E129" s="8">
        <v>3841.94</v>
      </c>
      <c r="F129" s="13">
        <f t="shared" si="5"/>
        <v>1.9495975820425837E-2</v>
      </c>
      <c r="I129" s="7">
        <v>43528</v>
      </c>
      <c r="J129">
        <v>132.61999499999999</v>
      </c>
      <c r="K129" s="14">
        <f t="shared" si="6"/>
        <v>1.0567557686218532E-3</v>
      </c>
      <c r="L129" s="11">
        <v>43532</v>
      </c>
      <c r="M129" s="8">
        <v>2743.07</v>
      </c>
      <c r="N129" s="13">
        <f t="shared" si="7"/>
        <v>-2.1317385309919112E-3</v>
      </c>
    </row>
    <row r="130" spans="1:14" ht="17" x14ac:dyDescent="0.2">
      <c r="A130" s="7">
        <v>44258</v>
      </c>
      <c r="B130">
        <v>133.5</v>
      </c>
      <c r="C130" s="13">
        <f t="shared" si="4"/>
        <v>-1.3464468089851023E-3</v>
      </c>
      <c r="D130" s="11">
        <v>44263</v>
      </c>
      <c r="E130" s="8">
        <v>3821.35</v>
      </c>
      <c r="F130" s="13">
        <f t="shared" si="5"/>
        <v>-5.3592716179846622E-3</v>
      </c>
      <c r="I130" s="7">
        <v>43529</v>
      </c>
      <c r="J130">
        <v>132.509995</v>
      </c>
      <c r="K130" s="14">
        <f t="shared" si="6"/>
        <v>-8.2943752184572173E-4</v>
      </c>
      <c r="L130" s="11">
        <v>43535</v>
      </c>
      <c r="M130" s="8">
        <v>2783.3</v>
      </c>
      <c r="N130" s="13">
        <f t="shared" si="7"/>
        <v>1.4666049353461608E-2</v>
      </c>
    </row>
    <row r="131" spans="1:14" ht="17" x14ac:dyDescent="0.2">
      <c r="A131" s="7">
        <v>44259</v>
      </c>
      <c r="B131">
        <v>133.58000200000001</v>
      </c>
      <c r="C131" s="13">
        <f t="shared" si="4"/>
        <v>5.9926591760306458E-4</v>
      </c>
      <c r="D131" s="11">
        <v>44264</v>
      </c>
      <c r="E131" s="8">
        <v>3875.44</v>
      </c>
      <c r="F131" s="13">
        <f t="shared" si="5"/>
        <v>1.4154683554241432E-2</v>
      </c>
      <c r="I131" s="7">
        <v>43530</v>
      </c>
      <c r="J131">
        <v>132.699997</v>
      </c>
      <c r="K131" s="14">
        <f t="shared" si="6"/>
        <v>1.4338691960555927E-3</v>
      </c>
      <c r="L131" s="11">
        <v>43536</v>
      </c>
      <c r="M131" s="8">
        <v>2791.52</v>
      </c>
      <c r="N131" s="13">
        <f t="shared" si="7"/>
        <v>2.9533287823806376E-3</v>
      </c>
    </row>
    <row r="132" spans="1:14" ht="17" x14ac:dyDescent="0.2">
      <c r="A132" s="7">
        <v>44260</v>
      </c>
      <c r="B132">
        <v>133.51499899999999</v>
      </c>
      <c r="C132" s="13">
        <f t="shared" ref="C132:C195" si="8">B132/B131-1</f>
        <v>-4.8662224155393563E-4</v>
      </c>
      <c r="D132" s="11">
        <v>44265</v>
      </c>
      <c r="E132" s="8">
        <v>3898.81</v>
      </c>
      <c r="F132" s="13">
        <f t="shared" ref="F132:F195" si="9">E132/E131-1</f>
        <v>6.0302830130256613E-3</v>
      </c>
      <c r="I132" s="7">
        <v>43531</v>
      </c>
      <c r="J132">
        <v>132.73500100000001</v>
      </c>
      <c r="K132" s="14">
        <f t="shared" ref="K132:K195" si="10">J132/J131-1</f>
        <v>2.6378297506690629E-4</v>
      </c>
      <c r="L132" s="11">
        <v>43537</v>
      </c>
      <c r="M132" s="8">
        <v>2810.92</v>
      </c>
      <c r="N132" s="13">
        <f t="shared" ref="N132:N195" si="11">M132/M131-1</f>
        <v>6.9496188456468211E-3</v>
      </c>
    </row>
    <row r="133" spans="1:14" ht="17" x14ac:dyDescent="0.2">
      <c r="A133" s="7">
        <v>44263</v>
      </c>
      <c r="B133">
        <v>133.5</v>
      </c>
      <c r="C133" s="13">
        <f t="shared" si="8"/>
        <v>-1.1233943835764482E-4</v>
      </c>
      <c r="D133" s="11">
        <v>44266</v>
      </c>
      <c r="E133" s="8">
        <v>3939.34</v>
      </c>
      <c r="F133" s="13">
        <f t="shared" si="9"/>
        <v>1.0395479646353678E-2</v>
      </c>
      <c r="I133" s="7">
        <v>43532</v>
      </c>
      <c r="J133">
        <v>132.66999799999999</v>
      </c>
      <c r="K133" s="14">
        <f t="shared" si="10"/>
        <v>-4.8972011534487159E-4</v>
      </c>
      <c r="L133" s="11">
        <v>43538</v>
      </c>
      <c r="M133" s="8">
        <v>2808.48</v>
      </c>
      <c r="N133" s="13">
        <f t="shared" si="11"/>
        <v>-8.6804320293709658E-4</v>
      </c>
    </row>
    <row r="134" spans="1:14" ht="17" x14ac:dyDescent="0.2">
      <c r="A134" s="7">
        <v>44264</v>
      </c>
      <c r="B134">
        <v>133.58000200000001</v>
      </c>
      <c r="C134" s="13">
        <f t="shared" si="8"/>
        <v>5.9926591760306458E-4</v>
      </c>
      <c r="D134" s="11">
        <v>44267</v>
      </c>
      <c r="E134" s="8">
        <v>3943.34</v>
      </c>
      <c r="F134" s="13">
        <f t="shared" si="9"/>
        <v>1.0153985185334946E-3</v>
      </c>
      <c r="I134" s="7">
        <v>43535</v>
      </c>
      <c r="J134">
        <v>132.729996</v>
      </c>
      <c r="K134" s="14">
        <f t="shared" si="10"/>
        <v>4.5223487528822659E-4</v>
      </c>
      <c r="L134" s="11">
        <v>43539</v>
      </c>
      <c r="M134" s="8">
        <v>2822.48</v>
      </c>
      <c r="N134" s="13">
        <f t="shared" si="11"/>
        <v>4.9849028656070438E-3</v>
      </c>
    </row>
    <row r="135" spans="1:14" ht="17" x14ac:dyDescent="0.2">
      <c r="A135" s="7">
        <v>44265</v>
      </c>
      <c r="B135">
        <v>133.63999899999999</v>
      </c>
      <c r="C135" s="13">
        <f t="shared" si="8"/>
        <v>4.4914657210437525E-4</v>
      </c>
      <c r="D135" s="11">
        <v>44270</v>
      </c>
      <c r="E135" s="8">
        <v>3968.94</v>
      </c>
      <c r="F135" s="13">
        <f t="shared" si="9"/>
        <v>6.4919585934766211E-3</v>
      </c>
      <c r="I135" s="7">
        <v>43536</v>
      </c>
      <c r="J135">
        <v>132.75</v>
      </c>
      <c r="K135" s="14">
        <f t="shared" si="10"/>
        <v>1.5071197621363552E-4</v>
      </c>
      <c r="L135" s="11">
        <v>43542</v>
      </c>
      <c r="M135" s="8">
        <v>2832.94</v>
      </c>
      <c r="N135" s="13">
        <f t="shared" si="11"/>
        <v>3.7059607153993035E-3</v>
      </c>
    </row>
    <row r="136" spans="1:14" ht="17" x14ac:dyDescent="0.2">
      <c r="A136" s="7">
        <v>44266</v>
      </c>
      <c r="B136">
        <v>133.615005</v>
      </c>
      <c r="C136" s="13">
        <f t="shared" si="8"/>
        <v>-1.8702484426080801E-4</v>
      </c>
      <c r="D136" s="11">
        <v>44271</v>
      </c>
      <c r="E136" s="8">
        <v>3962.71</v>
      </c>
      <c r="F136" s="13">
        <f t="shared" si="9"/>
        <v>-1.5696886322292825E-3</v>
      </c>
      <c r="I136" s="7">
        <v>43537</v>
      </c>
      <c r="J136">
        <v>132.63999899999999</v>
      </c>
      <c r="K136" s="14">
        <f t="shared" si="10"/>
        <v>-8.286327683616479E-4</v>
      </c>
      <c r="L136" s="11">
        <v>43543</v>
      </c>
      <c r="M136" s="8">
        <v>2832.57</v>
      </c>
      <c r="N136" s="13">
        <f t="shared" si="11"/>
        <v>-1.3060636653083879E-4</v>
      </c>
    </row>
    <row r="137" spans="1:14" ht="17" x14ac:dyDescent="0.2">
      <c r="A137" s="7">
        <v>44267</v>
      </c>
      <c r="B137">
        <v>133.479996</v>
      </c>
      <c r="C137" s="13">
        <f t="shared" si="8"/>
        <v>-1.0104329225598674E-3</v>
      </c>
      <c r="D137" s="11">
        <v>44272</v>
      </c>
      <c r="E137" s="8">
        <v>3974.12</v>
      </c>
      <c r="F137" s="13">
        <f t="shared" si="9"/>
        <v>2.8793426720601367E-3</v>
      </c>
      <c r="I137" s="7">
        <v>43538</v>
      </c>
      <c r="J137">
        <v>132.61999499999999</v>
      </c>
      <c r="K137" s="14">
        <f t="shared" si="10"/>
        <v>-1.5081423515395098E-4</v>
      </c>
      <c r="L137" s="11">
        <v>43544</v>
      </c>
      <c r="M137" s="8">
        <v>2824.23</v>
      </c>
      <c r="N137" s="13">
        <f t="shared" si="11"/>
        <v>-2.9443226469249018E-3</v>
      </c>
    </row>
    <row r="138" spans="1:14" ht="17" x14ac:dyDescent="0.2">
      <c r="A138" s="7">
        <v>44270</v>
      </c>
      <c r="B138">
        <v>133.55999800000001</v>
      </c>
      <c r="C138" s="13">
        <f t="shared" si="8"/>
        <v>5.9935572668146087E-4</v>
      </c>
      <c r="D138" s="11">
        <v>44273</v>
      </c>
      <c r="E138" s="8">
        <v>3915.46</v>
      </c>
      <c r="F138" s="13">
        <f t="shared" si="9"/>
        <v>-1.4760500437832724E-2</v>
      </c>
      <c r="I138" s="7">
        <v>43539</v>
      </c>
      <c r="J138">
        <v>132.60000600000001</v>
      </c>
      <c r="K138" s="14">
        <f t="shared" si="10"/>
        <v>-1.5072387840142643E-4</v>
      </c>
      <c r="L138" s="11">
        <v>43545</v>
      </c>
      <c r="M138" s="8">
        <v>2854.88</v>
      </c>
      <c r="N138" s="13">
        <f t="shared" si="11"/>
        <v>1.0852515552911779E-2</v>
      </c>
    </row>
    <row r="139" spans="1:14" ht="17" x14ac:dyDescent="0.2">
      <c r="A139" s="7">
        <v>44271</v>
      </c>
      <c r="B139">
        <v>133.5</v>
      </c>
      <c r="C139" s="13">
        <f t="shared" si="8"/>
        <v>-4.4922133047653467E-4</v>
      </c>
      <c r="D139" s="11">
        <v>44274</v>
      </c>
      <c r="E139" s="8">
        <v>3913.1</v>
      </c>
      <c r="F139" s="13">
        <f t="shared" si="9"/>
        <v>-6.0273888636330764E-4</v>
      </c>
      <c r="I139" s="7">
        <v>43542</v>
      </c>
      <c r="J139">
        <v>132.69000199999999</v>
      </c>
      <c r="K139" s="14">
        <f t="shared" si="10"/>
        <v>6.7870283505100382E-4</v>
      </c>
      <c r="L139" s="11">
        <v>43546</v>
      </c>
      <c r="M139" s="8">
        <v>2800.71</v>
      </c>
      <c r="N139" s="13">
        <f t="shared" si="11"/>
        <v>-1.8974527826038257E-2</v>
      </c>
    </row>
    <row r="140" spans="1:14" ht="17" x14ac:dyDescent="0.2">
      <c r="A140" s="7">
        <v>44272</v>
      </c>
      <c r="B140">
        <v>133.479996</v>
      </c>
      <c r="C140" s="13">
        <f t="shared" si="8"/>
        <v>-1.498426966292099E-4</v>
      </c>
      <c r="D140" s="11">
        <v>44277</v>
      </c>
      <c r="E140" s="8">
        <v>3940.59</v>
      </c>
      <c r="F140" s="13">
        <f t="shared" si="9"/>
        <v>7.0251207482558975E-3</v>
      </c>
      <c r="I140" s="7">
        <v>43543</v>
      </c>
      <c r="J140">
        <v>132.69000199999999</v>
      </c>
      <c r="K140" s="14">
        <f t="shared" si="10"/>
        <v>0</v>
      </c>
      <c r="L140" s="11">
        <v>43549</v>
      </c>
      <c r="M140" s="8">
        <v>2798.36</v>
      </c>
      <c r="N140" s="13">
        <f t="shared" si="11"/>
        <v>-8.3907294935925414E-4</v>
      </c>
    </row>
    <row r="141" spans="1:14" ht="17" x14ac:dyDescent="0.2">
      <c r="A141" s="7">
        <v>44273</v>
      </c>
      <c r="B141">
        <v>133.44000199999999</v>
      </c>
      <c r="C141" s="13">
        <f t="shared" si="8"/>
        <v>-2.9962542102568435E-4</v>
      </c>
      <c r="D141" s="11">
        <v>44278</v>
      </c>
      <c r="E141" s="8">
        <v>3910.52</v>
      </c>
      <c r="F141" s="13">
        <f t="shared" si="9"/>
        <v>-7.6308370066411335E-3</v>
      </c>
      <c r="I141" s="7">
        <v>43544</v>
      </c>
      <c r="J141">
        <v>132.800003</v>
      </c>
      <c r="K141" s="14">
        <f t="shared" si="10"/>
        <v>8.2900744850400443E-4</v>
      </c>
      <c r="L141" s="11">
        <v>43550</v>
      </c>
      <c r="M141" s="8">
        <v>2818.46</v>
      </c>
      <c r="N141" s="13">
        <f t="shared" si="11"/>
        <v>7.1827784845408527E-3</v>
      </c>
    </row>
    <row r="142" spans="1:14" ht="17" x14ac:dyDescent="0.2">
      <c r="A142" s="7">
        <v>44274</v>
      </c>
      <c r="B142">
        <v>133.509995</v>
      </c>
      <c r="C142" s="13">
        <f t="shared" si="8"/>
        <v>5.2452786983625543E-4</v>
      </c>
      <c r="D142" s="11">
        <v>44279</v>
      </c>
      <c r="E142" s="8">
        <v>3889.14</v>
      </c>
      <c r="F142" s="13">
        <f t="shared" si="9"/>
        <v>-5.4673035811094728E-3</v>
      </c>
      <c r="I142" s="7">
        <v>43545</v>
      </c>
      <c r="J142">
        <v>132.979996</v>
      </c>
      <c r="K142" s="14">
        <f t="shared" si="10"/>
        <v>1.3553689452852069E-3</v>
      </c>
      <c r="L142" s="11">
        <v>43551</v>
      </c>
      <c r="M142" s="8">
        <v>2805.37</v>
      </c>
      <c r="N142" s="13">
        <f t="shared" si="11"/>
        <v>-4.6443802643997278E-3</v>
      </c>
    </row>
    <row r="143" spans="1:14" ht="17" x14ac:dyDescent="0.2">
      <c r="A143" s="7">
        <v>44277</v>
      </c>
      <c r="B143">
        <v>133.550003</v>
      </c>
      <c r="C143" s="13">
        <f t="shared" si="8"/>
        <v>2.9966295781824748E-4</v>
      </c>
      <c r="D143" s="11">
        <v>44280</v>
      </c>
      <c r="E143" s="8">
        <v>3909.52</v>
      </c>
      <c r="F143" s="13">
        <f t="shared" si="9"/>
        <v>5.2402330592367097E-3</v>
      </c>
      <c r="I143" s="7">
        <v>43546</v>
      </c>
      <c r="J143">
        <v>133.10000600000001</v>
      </c>
      <c r="K143" s="14">
        <f t="shared" si="10"/>
        <v>9.0246656346715248E-4</v>
      </c>
      <c r="L143" s="11">
        <v>43552</v>
      </c>
      <c r="M143" s="8">
        <v>2815.44</v>
      </c>
      <c r="N143" s="13">
        <f t="shared" si="11"/>
        <v>3.5895443381801506E-3</v>
      </c>
    </row>
    <row r="144" spans="1:14" ht="17" x14ac:dyDescent="0.2">
      <c r="A144" s="7">
        <v>44278</v>
      </c>
      <c r="B144">
        <v>133.66000399999999</v>
      </c>
      <c r="C144" s="13">
        <f t="shared" si="8"/>
        <v>8.2366901931085756E-4</v>
      </c>
      <c r="D144" s="11">
        <v>44281</v>
      </c>
      <c r="E144" s="8">
        <v>3974.54</v>
      </c>
      <c r="F144" s="13">
        <f t="shared" si="9"/>
        <v>1.6631197691788335E-2</v>
      </c>
      <c r="I144" s="7">
        <v>43549</v>
      </c>
      <c r="J144">
        <v>133.08999600000001</v>
      </c>
      <c r="K144" s="14">
        <f t="shared" si="10"/>
        <v>-7.5206608179945178E-5</v>
      </c>
      <c r="L144" s="11">
        <v>43553</v>
      </c>
      <c r="M144" s="8">
        <v>2834.4</v>
      </c>
      <c r="N144" s="13">
        <f t="shared" si="11"/>
        <v>6.7342937515983969E-3</v>
      </c>
    </row>
    <row r="145" spans="1:14" ht="17" x14ac:dyDescent="0.2">
      <c r="A145" s="7">
        <v>44279</v>
      </c>
      <c r="B145">
        <v>133.66000399999999</v>
      </c>
      <c r="C145" s="13">
        <f t="shared" si="8"/>
        <v>0</v>
      </c>
      <c r="D145" s="11">
        <v>44284</v>
      </c>
      <c r="E145" s="8">
        <v>3971.09</v>
      </c>
      <c r="F145" s="13">
        <f t="shared" si="9"/>
        <v>-8.6802497899118869E-4</v>
      </c>
      <c r="I145" s="7">
        <v>43550</v>
      </c>
      <c r="J145">
        <v>133.020004</v>
      </c>
      <c r="K145" s="14">
        <f t="shared" si="10"/>
        <v>-5.2589978288086758E-4</v>
      </c>
      <c r="L145" s="11">
        <v>43556</v>
      </c>
      <c r="M145" s="8">
        <v>2867.19</v>
      </c>
      <c r="N145" s="13">
        <f t="shared" si="11"/>
        <v>1.1568585944115251E-2</v>
      </c>
    </row>
    <row r="146" spans="1:14" ht="17" x14ac:dyDescent="0.2">
      <c r="A146" s="7">
        <v>44280</v>
      </c>
      <c r="B146">
        <v>133.71499600000001</v>
      </c>
      <c r="C146" s="13">
        <f t="shared" si="8"/>
        <v>4.1143197930804121E-4</v>
      </c>
      <c r="D146" s="11">
        <v>44285</v>
      </c>
      <c r="E146" s="8">
        <v>3958.55</v>
      </c>
      <c r="F146" s="13">
        <f t="shared" si="9"/>
        <v>-3.1578231669390222E-3</v>
      </c>
      <c r="I146" s="7">
        <v>43551</v>
      </c>
      <c r="J146">
        <v>132.96000699999999</v>
      </c>
      <c r="K146" s="14">
        <f t="shared" si="10"/>
        <v>-4.5103742441632289E-4</v>
      </c>
      <c r="L146" s="11">
        <v>43557</v>
      </c>
      <c r="M146" s="8">
        <v>2867.24</v>
      </c>
      <c r="N146" s="13">
        <f t="shared" si="11"/>
        <v>1.7438676892522764E-5</v>
      </c>
    </row>
    <row r="147" spans="1:14" ht="17" x14ac:dyDescent="0.2">
      <c r="A147" s="7">
        <v>44281</v>
      </c>
      <c r="B147">
        <v>133.63999899999999</v>
      </c>
      <c r="C147" s="13">
        <f t="shared" si="8"/>
        <v>-5.6087202066723574E-4</v>
      </c>
      <c r="D147" s="11">
        <v>44286</v>
      </c>
      <c r="E147" s="8">
        <v>3972.89</v>
      </c>
      <c r="F147" s="13">
        <f t="shared" si="9"/>
        <v>3.6225385557842049E-3</v>
      </c>
      <c r="I147" s="7">
        <v>43552</v>
      </c>
      <c r="J147">
        <v>133.029999</v>
      </c>
      <c r="K147" s="14">
        <f t="shared" si="10"/>
        <v>5.2641393137120573E-4</v>
      </c>
      <c r="L147" s="11">
        <v>43558</v>
      </c>
      <c r="M147" s="8">
        <v>2873.4</v>
      </c>
      <c r="N147" s="13">
        <f t="shared" si="11"/>
        <v>2.1484075277968806E-3</v>
      </c>
    </row>
    <row r="148" spans="1:14" ht="17" x14ac:dyDescent="0.2">
      <c r="A148" s="7">
        <v>44284</v>
      </c>
      <c r="B148">
        <v>133.61999499999999</v>
      </c>
      <c r="C148" s="13">
        <f t="shared" si="8"/>
        <v>-1.4968572395757107E-4</v>
      </c>
      <c r="D148" s="11">
        <v>44287</v>
      </c>
      <c r="E148" s="8">
        <v>4019.87</v>
      </c>
      <c r="F148" s="13">
        <f t="shared" si="9"/>
        <v>1.1825144919693331E-2</v>
      </c>
      <c r="I148" s="7">
        <v>43553</v>
      </c>
      <c r="J148">
        <v>133.16000399999999</v>
      </c>
      <c r="K148" s="14">
        <f t="shared" si="10"/>
        <v>9.7726077559379121E-4</v>
      </c>
      <c r="L148" s="11">
        <v>43559</v>
      </c>
      <c r="M148" s="8">
        <v>2879.39</v>
      </c>
      <c r="N148" s="13">
        <f t="shared" si="11"/>
        <v>2.0846384074615365E-3</v>
      </c>
    </row>
    <row r="149" spans="1:14" ht="17" x14ac:dyDescent="0.2">
      <c r="A149" s="7">
        <v>44285</v>
      </c>
      <c r="B149">
        <v>133.479996</v>
      </c>
      <c r="C149" s="13">
        <f t="shared" si="8"/>
        <v>-1.0477398985083708E-3</v>
      </c>
      <c r="D149" s="11">
        <v>44291</v>
      </c>
      <c r="E149" s="8">
        <v>4077.91</v>
      </c>
      <c r="F149" s="13">
        <f t="shared" si="9"/>
        <v>1.4438277854756487E-2</v>
      </c>
      <c r="I149" s="7">
        <v>43556</v>
      </c>
      <c r="J149">
        <v>132.990005</v>
      </c>
      <c r="K149" s="14">
        <f t="shared" si="10"/>
        <v>-1.2766521094426109E-3</v>
      </c>
      <c r="L149" s="11">
        <v>43560</v>
      </c>
      <c r="M149" s="8">
        <v>2892.74</v>
      </c>
      <c r="N149" s="13">
        <f t="shared" si="11"/>
        <v>4.6363986816650993E-3</v>
      </c>
    </row>
    <row r="150" spans="1:14" ht="17" x14ac:dyDescent="0.2">
      <c r="A150" s="7">
        <v>44286</v>
      </c>
      <c r="B150">
        <v>133.55999800000001</v>
      </c>
      <c r="C150" s="13">
        <f t="shared" si="8"/>
        <v>5.9935572668146087E-4</v>
      </c>
      <c r="D150" s="11">
        <v>44292</v>
      </c>
      <c r="E150" s="8">
        <v>4073.94</v>
      </c>
      <c r="F150" s="13">
        <f t="shared" si="9"/>
        <v>-9.7353791525556233E-4</v>
      </c>
      <c r="I150" s="7">
        <v>43557</v>
      </c>
      <c r="J150">
        <v>133.11000100000001</v>
      </c>
      <c r="K150" s="14">
        <f t="shared" si="10"/>
        <v>9.0229337159586365E-4</v>
      </c>
      <c r="L150" s="11">
        <v>43563</v>
      </c>
      <c r="M150" s="8">
        <v>2895.77</v>
      </c>
      <c r="N150" s="13">
        <f t="shared" si="11"/>
        <v>1.0474498226595852E-3</v>
      </c>
    </row>
    <row r="151" spans="1:14" ht="17" x14ac:dyDescent="0.2">
      <c r="A151" s="7">
        <v>44287</v>
      </c>
      <c r="B151">
        <v>133.53999300000001</v>
      </c>
      <c r="C151" s="13">
        <f t="shared" si="8"/>
        <v>-1.4978287136535595E-4</v>
      </c>
      <c r="D151" s="11">
        <v>44293</v>
      </c>
      <c r="E151" s="8">
        <v>4079.95</v>
      </c>
      <c r="F151" s="13">
        <f t="shared" si="9"/>
        <v>1.4752303666720756E-3</v>
      </c>
      <c r="I151" s="7">
        <v>43558</v>
      </c>
      <c r="J151">
        <v>132.96000699999999</v>
      </c>
      <c r="K151" s="14">
        <f t="shared" si="10"/>
        <v>-1.1268424526570398E-3</v>
      </c>
      <c r="L151" s="11">
        <v>43564</v>
      </c>
      <c r="M151" s="8">
        <v>2878.2</v>
      </c>
      <c r="N151" s="13">
        <f t="shared" si="11"/>
        <v>-6.0674708281390766E-3</v>
      </c>
    </row>
    <row r="152" spans="1:14" ht="17" x14ac:dyDescent="0.2">
      <c r="A152" s="7">
        <v>44292</v>
      </c>
      <c r="B152">
        <v>133.55999800000001</v>
      </c>
      <c r="C152" s="13">
        <f t="shared" si="8"/>
        <v>1.4980530963493166E-4</v>
      </c>
      <c r="D152" s="11">
        <v>44294</v>
      </c>
      <c r="E152" s="8">
        <v>4097.17</v>
      </c>
      <c r="F152" s="13">
        <f t="shared" si="9"/>
        <v>4.220639958823158E-3</v>
      </c>
      <c r="I152" s="7">
        <v>43559</v>
      </c>
      <c r="J152">
        <v>132.91000399999999</v>
      </c>
      <c r="K152" s="14">
        <f t="shared" si="10"/>
        <v>-3.7607549163265475E-4</v>
      </c>
      <c r="L152" s="11">
        <v>43565</v>
      </c>
      <c r="M152" s="8">
        <v>2888.21</v>
      </c>
      <c r="N152" s="13">
        <f t="shared" si="11"/>
        <v>3.4778681120144483E-3</v>
      </c>
    </row>
    <row r="153" spans="1:14" ht="17" x14ac:dyDescent="0.2">
      <c r="A153" s="7">
        <v>44293</v>
      </c>
      <c r="B153">
        <v>133.53999300000001</v>
      </c>
      <c r="C153" s="13">
        <f t="shared" si="8"/>
        <v>-1.4978287136535595E-4</v>
      </c>
      <c r="D153" s="11">
        <v>44295</v>
      </c>
      <c r="E153" s="8">
        <v>4128.8</v>
      </c>
      <c r="F153" s="13">
        <f t="shared" si="9"/>
        <v>7.7199628035937717E-3</v>
      </c>
      <c r="I153" s="7">
        <v>43560</v>
      </c>
      <c r="J153">
        <v>132.85000600000001</v>
      </c>
      <c r="K153" s="14">
        <f t="shared" si="10"/>
        <v>-4.5141823936734049E-4</v>
      </c>
      <c r="L153" s="11">
        <v>43566</v>
      </c>
      <c r="M153" s="8">
        <v>2888.32</v>
      </c>
      <c r="N153" s="13">
        <f t="shared" si="11"/>
        <v>3.808587325715429E-5</v>
      </c>
    </row>
    <row r="154" spans="1:14" ht="17" x14ac:dyDescent="0.2">
      <c r="A154" s="7">
        <v>44294</v>
      </c>
      <c r="B154">
        <v>133.61999499999999</v>
      </c>
      <c r="C154" s="13">
        <f t="shared" si="8"/>
        <v>5.9908644745831907E-4</v>
      </c>
      <c r="D154" s="11">
        <v>44298</v>
      </c>
      <c r="E154" s="8">
        <v>4127.99</v>
      </c>
      <c r="F154" s="13">
        <f t="shared" si="9"/>
        <v>-1.9618291028877799E-4</v>
      </c>
      <c r="I154" s="7">
        <v>43563</v>
      </c>
      <c r="J154">
        <v>132.91000399999999</v>
      </c>
      <c r="K154" s="14">
        <f t="shared" si="10"/>
        <v>4.5162210982496731E-4</v>
      </c>
      <c r="L154" s="11">
        <v>43567</v>
      </c>
      <c r="M154" s="8">
        <v>2907.41</v>
      </c>
      <c r="N154" s="13">
        <f t="shared" si="11"/>
        <v>6.6093784622200946E-3</v>
      </c>
    </row>
    <row r="155" spans="1:14" ht="17" x14ac:dyDescent="0.2">
      <c r="A155" s="7">
        <v>44295</v>
      </c>
      <c r="B155">
        <v>133.570007</v>
      </c>
      <c r="C155" s="13">
        <f t="shared" si="8"/>
        <v>-3.7410568680218415E-4</v>
      </c>
      <c r="D155" s="11">
        <v>44299</v>
      </c>
      <c r="E155" s="8">
        <v>4141.59</v>
      </c>
      <c r="F155" s="13">
        <f t="shared" si="9"/>
        <v>3.2945816244711601E-3</v>
      </c>
      <c r="I155" s="7">
        <v>43564</v>
      </c>
      <c r="J155">
        <v>132.91499300000001</v>
      </c>
      <c r="K155" s="14">
        <f t="shared" si="10"/>
        <v>3.7536677826244258E-5</v>
      </c>
      <c r="L155" s="11">
        <v>43570</v>
      </c>
      <c r="M155" s="8">
        <v>2905.58</v>
      </c>
      <c r="N155" s="13">
        <f t="shared" si="11"/>
        <v>-6.2942619032058111E-4</v>
      </c>
    </row>
    <row r="156" spans="1:14" ht="17" x14ac:dyDescent="0.2">
      <c r="A156" s="7">
        <v>44298</v>
      </c>
      <c r="B156">
        <v>133.554993</v>
      </c>
      <c r="C156" s="13">
        <f t="shared" si="8"/>
        <v>-1.124054743817382E-4</v>
      </c>
      <c r="D156" s="11">
        <v>44300</v>
      </c>
      <c r="E156" s="8">
        <v>4124.66</v>
      </c>
      <c r="F156" s="13">
        <f t="shared" si="9"/>
        <v>-4.0878020277237415E-3</v>
      </c>
      <c r="I156" s="7">
        <v>43565</v>
      </c>
      <c r="J156">
        <v>132.979996</v>
      </c>
      <c r="K156" s="14">
        <f t="shared" si="10"/>
        <v>4.8905694183032367E-4</v>
      </c>
      <c r="L156" s="11">
        <v>43571</v>
      </c>
      <c r="M156" s="8">
        <v>2907.06</v>
      </c>
      <c r="N156" s="13">
        <f t="shared" si="11"/>
        <v>5.0936473956997297E-4</v>
      </c>
    </row>
    <row r="157" spans="1:14" ht="17" x14ac:dyDescent="0.2">
      <c r="A157" s="7">
        <v>44299</v>
      </c>
      <c r="B157">
        <v>133.574997</v>
      </c>
      <c r="C157" s="13">
        <f t="shared" si="8"/>
        <v>1.4978099695617253E-4</v>
      </c>
      <c r="D157" s="11">
        <v>44301</v>
      </c>
      <c r="E157" s="8">
        <v>4170.42</v>
      </c>
      <c r="F157" s="13">
        <f t="shared" si="9"/>
        <v>1.1094247768300924E-2</v>
      </c>
      <c r="I157" s="7">
        <v>43566</v>
      </c>
      <c r="J157">
        <v>132.804993</v>
      </c>
      <c r="K157" s="14">
        <f t="shared" si="10"/>
        <v>-1.316009965889986E-3</v>
      </c>
      <c r="L157" s="11">
        <v>43572</v>
      </c>
      <c r="M157" s="8">
        <v>2900.45</v>
      </c>
      <c r="N157" s="13">
        <f t="shared" si="11"/>
        <v>-2.2737748790875312E-3</v>
      </c>
    </row>
    <row r="158" spans="1:14" ht="17" x14ac:dyDescent="0.2">
      <c r="A158" s="7">
        <v>44300</v>
      </c>
      <c r="B158">
        <v>133.570007</v>
      </c>
      <c r="C158" s="13">
        <f t="shared" si="8"/>
        <v>-3.7357290751049987E-5</v>
      </c>
      <c r="D158" s="11">
        <v>44302</v>
      </c>
      <c r="E158" s="8">
        <v>4185.47</v>
      </c>
      <c r="F158" s="13">
        <f t="shared" si="9"/>
        <v>3.6087492386858155E-3</v>
      </c>
      <c r="I158" s="7">
        <v>43567</v>
      </c>
      <c r="J158">
        <v>132.740005</v>
      </c>
      <c r="K158" s="14">
        <f t="shared" si="10"/>
        <v>-4.8934907138620254E-4</v>
      </c>
      <c r="L158" s="11">
        <v>43573</v>
      </c>
      <c r="M158" s="8">
        <v>2905.03</v>
      </c>
      <c r="N158" s="13">
        <f t="shared" si="11"/>
        <v>1.5790653174507785E-3</v>
      </c>
    </row>
    <row r="159" spans="1:14" ht="17" x14ac:dyDescent="0.2">
      <c r="A159" s="7">
        <v>44301</v>
      </c>
      <c r="B159">
        <v>133.66000399999999</v>
      </c>
      <c r="C159" s="13">
        <f t="shared" si="8"/>
        <v>6.7378150245955837E-4</v>
      </c>
      <c r="D159" s="11">
        <v>44305</v>
      </c>
      <c r="E159" s="8">
        <v>4163.26</v>
      </c>
      <c r="F159" s="13">
        <f t="shared" si="9"/>
        <v>-5.3064530387267883E-3</v>
      </c>
      <c r="I159" s="7">
        <v>43570</v>
      </c>
      <c r="J159">
        <v>132.69000199999999</v>
      </c>
      <c r="K159" s="14">
        <f t="shared" si="10"/>
        <v>-3.7669879551383012E-4</v>
      </c>
      <c r="L159" s="11">
        <v>43577</v>
      </c>
      <c r="M159" s="8">
        <v>2907.97</v>
      </c>
      <c r="N159" s="13">
        <f t="shared" si="11"/>
        <v>1.0120377414346571E-3</v>
      </c>
    </row>
    <row r="160" spans="1:14" ht="17" x14ac:dyDescent="0.2">
      <c r="A160" s="7">
        <v>44302</v>
      </c>
      <c r="B160">
        <v>133.61000100000001</v>
      </c>
      <c r="C160" s="13">
        <f t="shared" si="8"/>
        <v>-3.7410592925002373E-4</v>
      </c>
      <c r="D160" s="11">
        <v>44306</v>
      </c>
      <c r="E160" s="8">
        <v>4134.9399999999996</v>
      </c>
      <c r="F160" s="13">
        <f t="shared" si="9"/>
        <v>-6.8023616108532359E-3</v>
      </c>
      <c r="I160" s="7">
        <v>43571</v>
      </c>
      <c r="J160">
        <v>132.679993</v>
      </c>
      <c r="K160" s="14">
        <f t="shared" si="10"/>
        <v>-7.5431455641927769E-5</v>
      </c>
      <c r="L160" s="11">
        <v>43578</v>
      </c>
      <c r="M160" s="8">
        <v>2933.68</v>
      </c>
      <c r="N160" s="13">
        <f t="shared" si="11"/>
        <v>8.8412191322468914E-3</v>
      </c>
    </row>
    <row r="161" spans="1:14" ht="17" x14ac:dyDescent="0.2">
      <c r="A161" s="7">
        <v>44305</v>
      </c>
      <c r="B161">
        <v>133.625</v>
      </c>
      <c r="C161" s="13">
        <f t="shared" si="8"/>
        <v>1.1225956056981623E-4</v>
      </c>
      <c r="D161" s="11">
        <v>44307</v>
      </c>
      <c r="E161" s="8">
        <v>4173.42</v>
      </c>
      <c r="F161" s="13">
        <f t="shared" si="9"/>
        <v>9.3060600637495661E-3</v>
      </c>
      <c r="I161" s="7">
        <v>43572</v>
      </c>
      <c r="J161">
        <v>132.740005</v>
      </c>
      <c r="K161" s="14">
        <f t="shared" si="10"/>
        <v>4.5230632473725052E-4</v>
      </c>
      <c r="L161" s="11">
        <v>43579</v>
      </c>
      <c r="M161" s="8">
        <v>2927.25</v>
      </c>
      <c r="N161" s="13">
        <f t="shared" si="11"/>
        <v>-2.1917864252406494E-3</v>
      </c>
    </row>
    <row r="162" spans="1:14" ht="17" x14ac:dyDescent="0.2">
      <c r="A162" s="7">
        <v>44306</v>
      </c>
      <c r="B162">
        <v>133.66000399999999</v>
      </c>
      <c r="C162" s="13">
        <f t="shared" si="8"/>
        <v>2.619569691300061E-4</v>
      </c>
      <c r="D162" s="11">
        <v>44308</v>
      </c>
      <c r="E162" s="8">
        <v>4134.9799999999996</v>
      </c>
      <c r="F162" s="13">
        <f t="shared" si="9"/>
        <v>-9.2106713438859789E-3</v>
      </c>
      <c r="I162" s="7">
        <v>43573</v>
      </c>
      <c r="J162">
        <v>132.759995</v>
      </c>
      <c r="K162" s="14">
        <f t="shared" si="10"/>
        <v>1.5059514273785268E-4</v>
      </c>
      <c r="L162" s="11">
        <v>43580</v>
      </c>
      <c r="M162" s="8">
        <v>2926.17</v>
      </c>
      <c r="N162" s="13">
        <f t="shared" si="11"/>
        <v>-3.6894696387390624E-4</v>
      </c>
    </row>
    <row r="163" spans="1:14" ht="17" x14ac:dyDescent="0.2">
      <c r="A163" s="7">
        <v>44307</v>
      </c>
      <c r="B163">
        <v>133.679993</v>
      </c>
      <c r="C163" s="13">
        <f t="shared" si="8"/>
        <v>1.4955109532999167E-4</v>
      </c>
      <c r="D163" s="11">
        <v>44309</v>
      </c>
      <c r="E163" s="8">
        <v>4180.17</v>
      </c>
      <c r="F163" s="13">
        <f t="shared" si="9"/>
        <v>1.0928710658818286E-2</v>
      </c>
      <c r="I163" s="7">
        <v>43578</v>
      </c>
      <c r="J163">
        <v>132.71499600000001</v>
      </c>
      <c r="K163" s="14">
        <f t="shared" si="10"/>
        <v>-3.3894999770067713E-4</v>
      </c>
      <c r="L163" s="11">
        <v>43581</v>
      </c>
      <c r="M163" s="8">
        <v>2939.88</v>
      </c>
      <c r="N163" s="13">
        <f t="shared" si="11"/>
        <v>4.6853053650335319E-3</v>
      </c>
    </row>
    <row r="164" spans="1:14" ht="17" x14ac:dyDescent="0.2">
      <c r="A164" s="7">
        <v>44308</v>
      </c>
      <c r="B164">
        <v>133.64999399999999</v>
      </c>
      <c r="C164" s="13">
        <f t="shared" si="8"/>
        <v>-2.2440904825604679E-4</v>
      </c>
      <c r="D164" s="11">
        <v>44312</v>
      </c>
      <c r="E164" s="8">
        <v>4187.62</v>
      </c>
      <c r="F164" s="13">
        <f t="shared" si="9"/>
        <v>1.782224167916624E-3</v>
      </c>
      <c r="I164" s="7">
        <v>43579</v>
      </c>
      <c r="J164">
        <v>132.820007</v>
      </c>
      <c r="K164" s="14">
        <f t="shared" si="10"/>
        <v>7.9125195467733E-4</v>
      </c>
      <c r="L164" s="11">
        <v>43584</v>
      </c>
      <c r="M164" s="8">
        <v>2943.03</v>
      </c>
      <c r="N164" s="13">
        <f t="shared" si="11"/>
        <v>1.0714723049920494E-3</v>
      </c>
    </row>
    <row r="165" spans="1:14" ht="17" x14ac:dyDescent="0.2">
      <c r="A165" s="7">
        <v>44309</v>
      </c>
      <c r="B165">
        <v>133.66000399999999</v>
      </c>
      <c r="C165" s="13">
        <f t="shared" si="8"/>
        <v>7.4897122703809771E-5</v>
      </c>
      <c r="D165" s="11">
        <v>44313</v>
      </c>
      <c r="E165" s="8">
        <v>4186.72</v>
      </c>
      <c r="F165" s="13">
        <f t="shared" si="9"/>
        <v>-2.1491921425531579E-4</v>
      </c>
      <c r="I165" s="7">
        <v>43580</v>
      </c>
      <c r="J165">
        <v>132.91999799999999</v>
      </c>
      <c r="K165" s="14">
        <f t="shared" si="10"/>
        <v>7.5283085928457005E-4</v>
      </c>
      <c r="L165" s="11">
        <v>43585</v>
      </c>
      <c r="M165" s="8">
        <v>2945.83</v>
      </c>
      <c r="N165" s="13">
        <f t="shared" si="11"/>
        <v>9.5140042745045506E-4</v>
      </c>
    </row>
    <row r="166" spans="1:14" ht="17" x14ac:dyDescent="0.2">
      <c r="A166" s="7">
        <v>44312</v>
      </c>
      <c r="B166">
        <v>133.625</v>
      </c>
      <c r="C166" s="13">
        <f t="shared" si="8"/>
        <v>-2.6188836564744467E-4</v>
      </c>
      <c r="D166" s="11">
        <v>44314</v>
      </c>
      <c r="E166" s="8">
        <v>4183.18</v>
      </c>
      <c r="F166" s="13">
        <f t="shared" si="9"/>
        <v>-8.4553063018300012E-4</v>
      </c>
      <c r="I166" s="7">
        <v>43581</v>
      </c>
      <c r="J166">
        <v>132.96000699999999</v>
      </c>
      <c r="K166" s="14">
        <f t="shared" si="10"/>
        <v>3.0100060639481896E-4</v>
      </c>
      <c r="L166" s="11">
        <v>43586</v>
      </c>
      <c r="M166" s="8">
        <v>2923.73</v>
      </c>
      <c r="N166" s="13">
        <f t="shared" si="11"/>
        <v>-7.502130129708795E-3</v>
      </c>
    </row>
    <row r="167" spans="1:14" ht="17" x14ac:dyDescent="0.2">
      <c r="A167" s="7">
        <v>44313</v>
      </c>
      <c r="B167">
        <v>133.56500199999999</v>
      </c>
      <c r="C167" s="13">
        <f t="shared" si="8"/>
        <v>-4.4900280636117618E-4</v>
      </c>
      <c r="D167" s="11">
        <v>44315</v>
      </c>
      <c r="E167" s="8">
        <v>4211.47</v>
      </c>
      <c r="F167" s="13">
        <f t="shared" si="9"/>
        <v>6.7627976802335787E-3</v>
      </c>
      <c r="I167" s="7">
        <v>43584</v>
      </c>
      <c r="J167">
        <v>132.88000500000001</v>
      </c>
      <c r="K167" s="14">
        <f t="shared" si="10"/>
        <v>-6.016997276480085E-4</v>
      </c>
      <c r="L167" s="11">
        <v>43587</v>
      </c>
      <c r="M167" s="8">
        <v>2917.52</v>
      </c>
      <c r="N167" s="13">
        <f t="shared" si="11"/>
        <v>-2.1239991380873624E-3</v>
      </c>
    </row>
    <row r="168" spans="1:14" ht="17" x14ac:dyDescent="0.2">
      <c r="A168" s="7">
        <v>44314</v>
      </c>
      <c r="B168">
        <v>133.56500199999999</v>
      </c>
      <c r="C168" s="13">
        <f t="shared" si="8"/>
        <v>0</v>
      </c>
      <c r="D168" s="11">
        <v>44316</v>
      </c>
      <c r="E168" s="8">
        <v>4181.17</v>
      </c>
      <c r="F168" s="13">
        <f t="shared" si="9"/>
        <v>-7.1946375018698827E-3</v>
      </c>
      <c r="I168" s="7">
        <v>43585</v>
      </c>
      <c r="J168">
        <v>132.83999600000001</v>
      </c>
      <c r="K168" s="14">
        <f t="shared" si="10"/>
        <v>-3.0109119878496404E-4</v>
      </c>
      <c r="L168" s="11">
        <v>43588</v>
      </c>
      <c r="M168" s="8">
        <v>2945.64</v>
      </c>
      <c r="N168" s="13">
        <f t="shared" si="11"/>
        <v>9.6383229592256203E-3</v>
      </c>
    </row>
    <row r="169" spans="1:14" ht="17" x14ac:dyDescent="0.2">
      <c r="A169" s="7">
        <v>44315</v>
      </c>
      <c r="B169">
        <v>133.47500600000001</v>
      </c>
      <c r="C169" s="13">
        <f t="shared" si="8"/>
        <v>-6.7379926367228116E-4</v>
      </c>
      <c r="D169" s="11">
        <v>44319</v>
      </c>
      <c r="E169" s="8">
        <v>4192.66</v>
      </c>
      <c r="F169" s="13">
        <f t="shared" si="9"/>
        <v>2.7480346410215795E-3</v>
      </c>
      <c r="I169" s="7">
        <v>43586</v>
      </c>
      <c r="J169">
        <v>132.91999799999999</v>
      </c>
      <c r="K169" s="14">
        <f t="shared" si="10"/>
        <v>6.0224331834501932E-4</v>
      </c>
      <c r="L169" s="11">
        <v>43591</v>
      </c>
      <c r="M169" s="8">
        <v>2932.47</v>
      </c>
      <c r="N169" s="13">
        <f t="shared" si="11"/>
        <v>-4.471014787957861E-3</v>
      </c>
    </row>
    <row r="170" spans="1:14" ht="17" x14ac:dyDescent="0.2">
      <c r="A170" s="7">
        <v>44316</v>
      </c>
      <c r="B170">
        <v>133.46499600000001</v>
      </c>
      <c r="C170" s="13">
        <f t="shared" si="8"/>
        <v>-7.4995314103931676E-5</v>
      </c>
      <c r="D170" s="11">
        <v>44320</v>
      </c>
      <c r="E170" s="8">
        <v>4164.66</v>
      </c>
      <c r="F170" s="13">
        <f t="shared" si="9"/>
        <v>-6.6783378571121377E-3</v>
      </c>
      <c r="I170" s="7">
        <v>43587</v>
      </c>
      <c r="J170">
        <v>132.720001</v>
      </c>
      <c r="K170" s="14">
        <f t="shared" si="10"/>
        <v>-1.5046419124983279E-3</v>
      </c>
      <c r="L170" s="11">
        <v>43592</v>
      </c>
      <c r="M170" s="8">
        <v>2884.05</v>
      </c>
      <c r="N170" s="13">
        <f t="shared" si="11"/>
        <v>-1.6511677868827124E-2</v>
      </c>
    </row>
    <row r="171" spans="1:14" ht="17" x14ac:dyDescent="0.2">
      <c r="A171" s="7">
        <v>44320</v>
      </c>
      <c r="B171">
        <v>133.604996</v>
      </c>
      <c r="C171" s="13">
        <f t="shared" si="8"/>
        <v>1.0489641793416382E-3</v>
      </c>
      <c r="D171" s="11">
        <v>44321</v>
      </c>
      <c r="E171" s="8">
        <v>4167.59</v>
      </c>
      <c r="F171" s="13">
        <f t="shared" si="9"/>
        <v>7.0353882429774472E-4</v>
      </c>
      <c r="I171" s="7">
        <v>43588</v>
      </c>
      <c r="J171">
        <v>132.64999399999999</v>
      </c>
      <c r="K171" s="14">
        <f t="shared" si="10"/>
        <v>-5.2747889897919453E-4</v>
      </c>
      <c r="L171" s="11">
        <v>43593</v>
      </c>
      <c r="M171" s="8">
        <v>2879.42</v>
      </c>
      <c r="N171" s="13">
        <f t="shared" si="11"/>
        <v>-1.6053813214057522E-3</v>
      </c>
    </row>
    <row r="172" spans="1:14" ht="17" x14ac:dyDescent="0.2">
      <c r="A172" s="7">
        <v>44321</v>
      </c>
      <c r="B172">
        <v>133.574997</v>
      </c>
      <c r="C172" s="13">
        <f t="shared" si="8"/>
        <v>-2.245350166396598E-4</v>
      </c>
      <c r="D172" s="11">
        <v>44322</v>
      </c>
      <c r="E172" s="8">
        <v>4201.62</v>
      </c>
      <c r="F172" s="13">
        <f t="shared" si="9"/>
        <v>8.1653905494540879E-3</v>
      </c>
      <c r="I172" s="7">
        <v>43592</v>
      </c>
      <c r="J172">
        <v>132.83500699999999</v>
      </c>
      <c r="K172" s="14">
        <f t="shared" si="10"/>
        <v>1.39474563413855E-3</v>
      </c>
      <c r="L172" s="11">
        <v>43594</v>
      </c>
      <c r="M172" s="8">
        <v>2870.72</v>
      </c>
      <c r="N172" s="13">
        <f t="shared" si="11"/>
        <v>-3.0214418181440106E-3</v>
      </c>
    </row>
    <row r="173" spans="1:14" ht="17" x14ac:dyDescent="0.2">
      <c r="A173" s="7">
        <v>44322</v>
      </c>
      <c r="B173">
        <v>133.61000100000001</v>
      </c>
      <c r="C173" s="13">
        <f t="shared" si="8"/>
        <v>2.6205503115228623E-4</v>
      </c>
      <c r="D173" s="11">
        <v>44323</v>
      </c>
      <c r="E173" s="8">
        <v>4232.6000000000004</v>
      </c>
      <c r="F173" s="13">
        <f t="shared" si="9"/>
        <v>7.3733464711231989E-3</v>
      </c>
      <c r="I173" s="7">
        <v>43593</v>
      </c>
      <c r="J173">
        <v>132.83999600000001</v>
      </c>
      <c r="K173" s="14">
        <f t="shared" si="10"/>
        <v>3.7557870569582263E-5</v>
      </c>
      <c r="L173" s="11">
        <v>43595</v>
      </c>
      <c r="M173" s="8">
        <v>2881.4</v>
      </c>
      <c r="N173" s="13">
        <f t="shared" si="11"/>
        <v>3.7203210344445292E-3</v>
      </c>
    </row>
    <row r="174" spans="1:14" ht="17" x14ac:dyDescent="0.2">
      <c r="A174" s="7">
        <v>44323</v>
      </c>
      <c r="B174">
        <v>133.699997</v>
      </c>
      <c r="C174" s="13">
        <f t="shared" si="8"/>
        <v>6.7357233235854075E-4</v>
      </c>
      <c r="D174" s="11">
        <v>44326</v>
      </c>
      <c r="E174" s="8">
        <v>4188.43</v>
      </c>
      <c r="F174" s="13">
        <f t="shared" si="9"/>
        <v>-1.0435666020885526E-2</v>
      </c>
      <c r="I174" s="7">
        <v>43594</v>
      </c>
      <c r="J174">
        <v>132.91000399999999</v>
      </c>
      <c r="K174" s="14">
        <f t="shared" si="10"/>
        <v>5.2700995263488259E-4</v>
      </c>
      <c r="L174" s="11">
        <v>43598</v>
      </c>
      <c r="M174" s="8">
        <v>2811.87</v>
      </c>
      <c r="N174" s="13">
        <f t="shared" si="11"/>
        <v>-2.4130630943291487E-2</v>
      </c>
    </row>
    <row r="175" spans="1:14" ht="17" x14ac:dyDescent="0.2">
      <c r="A175" s="7">
        <v>44326</v>
      </c>
      <c r="B175">
        <v>133.679993</v>
      </c>
      <c r="C175" s="13">
        <f t="shared" si="8"/>
        <v>-1.4961855234740806E-4</v>
      </c>
      <c r="D175" s="11">
        <v>44327</v>
      </c>
      <c r="E175" s="8">
        <v>4152.1000000000004</v>
      </c>
      <c r="F175" s="13">
        <f t="shared" si="9"/>
        <v>-8.6738945141735524E-3</v>
      </c>
      <c r="I175" s="7">
        <v>43595</v>
      </c>
      <c r="J175">
        <v>132.929993</v>
      </c>
      <c r="K175" s="14">
        <f t="shared" si="10"/>
        <v>1.5039499961200242E-4</v>
      </c>
      <c r="L175" s="11">
        <v>43599</v>
      </c>
      <c r="M175" s="8">
        <v>2834.41</v>
      </c>
      <c r="N175" s="13">
        <f t="shared" si="11"/>
        <v>8.016017810211773E-3</v>
      </c>
    </row>
    <row r="176" spans="1:14" ht="17" x14ac:dyDescent="0.2">
      <c r="A176" s="7">
        <v>44327</v>
      </c>
      <c r="B176">
        <v>133.58999600000001</v>
      </c>
      <c r="C176" s="13">
        <f t="shared" si="8"/>
        <v>-6.7322714476791834E-4</v>
      </c>
      <c r="D176" s="11">
        <v>44328</v>
      </c>
      <c r="E176" s="8">
        <v>4063.04</v>
      </c>
      <c r="F176" s="13">
        <f t="shared" si="9"/>
        <v>-2.1449387057151936E-2</v>
      </c>
      <c r="I176" s="7">
        <v>43598</v>
      </c>
      <c r="J176">
        <v>133.03999300000001</v>
      </c>
      <c r="K176" s="14">
        <f t="shared" si="10"/>
        <v>8.2750324074720716E-4</v>
      </c>
      <c r="L176" s="11">
        <v>43600</v>
      </c>
      <c r="M176" s="8">
        <v>2850.96</v>
      </c>
      <c r="N176" s="13">
        <f t="shared" si="11"/>
        <v>5.8389576666748599E-3</v>
      </c>
    </row>
    <row r="177" spans="1:14" ht="17" x14ac:dyDescent="0.2">
      <c r="A177" s="7">
        <v>44328</v>
      </c>
      <c r="B177">
        <v>133.470001</v>
      </c>
      <c r="C177" s="13">
        <f t="shared" si="8"/>
        <v>-8.9823342759898228E-4</v>
      </c>
      <c r="D177" s="11">
        <v>44329</v>
      </c>
      <c r="E177" s="8">
        <v>4112.5</v>
      </c>
      <c r="F177" s="13">
        <f t="shared" si="9"/>
        <v>1.2173151138064053E-2</v>
      </c>
      <c r="I177" s="7">
        <v>43599</v>
      </c>
      <c r="J177">
        <v>132.91999799999999</v>
      </c>
      <c r="K177" s="14">
        <f t="shared" si="10"/>
        <v>-9.0194683037914114E-4</v>
      </c>
      <c r="L177" s="11">
        <v>43601</v>
      </c>
      <c r="M177" s="8">
        <v>2876.32</v>
      </c>
      <c r="N177" s="13">
        <f t="shared" si="11"/>
        <v>8.895249319527565E-3</v>
      </c>
    </row>
    <row r="178" spans="1:14" ht="17" x14ac:dyDescent="0.2">
      <c r="A178" s="7">
        <v>44329</v>
      </c>
      <c r="B178">
        <v>133.41499300000001</v>
      </c>
      <c r="C178" s="13">
        <f t="shared" si="8"/>
        <v>-4.1213755591407164E-4</v>
      </c>
      <c r="D178" s="11">
        <v>44330</v>
      </c>
      <c r="E178" s="8">
        <v>4173.8500000000004</v>
      </c>
      <c r="F178" s="13">
        <f t="shared" si="9"/>
        <v>1.4917933130699224E-2</v>
      </c>
      <c r="I178" s="7">
        <v>43600</v>
      </c>
      <c r="J178">
        <v>132.979996</v>
      </c>
      <c r="K178" s="14">
        <f t="shared" si="10"/>
        <v>4.5138429809488123E-4</v>
      </c>
      <c r="L178" s="11">
        <v>43602</v>
      </c>
      <c r="M178" s="8">
        <v>2859.53</v>
      </c>
      <c r="N178" s="13">
        <f t="shared" si="11"/>
        <v>-5.8373199087723426E-3</v>
      </c>
    </row>
    <row r="179" spans="1:14" ht="17" x14ac:dyDescent="0.2">
      <c r="A179" s="7">
        <v>44330</v>
      </c>
      <c r="B179">
        <v>133.520004</v>
      </c>
      <c r="C179" s="13">
        <f t="shared" si="8"/>
        <v>7.8710044230190235E-4</v>
      </c>
      <c r="D179" s="11">
        <v>44333</v>
      </c>
      <c r="E179" s="8">
        <v>4163.29</v>
      </c>
      <c r="F179" s="13">
        <f t="shared" si="9"/>
        <v>-2.5300382141189015E-3</v>
      </c>
      <c r="I179" s="7">
        <v>43601</v>
      </c>
      <c r="J179">
        <v>133</v>
      </c>
      <c r="K179" s="14">
        <f t="shared" si="10"/>
        <v>1.5042864040992754E-4</v>
      </c>
      <c r="L179" s="11">
        <v>43605</v>
      </c>
      <c r="M179" s="8">
        <v>2840.23</v>
      </c>
      <c r="N179" s="13">
        <f t="shared" si="11"/>
        <v>-6.749360908960611E-3</v>
      </c>
    </row>
    <row r="180" spans="1:14" ht="17" x14ac:dyDescent="0.2">
      <c r="A180" s="7">
        <v>44333</v>
      </c>
      <c r="B180">
        <v>133.50500500000001</v>
      </c>
      <c r="C180" s="13">
        <f t="shared" si="8"/>
        <v>-1.1233522731157741E-4</v>
      </c>
      <c r="D180" s="11">
        <v>44334</v>
      </c>
      <c r="E180" s="8">
        <v>4127.83</v>
      </c>
      <c r="F180" s="13">
        <f t="shared" si="9"/>
        <v>-8.5173024218827553E-3</v>
      </c>
      <c r="I180" s="7">
        <v>43602</v>
      </c>
      <c r="J180">
        <v>133.08000200000001</v>
      </c>
      <c r="K180" s="14">
        <f t="shared" si="10"/>
        <v>6.0151879699255062E-4</v>
      </c>
      <c r="L180" s="11">
        <v>43606</v>
      </c>
      <c r="M180" s="8">
        <v>2864.36</v>
      </c>
      <c r="N180" s="13">
        <f t="shared" si="11"/>
        <v>8.4957908338409993E-3</v>
      </c>
    </row>
    <row r="181" spans="1:14" ht="17" x14ac:dyDescent="0.2">
      <c r="A181" s="7">
        <v>44334</v>
      </c>
      <c r="B181">
        <v>133.50500500000001</v>
      </c>
      <c r="C181" s="13">
        <f t="shared" si="8"/>
        <v>0</v>
      </c>
      <c r="D181" s="11">
        <v>44335</v>
      </c>
      <c r="E181" s="8">
        <v>4115.68</v>
      </c>
      <c r="F181" s="13">
        <f t="shared" si="9"/>
        <v>-2.9434351705374118E-3</v>
      </c>
      <c r="I181" s="7">
        <v>43605</v>
      </c>
      <c r="J181">
        <v>133.009995</v>
      </c>
      <c r="K181" s="14">
        <f t="shared" si="10"/>
        <v>-5.2605199089195143E-4</v>
      </c>
      <c r="L181" s="11">
        <v>43607</v>
      </c>
      <c r="M181" s="8">
        <v>2856.27</v>
      </c>
      <c r="N181" s="13">
        <f t="shared" si="11"/>
        <v>-2.8243656523622152E-3</v>
      </c>
    </row>
    <row r="182" spans="1:14" ht="17" x14ac:dyDescent="0.2">
      <c r="A182" s="7">
        <v>44335</v>
      </c>
      <c r="B182">
        <v>133.520004</v>
      </c>
      <c r="C182" s="13">
        <f t="shared" si="8"/>
        <v>1.1234784793257013E-4</v>
      </c>
      <c r="D182" s="11">
        <v>44336</v>
      </c>
      <c r="E182" s="8">
        <v>4159.12</v>
      </c>
      <c r="F182" s="13">
        <f t="shared" si="9"/>
        <v>1.0554756443649449E-2</v>
      </c>
      <c r="I182" s="7">
        <v>43606</v>
      </c>
      <c r="J182">
        <v>132.800003</v>
      </c>
      <c r="K182" s="14">
        <f t="shared" si="10"/>
        <v>-1.5787685729933276E-3</v>
      </c>
      <c r="L182" s="11">
        <v>43608</v>
      </c>
      <c r="M182" s="8">
        <v>2822.24</v>
      </c>
      <c r="N182" s="13">
        <f t="shared" si="11"/>
        <v>-1.1914139769699683E-2</v>
      </c>
    </row>
    <row r="183" spans="1:14" ht="17" x14ac:dyDescent="0.2">
      <c r="A183" s="7">
        <v>44336</v>
      </c>
      <c r="B183">
        <v>133.53999300000001</v>
      </c>
      <c r="C183" s="13">
        <f t="shared" si="8"/>
        <v>1.4970790444257531E-4</v>
      </c>
      <c r="D183" s="11">
        <v>44337</v>
      </c>
      <c r="E183" s="8">
        <v>4155.8599999999997</v>
      </c>
      <c r="F183" s="13">
        <f t="shared" si="9"/>
        <v>-7.8381965415763588E-4</v>
      </c>
      <c r="I183" s="7">
        <v>43607</v>
      </c>
      <c r="J183">
        <v>133.08000200000001</v>
      </c>
      <c r="K183" s="14">
        <f t="shared" si="10"/>
        <v>2.1084261571890917E-3</v>
      </c>
      <c r="L183" s="11">
        <v>43609</v>
      </c>
      <c r="M183" s="8">
        <v>2826.06</v>
      </c>
      <c r="N183" s="13">
        <f t="shared" si="11"/>
        <v>1.353534780883292E-3</v>
      </c>
    </row>
    <row r="184" spans="1:14" ht="17" x14ac:dyDescent="0.2">
      <c r="A184" s="7">
        <v>44337</v>
      </c>
      <c r="B184">
        <v>133.58000200000001</v>
      </c>
      <c r="C184" s="13">
        <f t="shared" si="8"/>
        <v>2.996031308761804E-4</v>
      </c>
      <c r="D184" s="11">
        <v>44340</v>
      </c>
      <c r="E184" s="8">
        <v>4197.05</v>
      </c>
      <c r="F184" s="13">
        <f t="shared" si="9"/>
        <v>9.9113059631461553E-3</v>
      </c>
      <c r="I184" s="7">
        <v>43608</v>
      </c>
      <c r="J184">
        <v>133.259995</v>
      </c>
      <c r="K184" s="14">
        <f t="shared" si="10"/>
        <v>1.352517262511066E-3</v>
      </c>
      <c r="L184" s="11">
        <v>43613</v>
      </c>
      <c r="M184" s="8">
        <v>2802.39</v>
      </c>
      <c r="N184" s="13">
        <f t="shared" si="11"/>
        <v>-8.3756183520520278E-3</v>
      </c>
    </row>
    <row r="185" spans="1:14" ht="17" x14ac:dyDescent="0.2">
      <c r="A185" s="7">
        <v>44340</v>
      </c>
      <c r="B185">
        <v>133.625</v>
      </c>
      <c r="C185" s="13">
        <f t="shared" si="8"/>
        <v>3.3686180061587301E-4</v>
      </c>
      <c r="D185" s="11">
        <v>44341</v>
      </c>
      <c r="E185" s="8">
        <v>4188.13</v>
      </c>
      <c r="F185" s="13">
        <f t="shared" si="9"/>
        <v>-2.1253022956601031E-3</v>
      </c>
      <c r="I185" s="7">
        <v>43609</v>
      </c>
      <c r="J185">
        <v>133.28999300000001</v>
      </c>
      <c r="K185" s="14">
        <f t="shared" si="10"/>
        <v>2.2510881829163054E-4</v>
      </c>
      <c r="L185" s="11">
        <v>43614</v>
      </c>
      <c r="M185" s="8">
        <v>2783.02</v>
      </c>
      <c r="N185" s="13">
        <f t="shared" si="11"/>
        <v>-6.9119572935958384E-3</v>
      </c>
    </row>
    <row r="186" spans="1:14" ht="17" x14ac:dyDescent="0.2">
      <c r="A186" s="7">
        <v>44341</v>
      </c>
      <c r="B186">
        <v>133.66499300000001</v>
      </c>
      <c r="C186" s="13">
        <f t="shared" si="8"/>
        <v>2.9929279700668943E-4</v>
      </c>
      <c r="D186" s="11">
        <v>44342</v>
      </c>
      <c r="E186" s="8">
        <v>4195.99</v>
      </c>
      <c r="F186" s="13">
        <f t="shared" si="9"/>
        <v>1.876732575158746E-3</v>
      </c>
      <c r="I186" s="7">
        <v>43613</v>
      </c>
      <c r="J186">
        <v>133.33999600000001</v>
      </c>
      <c r="K186" s="14">
        <f t="shared" si="10"/>
        <v>3.7514444163866401E-4</v>
      </c>
      <c r="L186" s="11">
        <v>43615</v>
      </c>
      <c r="M186" s="8">
        <v>2788.86</v>
      </c>
      <c r="N186" s="13">
        <f t="shared" si="11"/>
        <v>2.0984398243635294E-3</v>
      </c>
    </row>
    <row r="187" spans="1:14" ht="17" x14ac:dyDescent="0.2">
      <c r="A187" s="7">
        <v>44342</v>
      </c>
      <c r="B187">
        <v>133.729996</v>
      </c>
      <c r="C187" s="13">
        <f t="shared" si="8"/>
        <v>4.8631282238575935E-4</v>
      </c>
      <c r="D187" s="11">
        <v>44343</v>
      </c>
      <c r="E187" s="8">
        <v>4200.88</v>
      </c>
      <c r="F187" s="13">
        <f t="shared" si="9"/>
        <v>1.1653983922745859E-3</v>
      </c>
      <c r="I187" s="7">
        <v>43614</v>
      </c>
      <c r="J187">
        <v>133.38999899999999</v>
      </c>
      <c r="K187" s="14">
        <f t="shared" si="10"/>
        <v>3.7500376106192057E-4</v>
      </c>
      <c r="L187" s="11">
        <v>43616</v>
      </c>
      <c r="M187" s="8">
        <v>2752.06</v>
      </c>
      <c r="N187" s="13">
        <f t="shared" si="11"/>
        <v>-1.3195355808466647E-2</v>
      </c>
    </row>
    <row r="188" spans="1:14" ht="17" x14ac:dyDescent="0.2">
      <c r="A188" s="7">
        <v>44343</v>
      </c>
      <c r="B188">
        <v>133.61000100000001</v>
      </c>
      <c r="C188" s="13">
        <f t="shared" si="8"/>
        <v>-8.9729308000574548E-4</v>
      </c>
      <c r="D188" s="11">
        <v>44344</v>
      </c>
      <c r="E188" s="8">
        <v>4204.1099999999997</v>
      </c>
      <c r="F188" s="13">
        <f t="shared" si="9"/>
        <v>7.688865190149663E-4</v>
      </c>
      <c r="I188" s="7">
        <v>43615</v>
      </c>
      <c r="J188">
        <v>133.36000100000001</v>
      </c>
      <c r="K188" s="14">
        <f t="shared" si="10"/>
        <v>-2.2488942368148468E-4</v>
      </c>
      <c r="L188" s="11">
        <v>43619</v>
      </c>
      <c r="M188" s="8">
        <v>2744.45</v>
      </c>
      <c r="N188" s="13">
        <f t="shared" si="11"/>
        <v>-2.7652013400870645E-3</v>
      </c>
    </row>
    <row r="189" spans="1:14" ht="17" x14ac:dyDescent="0.2">
      <c r="A189" s="7">
        <v>44344</v>
      </c>
      <c r="B189">
        <v>133.604996</v>
      </c>
      <c r="C189" s="13">
        <f t="shared" si="8"/>
        <v>-3.7459770694914241E-5</v>
      </c>
      <c r="D189" s="11">
        <v>44348</v>
      </c>
      <c r="E189" s="8">
        <v>4202.04</v>
      </c>
      <c r="F189" s="13">
        <f t="shared" si="9"/>
        <v>-4.923753184382651E-4</v>
      </c>
      <c r="I189" s="7">
        <v>43616</v>
      </c>
      <c r="J189">
        <v>133.39999399999999</v>
      </c>
      <c r="K189" s="14">
        <f t="shared" si="10"/>
        <v>2.9988752024667775E-4</v>
      </c>
      <c r="L189" s="11">
        <v>43620</v>
      </c>
      <c r="M189" s="8">
        <v>2803.27</v>
      </c>
      <c r="N189" s="13">
        <f t="shared" si="11"/>
        <v>2.1432345278653342E-2</v>
      </c>
    </row>
    <row r="190" spans="1:14" ht="17" x14ac:dyDescent="0.2">
      <c r="A190" s="7">
        <v>44348</v>
      </c>
      <c r="B190">
        <v>133.554993</v>
      </c>
      <c r="C190" s="13">
        <f t="shared" si="8"/>
        <v>-3.7425995656636957E-4</v>
      </c>
      <c r="D190" s="11">
        <v>44349</v>
      </c>
      <c r="E190" s="8">
        <v>4208.12</v>
      </c>
      <c r="F190" s="13">
        <f t="shared" si="9"/>
        <v>1.4469162597214869E-3</v>
      </c>
      <c r="I190" s="7">
        <v>43619</v>
      </c>
      <c r="J190">
        <v>133.55999800000001</v>
      </c>
      <c r="K190" s="14">
        <f t="shared" si="10"/>
        <v>1.1994303388049854E-3</v>
      </c>
      <c r="L190" s="11">
        <v>43621</v>
      </c>
      <c r="M190" s="8">
        <v>2826.15</v>
      </c>
      <c r="N190" s="13">
        <f t="shared" si="11"/>
        <v>8.1618966421357353E-3</v>
      </c>
    </row>
    <row r="191" spans="1:14" ht="17" x14ac:dyDescent="0.2">
      <c r="A191" s="7">
        <v>44349</v>
      </c>
      <c r="B191">
        <v>133.61999499999999</v>
      </c>
      <c r="C191" s="13">
        <f t="shared" si="8"/>
        <v>4.8670587703147916E-4</v>
      </c>
      <c r="D191" s="11">
        <v>44350</v>
      </c>
      <c r="E191" s="8">
        <v>4192.8500000000004</v>
      </c>
      <c r="F191" s="13">
        <f t="shared" si="9"/>
        <v>-3.6286988013648491E-3</v>
      </c>
      <c r="I191" s="7">
        <v>43620</v>
      </c>
      <c r="J191">
        <v>133.44000199999999</v>
      </c>
      <c r="K191" s="14">
        <f t="shared" si="10"/>
        <v>-8.9844266095318037E-4</v>
      </c>
      <c r="L191" s="11">
        <v>43622</v>
      </c>
      <c r="M191" s="8">
        <v>2843.49</v>
      </c>
      <c r="N191" s="13">
        <f t="shared" si="11"/>
        <v>6.1355554376094634E-3</v>
      </c>
    </row>
    <row r="192" spans="1:14" ht="17" x14ac:dyDescent="0.2">
      <c r="A192" s="7">
        <v>44350</v>
      </c>
      <c r="B192">
        <v>133.54499799999999</v>
      </c>
      <c r="C192" s="13">
        <f t="shared" si="8"/>
        <v>-5.6127078885159776E-4</v>
      </c>
      <c r="D192" s="11">
        <v>44351</v>
      </c>
      <c r="E192" s="8">
        <v>4229.8900000000003</v>
      </c>
      <c r="F192" s="13">
        <f t="shared" si="9"/>
        <v>8.8340865998068896E-3</v>
      </c>
      <c r="I192" s="7">
        <v>43621</v>
      </c>
      <c r="J192">
        <v>133.46000699999999</v>
      </c>
      <c r="K192" s="14">
        <f t="shared" si="10"/>
        <v>1.4991756370030807E-4</v>
      </c>
      <c r="L192" s="11">
        <v>43623</v>
      </c>
      <c r="M192" s="8">
        <v>2873.34</v>
      </c>
      <c r="N192" s="13">
        <f t="shared" si="11"/>
        <v>1.0497663083042452E-2</v>
      </c>
    </row>
    <row r="193" spans="1:14" ht="17" x14ac:dyDescent="0.2">
      <c r="A193" s="7">
        <v>44351</v>
      </c>
      <c r="B193">
        <v>133.61000100000001</v>
      </c>
      <c r="C193" s="13">
        <f t="shared" si="8"/>
        <v>4.8674979200646895E-4</v>
      </c>
      <c r="D193" s="11">
        <v>44354</v>
      </c>
      <c r="E193" s="8">
        <v>4226.5200000000004</v>
      </c>
      <c r="F193" s="13">
        <f t="shared" si="9"/>
        <v>-7.9671102558220852E-4</v>
      </c>
      <c r="I193" s="7">
        <v>43622</v>
      </c>
      <c r="J193">
        <v>133.574997</v>
      </c>
      <c r="K193" s="14">
        <f t="shared" si="10"/>
        <v>8.6160642865840131E-4</v>
      </c>
      <c r="L193" s="11">
        <v>43626</v>
      </c>
      <c r="M193" s="8">
        <v>2886.73</v>
      </c>
      <c r="N193" s="13">
        <f t="shared" si="11"/>
        <v>4.6600819951694294E-3</v>
      </c>
    </row>
    <row r="194" spans="1:14" ht="17" x14ac:dyDescent="0.2">
      <c r="A194" s="7">
        <v>44354</v>
      </c>
      <c r="B194">
        <v>133.550003</v>
      </c>
      <c r="C194" s="13">
        <f t="shared" si="8"/>
        <v>-4.4905321121890829E-4</v>
      </c>
      <c r="D194" s="11">
        <v>44355</v>
      </c>
      <c r="E194" s="8">
        <v>4227.26</v>
      </c>
      <c r="F194" s="13">
        <f t="shared" si="9"/>
        <v>1.7508493985585183E-4</v>
      </c>
      <c r="I194" s="7">
        <v>43623</v>
      </c>
      <c r="J194">
        <v>133.66000399999999</v>
      </c>
      <c r="K194" s="14">
        <f t="shared" si="10"/>
        <v>6.3639904105694534E-4</v>
      </c>
      <c r="L194" s="11">
        <v>43627</v>
      </c>
      <c r="M194" s="8">
        <v>2885.72</v>
      </c>
      <c r="N194" s="13">
        <f t="shared" si="11"/>
        <v>-3.4987685027698667E-4</v>
      </c>
    </row>
    <row r="195" spans="1:14" ht="17" x14ac:dyDescent="0.2">
      <c r="A195" s="7">
        <v>44355</v>
      </c>
      <c r="B195">
        <v>133.58999600000001</v>
      </c>
      <c r="C195" s="13">
        <f t="shared" si="8"/>
        <v>2.9946086934939942E-4</v>
      </c>
      <c r="D195" s="11">
        <v>44356</v>
      </c>
      <c r="E195" s="8">
        <v>4219.55</v>
      </c>
      <c r="F195" s="13">
        <f t="shared" si="9"/>
        <v>-1.8238764589828538E-3</v>
      </c>
      <c r="I195" s="7">
        <v>43626</v>
      </c>
      <c r="J195">
        <v>133.60000600000001</v>
      </c>
      <c r="K195" s="14">
        <f t="shared" si="10"/>
        <v>-4.4888521774977264E-4</v>
      </c>
      <c r="L195" s="11">
        <v>43628</v>
      </c>
      <c r="M195" s="8">
        <v>2879.84</v>
      </c>
      <c r="N195" s="13">
        <f t="shared" si="11"/>
        <v>-2.0376197274856178E-3</v>
      </c>
    </row>
    <row r="196" spans="1:14" ht="17" x14ac:dyDescent="0.2">
      <c r="A196" s="7">
        <v>44356</v>
      </c>
      <c r="B196">
        <v>133.69000199999999</v>
      </c>
      <c r="C196" s="13">
        <f t="shared" ref="C196:C259" si="12">B196/B195-1</f>
        <v>7.4860395983522565E-4</v>
      </c>
      <c r="D196" s="11">
        <v>44357</v>
      </c>
      <c r="E196" s="8">
        <v>4239.18</v>
      </c>
      <c r="F196" s="13">
        <f t="shared" ref="F196:F259" si="13">E196/E195-1</f>
        <v>4.652154850635748E-3</v>
      </c>
      <c r="I196" s="7">
        <v>43627</v>
      </c>
      <c r="J196">
        <v>133.55999800000001</v>
      </c>
      <c r="K196" s="14">
        <f t="shared" ref="K196:K259" si="14">J196/J195-1</f>
        <v>-2.9946106439548981E-4</v>
      </c>
      <c r="L196" s="11">
        <v>43629</v>
      </c>
      <c r="M196" s="8">
        <v>2891.64</v>
      </c>
      <c r="N196" s="13">
        <f t="shared" ref="N196:N259" si="15">M196/M195-1</f>
        <v>4.097449858325275E-3</v>
      </c>
    </row>
    <row r="197" spans="1:14" ht="17" x14ac:dyDescent="0.2">
      <c r="A197" s="7">
        <v>44357</v>
      </c>
      <c r="B197">
        <v>133.60000600000001</v>
      </c>
      <c r="C197" s="13">
        <f t="shared" si="12"/>
        <v>-6.731692621261276E-4</v>
      </c>
      <c r="D197" s="11">
        <v>44358</v>
      </c>
      <c r="E197" s="8">
        <v>4247.4399999999996</v>
      </c>
      <c r="F197" s="13">
        <f t="shared" si="13"/>
        <v>1.9484900381676606E-3</v>
      </c>
      <c r="I197" s="7">
        <v>43628</v>
      </c>
      <c r="J197">
        <v>133.46000699999999</v>
      </c>
      <c r="K197" s="14">
        <f t="shared" si="14"/>
        <v>-7.486597895877134E-4</v>
      </c>
      <c r="L197" s="11">
        <v>43630</v>
      </c>
      <c r="M197" s="8">
        <v>2886.98</v>
      </c>
      <c r="N197" s="13">
        <f t="shared" si="15"/>
        <v>-1.6115422390061696E-3</v>
      </c>
    </row>
    <row r="198" spans="1:14" ht="17" x14ac:dyDescent="0.2">
      <c r="A198" s="7">
        <v>44358</v>
      </c>
      <c r="B198">
        <v>133.68499800000001</v>
      </c>
      <c r="C198" s="13">
        <f t="shared" si="12"/>
        <v>6.3616763610019333E-4</v>
      </c>
      <c r="D198" s="11">
        <v>44361</v>
      </c>
      <c r="E198" s="8">
        <v>4255.1499999999996</v>
      </c>
      <c r="F198" s="13">
        <f t="shared" si="13"/>
        <v>1.8152110447704484E-3</v>
      </c>
      <c r="I198" s="7">
        <v>43629</v>
      </c>
      <c r="J198">
        <v>133.55999800000001</v>
      </c>
      <c r="K198" s="14">
        <f t="shared" si="14"/>
        <v>7.4922070100003069E-4</v>
      </c>
      <c r="L198" s="11">
        <v>43633</v>
      </c>
      <c r="M198" s="8">
        <v>2889.67</v>
      </c>
      <c r="N198" s="13">
        <f t="shared" si="15"/>
        <v>9.3176953078999425E-4</v>
      </c>
    </row>
    <row r="199" spans="1:14" ht="17" x14ac:dyDescent="0.2">
      <c r="A199" s="7">
        <v>44361</v>
      </c>
      <c r="B199">
        <v>133.64999399999999</v>
      </c>
      <c r="C199" s="13">
        <f t="shared" si="12"/>
        <v>-2.6183940250357196E-4</v>
      </c>
      <c r="D199" s="11">
        <v>44362</v>
      </c>
      <c r="E199" s="8">
        <v>4246.59</v>
      </c>
      <c r="F199" s="13">
        <f t="shared" si="13"/>
        <v>-2.0116799642784233E-3</v>
      </c>
      <c r="I199" s="7">
        <v>43630</v>
      </c>
      <c r="J199">
        <v>133.5</v>
      </c>
      <c r="K199" s="14">
        <f t="shared" si="14"/>
        <v>-4.4922133047653467E-4</v>
      </c>
      <c r="L199" s="11">
        <v>43634</v>
      </c>
      <c r="M199" s="8">
        <v>2917.75</v>
      </c>
      <c r="N199" s="13">
        <f t="shared" si="15"/>
        <v>9.7173725719545967E-3</v>
      </c>
    </row>
    <row r="200" spans="1:14" ht="17" x14ac:dyDescent="0.2">
      <c r="A200" s="7">
        <v>44362</v>
      </c>
      <c r="B200">
        <v>133.61000100000001</v>
      </c>
      <c r="C200" s="13">
        <f t="shared" si="12"/>
        <v>-2.992368260037459E-4</v>
      </c>
      <c r="D200" s="11">
        <v>44363</v>
      </c>
      <c r="E200" s="8">
        <v>4223.7</v>
      </c>
      <c r="F200" s="13">
        <f t="shared" si="13"/>
        <v>-5.3902072015429292E-3</v>
      </c>
      <c r="I200" s="7">
        <v>43633</v>
      </c>
      <c r="J200">
        <v>133.479996</v>
      </c>
      <c r="K200" s="14">
        <f t="shared" si="14"/>
        <v>-1.498426966292099E-4</v>
      </c>
      <c r="L200" s="11">
        <v>43635</v>
      </c>
      <c r="M200" s="8">
        <v>2926.46</v>
      </c>
      <c r="N200" s="13">
        <f t="shared" si="15"/>
        <v>2.9851769342814638E-3</v>
      </c>
    </row>
    <row r="201" spans="1:14" ht="17" x14ac:dyDescent="0.2">
      <c r="A201" s="7">
        <v>44363</v>
      </c>
      <c r="B201">
        <v>133.61000100000001</v>
      </c>
      <c r="C201" s="13">
        <f t="shared" si="12"/>
        <v>0</v>
      </c>
      <c r="D201" s="11">
        <v>44364</v>
      </c>
      <c r="E201" s="8">
        <v>4221.8599999999997</v>
      </c>
      <c r="F201" s="13">
        <f t="shared" si="13"/>
        <v>-4.3563700073401268E-4</v>
      </c>
      <c r="I201" s="7">
        <v>43634</v>
      </c>
      <c r="J201">
        <v>133.60000600000001</v>
      </c>
      <c r="K201" s="14">
        <f t="shared" si="14"/>
        <v>8.9908603233701534E-4</v>
      </c>
      <c r="L201" s="11">
        <v>43636</v>
      </c>
      <c r="M201" s="8">
        <v>2954.18</v>
      </c>
      <c r="N201" s="13">
        <f t="shared" si="15"/>
        <v>9.4721950752785222E-3</v>
      </c>
    </row>
    <row r="202" spans="1:14" ht="17" x14ac:dyDescent="0.2">
      <c r="A202" s="7">
        <v>44364</v>
      </c>
      <c r="B202">
        <v>133.38999899999999</v>
      </c>
      <c r="C202" s="13">
        <f t="shared" si="12"/>
        <v>-1.6465982961860748E-3</v>
      </c>
      <c r="D202" s="11">
        <v>44365</v>
      </c>
      <c r="E202" s="8">
        <v>4166.45</v>
      </c>
      <c r="F202" s="13">
        <f t="shared" si="13"/>
        <v>-1.3124547000611053E-2</v>
      </c>
      <c r="I202" s="7">
        <v>43635</v>
      </c>
      <c r="J202">
        <v>133.41999799999999</v>
      </c>
      <c r="K202" s="14">
        <f t="shared" si="14"/>
        <v>-1.3473652089507349E-3</v>
      </c>
      <c r="L202" s="11">
        <v>43637</v>
      </c>
      <c r="M202" s="8">
        <v>2950.46</v>
      </c>
      <c r="N202" s="13">
        <f t="shared" si="15"/>
        <v>-1.2592326804730103E-3</v>
      </c>
    </row>
    <row r="203" spans="1:14" ht="17" x14ac:dyDescent="0.2">
      <c r="A203" s="7">
        <v>44365</v>
      </c>
      <c r="B203">
        <v>133.404999</v>
      </c>
      <c r="C203" s="13">
        <f t="shared" si="12"/>
        <v>1.1245220865485628E-4</v>
      </c>
      <c r="D203" s="11">
        <v>44368</v>
      </c>
      <c r="E203" s="8">
        <v>4224.79</v>
      </c>
      <c r="F203" s="13">
        <f t="shared" si="13"/>
        <v>1.4002328121062391E-2</v>
      </c>
      <c r="I203" s="7">
        <v>43636</v>
      </c>
      <c r="J203">
        <v>133.63999899999999</v>
      </c>
      <c r="K203" s="14">
        <f t="shared" si="14"/>
        <v>1.6489357165183627E-3</v>
      </c>
      <c r="L203" s="11">
        <v>43640</v>
      </c>
      <c r="M203" s="8">
        <v>2945.35</v>
      </c>
      <c r="N203" s="13">
        <f t="shared" si="15"/>
        <v>-1.731933325650914E-3</v>
      </c>
    </row>
    <row r="204" spans="1:14" ht="17" x14ac:dyDescent="0.2">
      <c r="A204" s="7">
        <v>44368</v>
      </c>
      <c r="B204">
        <v>133.38999899999999</v>
      </c>
      <c r="C204" s="13">
        <f t="shared" si="12"/>
        <v>-1.1243956457740456E-4</v>
      </c>
      <c r="D204" s="11">
        <v>44369</v>
      </c>
      <c r="E204" s="8">
        <v>4246.4399999999996</v>
      </c>
      <c r="F204" s="13">
        <f t="shared" si="13"/>
        <v>5.124515064653945E-3</v>
      </c>
      <c r="I204" s="7">
        <v>43637</v>
      </c>
      <c r="J204">
        <v>133.49499499999999</v>
      </c>
      <c r="K204" s="14">
        <f t="shared" si="14"/>
        <v>-1.0850344289511371E-3</v>
      </c>
      <c r="L204" s="11">
        <v>43641</v>
      </c>
      <c r="M204" s="8">
        <v>2917.38</v>
      </c>
      <c r="N204" s="13">
        <f t="shared" si="15"/>
        <v>-9.4963247152289876E-3</v>
      </c>
    </row>
    <row r="205" spans="1:14" ht="17" x14ac:dyDescent="0.2">
      <c r="A205" s="7">
        <v>44369</v>
      </c>
      <c r="B205">
        <v>133.395004</v>
      </c>
      <c r="C205" s="13">
        <f t="shared" si="12"/>
        <v>3.7521553621244763E-5</v>
      </c>
      <c r="D205" s="11">
        <v>44370</v>
      </c>
      <c r="E205" s="8">
        <v>4241.84</v>
      </c>
      <c r="F205" s="13">
        <f t="shared" si="13"/>
        <v>-1.0832603310065858E-3</v>
      </c>
      <c r="I205" s="7">
        <v>43640</v>
      </c>
      <c r="J205">
        <v>133.61999499999999</v>
      </c>
      <c r="K205" s="14">
        <f t="shared" si="14"/>
        <v>9.3636469292346369E-4</v>
      </c>
      <c r="L205" s="11">
        <v>43642</v>
      </c>
      <c r="M205" s="8">
        <v>2913.78</v>
      </c>
      <c r="N205" s="13">
        <f t="shared" si="15"/>
        <v>-1.2339839170762978E-3</v>
      </c>
    </row>
    <row r="206" spans="1:14" ht="17" x14ac:dyDescent="0.2">
      <c r="A206" s="7">
        <v>44370</v>
      </c>
      <c r="B206">
        <v>133.429993</v>
      </c>
      <c r="C206" s="13">
        <f t="shared" si="12"/>
        <v>2.6229618014772527E-4</v>
      </c>
      <c r="D206" s="11">
        <v>44371</v>
      </c>
      <c r="E206" s="8">
        <v>4266.49</v>
      </c>
      <c r="F206" s="13">
        <f t="shared" si="13"/>
        <v>5.8111574222505791E-3</v>
      </c>
      <c r="I206" s="7">
        <v>43641</v>
      </c>
      <c r="J206">
        <v>133.60000600000001</v>
      </c>
      <c r="K206" s="14">
        <f t="shared" si="14"/>
        <v>-1.4959587447960221E-4</v>
      </c>
      <c r="L206" s="11">
        <v>43643</v>
      </c>
      <c r="M206" s="8">
        <v>2924.92</v>
      </c>
      <c r="N206" s="13">
        <f t="shared" si="15"/>
        <v>3.8232124594168582E-3</v>
      </c>
    </row>
    <row r="207" spans="1:14" ht="17" x14ac:dyDescent="0.2">
      <c r="A207" s="7">
        <v>44371</v>
      </c>
      <c r="B207">
        <v>133.470001</v>
      </c>
      <c r="C207" s="13">
        <f t="shared" si="12"/>
        <v>2.998426298350676E-4</v>
      </c>
      <c r="D207" s="11">
        <v>44372</v>
      </c>
      <c r="E207" s="8">
        <v>4280.7</v>
      </c>
      <c r="F207" s="13">
        <f t="shared" si="13"/>
        <v>3.3306066579319449E-3</v>
      </c>
      <c r="I207" s="7">
        <v>43642</v>
      </c>
      <c r="J207">
        <v>133.55999800000001</v>
      </c>
      <c r="K207" s="14">
        <f t="shared" si="14"/>
        <v>-2.9946106439548981E-4</v>
      </c>
      <c r="L207" s="11">
        <v>43644</v>
      </c>
      <c r="M207" s="8">
        <v>2941.76</v>
      </c>
      <c r="N207" s="13">
        <f t="shared" si="15"/>
        <v>5.7574224252288086E-3</v>
      </c>
    </row>
    <row r="208" spans="1:14" ht="17" x14ac:dyDescent="0.2">
      <c r="A208" s="7">
        <v>44372</v>
      </c>
      <c r="B208">
        <v>133.46000699999999</v>
      </c>
      <c r="C208" s="13">
        <f t="shared" si="12"/>
        <v>-7.4878249233023553E-5</v>
      </c>
      <c r="D208" s="11">
        <v>44375</v>
      </c>
      <c r="E208" s="8">
        <v>4290.6099999999997</v>
      </c>
      <c r="F208" s="13">
        <f t="shared" si="13"/>
        <v>2.3150419323942906E-3</v>
      </c>
      <c r="I208" s="7">
        <v>43643</v>
      </c>
      <c r="J208">
        <v>133.52499399999999</v>
      </c>
      <c r="K208" s="14">
        <f t="shared" si="14"/>
        <v>-2.6208446034881039E-4</v>
      </c>
      <c r="L208" s="11">
        <v>43647</v>
      </c>
      <c r="M208" s="8">
        <v>2964.33</v>
      </c>
      <c r="N208" s="13">
        <f t="shared" si="15"/>
        <v>7.6722778200803976E-3</v>
      </c>
    </row>
    <row r="209" spans="1:14" ht="17" x14ac:dyDescent="0.2">
      <c r="A209" s="7">
        <v>44375</v>
      </c>
      <c r="B209">
        <v>133.51499899999999</v>
      </c>
      <c r="C209" s="13">
        <f t="shared" si="12"/>
        <v>4.120485322618439E-4</v>
      </c>
      <c r="D209" s="11">
        <v>44376</v>
      </c>
      <c r="E209" s="8">
        <v>4291.8</v>
      </c>
      <c r="F209" s="13">
        <f t="shared" si="13"/>
        <v>2.7734984069871516E-4</v>
      </c>
      <c r="I209" s="7">
        <v>43644</v>
      </c>
      <c r="J209">
        <v>133.5</v>
      </c>
      <c r="K209" s="14">
        <f t="shared" si="14"/>
        <v>-1.8718592865085704E-4</v>
      </c>
      <c r="L209" s="11">
        <v>43648</v>
      </c>
      <c r="M209" s="8">
        <v>2973.01</v>
      </c>
      <c r="N209" s="13">
        <f t="shared" si="15"/>
        <v>2.9281490252435205E-3</v>
      </c>
    </row>
    <row r="210" spans="1:14" ht="17" x14ac:dyDescent="0.2">
      <c r="A210" s="7">
        <v>44376</v>
      </c>
      <c r="B210">
        <v>133.529999</v>
      </c>
      <c r="C210" s="13">
        <f t="shared" si="12"/>
        <v>1.1234692815320635E-4</v>
      </c>
      <c r="D210" s="11">
        <v>44377</v>
      </c>
      <c r="E210" s="8">
        <v>4297.5</v>
      </c>
      <c r="F210" s="13">
        <f t="shared" si="13"/>
        <v>1.3281140780092571E-3</v>
      </c>
      <c r="I210" s="7">
        <v>43647</v>
      </c>
      <c r="J210">
        <v>133.53999300000001</v>
      </c>
      <c r="K210" s="14">
        <f t="shared" si="14"/>
        <v>2.9957303370786725E-4</v>
      </c>
      <c r="L210" s="11">
        <v>43649</v>
      </c>
      <c r="M210" s="8">
        <v>2995.82</v>
      </c>
      <c r="N210" s="13">
        <f t="shared" si="15"/>
        <v>7.672358989710748E-3</v>
      </c>
    </row>
    <row r="211" spans="1:14" ht="17" x14ac:dyDescent="0.2">
      <c r="A211" s="7">
        <v>44377</v>
      </c>
      <c r="B211">
        <v>133.58999600000001</v>
      </c>
      <c r="C211" s="13">
        <f t="shared" si="12"/>
        <v>4.4931476409293403E-4</v>
      </c>
      <c r="D211" s="11">
        <v>44378</v>
      </c>
      <c r="E211" s="8">
        <v>4319.9399999999996</v>
      </c>
      <c r="F211" s="13">
        <f t="shared" si="13"/>
        <v>5.2216404886560319E-3</v>
      </c>
      <c r="I211" s="7">
        <v>43648</v>
      </c>
      <c r="J211">
        <v>133.770004</v>
      </c>
      <c r="K211" s="14">
        <f t="shared" si="14"/>
        <v>1.7224128505082259E-3</v>
      </c>
      <c r="L211" s="11">
        <v>43651</v>
      </c>
      <c r="M211" s="8">
        <v>2990.41</v>
      </c>
      <c r="N211" s="13">
        <f t="shared" si="15"/>
        <v>-1.8058494836139527E-3</v>
      </c>
    </row>
    <row r="212" spans="1:14" ht="17" x14ac:dyDescent="0.2">
      <c r="A212" s="7">
        <v>44378</v>
      </c>
      <c r="B212">
        <v>133.550003</v>
      </c>
      <c r="C212" s="13">
        <f t="shared" si="12"/>
        <v>-2.9937121938394817E-4</v>
      </c>
      <c r="D212" s="11">
        <v>44379</v>
      </c>
      <c r="E212" s="8">
        <v>4352.34</v>
      </c>
      <c r="F212" s="13">
        <f t="shared" si="13"/>
        <v>7.5001041681135305E-3</v>
      </c>
      <c r="I212" s="7">
        <v>43649</v>
      </c>
      <c r="J212">
        <v>133.89999399999999</v>
      </c>
      <c r="K212" s="14">
        <f t="shared" si="14"/>
        <v>9.7174251411402679E-4</v>
      </c>
      <c r="L212" s="11">
        <v>43654</v>
      </c>
      <c r="M212" s="8">
        <v>2975.95</v>
      </c>
      <c r="N212" s="13">
        <f t="shared" si="15"/>
        <v>-4.8354573453138761E-3</v>
      </c>
    </row>
    <row r="213" spans="1:14" ht="17" x14ac:dyDescent="0.2">
      <c r="A213" s="7">
        <v>44379</v>
      </c>
      <c r="B213">
        <v>133.61000100000001</v>
      </c>
      <c r="C213" s="13">
        <f t="shared" si="12"/>
        <v>4.4925495059700005E-4</v>
      </c>
      <c r="D213" s="11">
        <v>44383</v>
      </c>
      <c r="E213" s="8">
        <v>4343.54</v>
      </c>
      <c r="F213" s="13">
        <f t="shared" si="13"/>
        <v>-2.0219008625245172E-3</v>
      </c>
      <c r="I213" s="7">
        <v>43650</v>
      </c>
      <c r="J213">
        <v>133.86000100000001</v>
      </c>
      <c r="K213" s="14">
        <f t="shared" si="14"/>
        <v>-2.9867813138195753E-4</v>
      </c>
      <c r="L213" s="11">
        <v>43655</v>
      </c>
      <c r="M213" s="8">
        <v>2979.63</v>
      </c>
      <c r="N213" s="13">
        <f t="shared" si="15"/>
        <v>1.2365799156572876E-3</v>
      </c>
    </row>
    <row r="214" spans="1:14" ht="17" x14ac:dyDescent="0.2">
      <c r="A214" s="7">
        <v>44382</v>
      </c>
      <c r="B214">
        <v>133.615005</v>
      </c>
      <c r="C214" s="13">
        <f t="shared" si="12"/>
        <v>3.7452286224981535E-5</v>
      </c>
      <c r="D214" s="11">
        <v>44384</v>
      </c>
      <c r="E214" s="8">
        <v>4358.13</v>
      </c>
      <c r="F214" s="13">
        <f t="shared" si="13"/>
        <v>3.359011313352811E-3</v>
      </c>
      <c r="I214" s="7">
        <v>43651</v>
      </c>
      <c r="J214">
        <v>133.699997</v>
      </c>
      <c r="K214" s="14">
        <f t="shared" si="14"/>
        <v>-1.1953085223719295E-3</v>
      </c>
      <c r="L214" s="11">
        <v>43656</v>
      </c>
      <c r="M214" s="8">
        <v>2993.07</v>
      </c>
      <c r="N214" s="13">
        <f t="shared" si="15"/>
        <v>4.5106271584056667E-3</v>
      </c>
    </row>
    <row r="215" spans="1:14" ht="17" x14ac:dyDescent="0.2">
      <c r="A215" s="7">
        <v>44383</v>
      </c>
      <c r="B215">
        <v>133.695007</v>
      </c>
      <c r="C215" s="13">
        <f t="shared" si="12"/>
        <v>5.9875011792276389E-4</v>
      </c>
      <c r="D215" s="11">
        <v>44385</v>
      </c>
      <c r="E215" s="8">
        <v>4320.82</v>
      </c>
      <c r="F215" s="13">
        <f t="shared" si="13"/>
        <v>-8.56101125941644E-3</v>
      </c>
      <c r="I215" s="7">
        <v>43654</v>
      </c>
      <c r="J215">
        <v>133.779999</v>
      </c>
      <c r="K215" s="14">
        <f t="shared" si="14"/>
        <v>5.9836949734570766E-4</v>
      </c>
      <c r="L215" s="11">
        <v>43657</v>
      </c>
      <c r="M215" s="8">
        <v>2999.91</v>
      </c>
      <c r="N215" s="13">
        <f t="shared" si="15"/>
        <v>2.285278994477169E-3</v>
      </c>
    </row>
    <row r="216" spans="1:14" ht="17" x14ac:dyDescent="0.2">
      <c r="A216" s="7">
        <v>44384</v>
      </c>
      <c r="B216">
        <v>133.740005</v>
      </c>
      <c r="C216" s="13">
        <f t="shared" si="12"/>
        <v>3.3657203069670238E-4</v>
      </c>
      <c r="D216" s="11">
        <v>44386</v>
      </c>
      <c r="E216" s="8">
        <v>4369.55</v>
      </c>
      <c r="F216" s="13">
        <f t="shared" si="13"/>
        <v>1.1277951870247049E-2</v>
      </c>
      <c r="I216" s="7">
        <v>43655</v>
      </c>
      <c r="J216">
        <v>133.800003</v>
      </c>
      <c r="K216" s="14">
        <f t="shared" si="14"/>
        <v>1.4952907870768861E-4</v>
      </c>
      <c r="L216" s="11">
        <v>43658</v>
      </c>
      <c r="M216" s="8">
        <v>3013.77</v>
      </c>
      <c r="N216" s="13">
        <f t="shared" si="15"/>
        <v>4.6201386041582193E-3</v>
      </c>
    </row>
    <row r="217" spans="1:14" ht="17" x14ac:dyDescent="0.2">
      <c r="A217" s="7">
        <v>44385</v>
      </c>
      <c r="B217">
        <v>133.70500200000001</v>
      </c>
      <c r="C217" s="13">
        <f t="shared" si="12"/>
        <v>-2.6172423127990285E-4</v>
      </c>
      <c r="D217" s="11">
        <v>44389</v>
      </c>
      <c r="E217" s="8">
        <v>4384.63</v>
      </c>
      <c r="F217" s="13">
        <f t="shared" si="13"/>
        <v>3.4511562975592103E-3</v>
      </c>
      <c r="I217" s="7">
        <v>43656</v>
      </c>
      <c r="J217">
        <v>133.64999399999999</v>
      </c>
      <c r="K217" s="14">
        <f t="shared" si="14"/>
        <v>-1.1211434726201563E-3</v>
      </c>
      <c r="L217" s="11">
        <v>43661</v>
      </c>
      <c r="M217" s="8">
        <v>3014.3</v>
      </c>
      <c r="N217" s="13">
        <f t="shared" si="15"/>
        <v>1.7585947169163063E-4</v>
      </c>
    </row>
    <row r="218" spans="1:14" ht="17" x14ac:dyDescent="0.2">
      <c r="A218" s="7">
        <v>44386</v>
      </c>
      <c r="B218">
        <v>133.64999399999999</v>
      </c>
      <c r="C218" s="13">
        <f t="shared" si="12"/>
        <v>-4.114131795908138E-4</v>
      </c>
      <c r="D218" s="11">
        <v>44390</v>
      </c>
      <c r="E218" s="8">
        <v>4369.21</v>
      </c>
      <c r="F218" s="13">
        <f t="shared" si="13"/>
        <v>-3.516830382495284E-3</v>
      </c>
      <c r="I218" s="7">
        <v>43657</v>
      </c>
      <c r="J218">
        <v>133.18499800000001</v>
      </c>
      <c r="K218" s="14">
        <f t="shared" si="14"/>
        <v>-3.4792070398446118E-3</v>
      </c>
      <c r="L218" s="11">
        <v>43662</v>
      </c>
      <c r="M218" s="8">
        <v>3004.04</v>
      </c>
      <c r="N218" s="13">
        <f t="shared" si="15"/>
        <v>-3.4037753375577573E-3</v>
      </c>
    </row>
    <row r="219" spans="1:14" ht="17" x14ac:dyDescent="0.2">
      <c r="A219" s="7">
        <v>44389</v>
      </c>
      <c r="B219">
        <v>133.63000500000001</v>
      </c>
      <c r="C219" s="13">
        <f t="shared" si="12"/>
        <v>-1.4956229627649531E-4</v>
      </c>
      <c r="D219" s="11">
        <v>44391</v>
      </c>
      <c r="E219" s="8">
        <v>4374.3</v>
      </c>
      <c r="F219" s="13">
        <f t="shared" si="13"/>
        <v>1.1649703264435818E-3</v>
      </c>
      <c r="I219" s="7">
        <v>43658</v>
      </c>
      <c r="J219">
        <v>133.220001</v>
      </c>
      <c r="K219" s="14">
        <f t="shared" si="14"/>
        <v>2.6281488550217169E-4</v>
      </c>
      <c r="L219" s="11">
        <v>43663</v>
      </c>
      <c r="M219" s="8">
        <v>2984.42</v>
      </c>
      <c r="N219" s="13">
        <f t="shared" si="15"/>
        <v>-6.5312046444121474E-3</v>
      </c>
    </row>
    <row r="220" spans="1:14" ht="17" x14ac:dyDescent="0.2">
      <c r="A220" s="7">
        <v>44390</v>
      </c>
      <c r="B220">
        <v>133.634995</v>
      </c>
      <c r="C220" s="13">
        <f t="shared" si="12"/>
        <v>3.734191284343602E-5</v>
      </c>
      <c r="D220" s="11">
        <v>44392</v>
      </c>
      <c r="E220" s="8">
        <v>4360.03</v>
      </c>
      <c r="F220" s="13">
        <f t="shared" si="13"/>
        <v>-3.2622362435132946E-3</v>
      </c>
      <c r="I220" s="7">
        <v>43661</v>
      </c>
      <c r="J220">
        <v>133.33500699999999</v>
      </c>
      <c r="K220" s="14">
        <f t="shared" si="14"/>
        <v>8.6327878048875206E-4</v>
      </c>
      <c r="L220" s="11">
        <v>43664</v>
      </c>
      <c r="M220" s="8">
        <v>2995.11</v>
      </c>
      <c r="N220" s="13">
        <f t="shared" si="15"/>
        <v>3.5819355184592006E-3</v>
      </c>
    </row>
    <row r="221" spans="1:14" ht="17" x14ac:dyDescent="0.2">
      <c r="A221" s="7">
        <v>44391</v>
      </c>
      <c r="B221">
        <v>133.61999499999999</v>
      </c>
      <c r="C221" s="13">
        <f t="shared" si="12"/>
        <v>-1.1224604752679834E-4</v>
      </c>
      <c r="D221" s="11">
        <v>44393</v>
      </c>
      <c r="E221" s="8">
        <v>4327.16</v>
      </c>
      <c r="F221" s="13">
        <f t="shared" si="13"/>
        <v>-7.5389389522548811E-3</v>
      </c>
      <c r="I221" s="7">
        <v>43662</v>
      </c>
      <c r="J221">
        <v>133.36000100000001</v>
      </c>
      <c r="K221" s="14">
        <f t="shared" si="14"/>
        <v>1.8745264700070763E-4</v>
      </c>
      <c r="L221" s="11">
        <v>43665</v>
      </c>
      <c r="M221" s="8">
        <v>2976.61</v>
      </c>
      <c r="N221" s="13">
        <f t="shared" si="15"/>
        <v>-6.1767347442999165E-3</v>
      </c>
    </row>
    <row r="222" spans="1:14" ht="17" x14ac:dyDescent="0.2">
      <c r="A222" s="7">
        <v>44392</v>
      </c>
      <c r="B222">
        <v>133.300003</v>
      </c>
      <c r="C222" s="13">
        <f t="shared" si="12"/>
        <v>-2.3947912885342593E-3</v>
      </c>
      <c r="D222" s="11">
        <v>44396</v>
      </c>
      <c r="E222" s="8">
        <v>4258.49</v>
      </c>
      <c r="F222" s="13">
        <f t="shared" si="13"/>
        <v>-1.5869531055010655E-2</v>
      </c>
      <c r="I222" s="7">
        <v>43663</v>
      </c>
      <c r="J222">
        <v>133.46000699999999</v>
      </c>
      <c r="K222" s="14">
        <f t="shared" si="14"/>
        <v>7.4989501537259251E-4</v>
      </c>
      <c r="L222" s="11">
        <v>43668</v>
      </c>
      <c r="M222" s="8">
        <v>2985.03</v>
      </c>
      <c r="N222" s="13">
        <f t="shared" si="15"/>
        <v>2.8287212634507952E-3</v>
      </c>
    </row>
    <row r="223" spans="1:14" ht="17" x14ac:dyDescent="0.2">
      <c r="A223" s="7">
        <v>44393</v>
      </c>
      <c r="B223">
        <v>133.354996</v>
      </c>
      <c r="C223" s="13">
        <f t="shared" si="12"/>
        <v>4.1255062837475265E-4</v>
      </c>
      <c r="D223" s="11">
        <v>44397</v>
      </c>
      <c r="E223" s="8">
        <v>4323.0600000000004</v>
      </c>
      <c r="F223" s="13">
        <f t="shared" si="13"/>
        <v>1.516265155019747E-2</v>
      </c>
      <c r="I223" s="7">
        <v>43664</v>
      </c>
      <c r="J223">
        <v>133.46499600000001</v>
      </c>
      <c r="K223" s="14">
        <f t="shared" si="14"/>
        <v>3.7381985151796471E-5</v>
      </c>
      <c r="L223" s="11">
        <v>43669</v>
      </c>
      <c r="M223" s="8">
        <v>3005.47</v>
      </c>
      <c r="N223" s="13">
        <f t="shared" si="15"/>
        <v>6.8475023701604076E-3</v>
      </c>
    </row>
    <row r="224" spans="1:14" ht="17" x14ac:dyDescent="0.2">
      <c r="A224" s="7">
        <v>44396</v>
      </c>
      <c r="B224">
        <v>133.550003</v>
      </c>
      <c r="C224" s="13">
        <f t="shared" si="12"/>
        <v>1.4623149176953287E-3</v>
      </c>
      <c r="D224" s="11">
        <v>44398</v>
      </c>
      <c r="E224" s="8">
        <v>4358.6899999999996</v>
      </c>
      <c r="F224" s="13">
        <f t="shared" si="13"/>
        <v>8.2418472100778128E-3</v>
      </c>
      <c r="I224" s="7">
        <v>43665</v>
      </c>
      <c r="J224">
        <v>133.509995</v>
      </c>
      <c r="K224" s="14">
        <f t="shared" si="14"/>
        <v>3.3715956504432043E-4</v>
      </c>
      <c r="L224" s="11">
        <v>43670</v>
      </c>
      <c r="M224" s="8">
        <v>3019.56</v>
      </c>
      <c r="N224" s="13">
        <f t="shared" si="15"/>
        <v>4.68811866363672E-3</v>
      </c>
    </row>
    <row r="225" spans="1:14" ht="17" x14ac:dyDescent="0.2">
      <c r="A225" s="7">
        <v>44397</v>
      </c>
      <c r="B225">
        <v>133.470001</v>
      </c>
      <c r="C225" s="13">
        <f t="shared" si="12"/>
        <v>-5.9904154401257959E-4</v>
      </c>
      <c r="D225" s="11">
        <v>44399</v>
      </c>
      <c r="E225" s="8">
        <v>4367.4799999999996</v>
      </c>
      <c r="F225" s="13">
        <f t="shared" si="13"/>
        <v>2.0166609692362503E-3</v>
      </c>
      <c r="I225" s="7">
        <v>43668</v>
      </c>
      <c r="J225">
        <v>133.56500199999999</v>
      </c>
      <c r="K225" s="14">
        <f t="shared" si="14"/>
        <v>4.1200660669638012E-4</v>
      </c>
      <c r="L225" s="11">
        <v>43671</v>
      </c>
      <c r="M225" s="8">
        <v>3003.67</v>
      </c>
      <c r="N225" s="13">
        <f t="shared" si="15"/>
        <v>-5.2623561048629197E-3</v>
      </c>
    </row>
    <row r="226" spans="1:14" ht="17" x14ac:dyDescent="0.2">
      <c r="A226" s="7">
        <v>44398</v>
      </c>
      <c r="B226">
        <v>133.41000399999999</v>
      </c>
      <c r="C226" s="13">
        <f t="shared" si="12"/>
        <v>-4.4951674196813673E-4</v>
      </c>
      <c r="D226" s="11">
        <v>44400</v>
      </c>
      <c r="E226" s="8">
        <v>4411.79</v>
      </c>
      <c r="F226" s="13">
        <f t="shared" si="13"/>
        <v>1.0145438559535647E-2</v>
      </c>
      <c r="I226" s="7">
        <v>43669</v>
      </c>
      <c r="J226">
        <v>133.634995</v>
      </c>
      <c r="K226" s="14">
        <f t="shared" si="14"/>
        <v>5.240369778904963E-4</v>
      </c>
      <c r="L226" s="11">
        <v>43672</v>
      </c>
      <c r="M226" s="8">
        <v>3025.86</v>
      </c>
      <c r="N226" s="13">
        <f t="shared" si="15"/>
        <v>7.3876291336931743E-3</v>
      </c>
    </row>
    <row r="227" spans="1:14" ht="17" x14ac:dyDescent="0.2">
      <c r="A227" s="7">
        <v>44399</v>
      </c>
      <c r="B227">
        <v>133.55999800000001</v>
      </c>
      <c r="C227" s="13">
        <f t="shared" si="12"/>
        <v>1.1243084888898913E-3</v>
      </c>
      <c r="D227" s="11">
        <v>44403</v>
      </c>
      <c r="E227" s="8">
        <v>4422.3</v>
      </c>
      <c r="F227" s="13">
        <f t="shared" si="13"/>
        <v>2.382253008416102E-3</v>
      </c>
      <c r="I227" s="7">
        <v>43670</v>
      </c>
      <c r="J227">
        <v>133.58000200000001</v>
      </c>
      <c r="K227" s="14">
        <f t="shared" si="14"/>
        <v>-4.1151645944237369E-4</v>
      </c>
      <c r="L227" s="11">
        <v>43675</v>
      </c>
      <c r="M227" s="8">
        <v>3020.97</v>
      </c>
      <c r="N227" s="13">
        <f t="shared" si="15"/>
        <v>-1.6160694810732901E-3</v>
      </c>
    </row>
    <row r="228" spans="1:14" ht="17" x14ac:dyDescent="0.2">
      <c r="A228" s="7">
        <v>44400</v>
      </c>
      <c r="B228">
        <v>133.5</v>
      </c>
      <c r="C228" s="13">
        <f t="shared" si="12"/>
        <v>-4.4922133047653467E-4</v>
      </c>
      <c r="D228" s="11">
        <v>44404</v>
      </c>
      <c r="E228" s="8">
        <v>4401.46</v>
      </c>
      <c r="F228" s="13">
        <f t="shared" si="13"/>
        <v>-4.7124799312575627E-3</v>
      </c>
      <c r="I228" s="7">
        <v>43671</v>
      </c>
      <c r="J228">
        <v>133.56500199999999</v>
      </c>
      <c r="K228" s="14">
        <f t="shared" si="14"/>
        <v>-1.1229225763909056E-4</v>
      </c>
      <c r="L228" s="11">
        <v>43676</v>
      </c>
      <c r="M228" s="8">
        <v>3013.18</v>
      </c>
      <c r="N228" s="13">
        <f t="shared" si="15"/>
        <v>-2.5786419593706311E-3</v>
      </c>
    </row>
    <row r="229" spans="1:14" ht="17" x14ac:dyDescent="0.2">
      <c r="A229" s="7">
        <v>44403</v>
      </c>
      <c r="B229">
        <v>133.529999</v>
      </c>
      <c r="C229" s="13">
        <f t="shared" si="12"/>
        <v>2.2471161048698285E-4</v>
      </c>
      <c r="D229" s="11">
        <v>44405</v>
      </c>
      <c r="E229" s="8">
        <v>4400.6400000000003</v>
      </c>
      <c r="F229" s="13">
        <f t="shared" si="13"/>
        <v>-1.8630181803303003E-4</v>
      </c>
      <c r="I229" s="7">
        <v>43672</v>
      </c>
      <c r="J229">
        <v>133.625</v>
      </c>
      <c r="K229" s="14">
        <f t="shared" si="14"/>
        <v>4.492045004425016E-4</v>
      </c>
      <c r="L229" s="11">
        <v>43677</v>
      </c>
      <c r="M229" s="8">
        <v>2980.38</v>
      </c>
      <c r="N229" s="13">
        <f t="shared" si="15"/>
        <v>-1.0885509660889747E-2</v>
      </c>
    </row>
    <row r="230" spans="1:14" ht="17" x14ac:dyDescent="0.2">
      <c r="A230" s="7">
        <v>44404</v>
      </c>
      <c r="B230">
        <v>133.55999800000001</v>
      </c>
      <c r="C230" s="13">
        <f t="shared" si="12"/>
        <v>2.2466112652330672E-4</v>
      </c>
      <c r="D230" s="11">
        <v>44406</v>
      </c>
      <c r="E230" s="8">
        <v>4419.1499999999996</v>
      </c>
      <c r="F230" s="13">
        <f t="shared" si="13"/>
        <v>4.2062063699823682E-3</v>
      </c>
      <c r="I230" s="7">
        <v>43675</v>
      </c>
      <c r="J230">
        <v>133.759995</v>
      </c>
      <c r="K230" s="14">
        <f t="shared" si="14"/>
        <v>1.0102525724977607E-3</v>
      </c>
      <c r="L230" s="11">
        <v>43678</v>
      </c>
      <c r="M230" s="8">
        <v>2953.56</v>
      </c>
      <c r="N230" s="13">
        <f t="shared" si="15"/>
        <v>-8.9988524953193982E-3</v>
      </c>
    </row>
    <row r="231" spans="1:14" ht="17" x14ac:dyDescent="0.2">
      <c r="A231" s="7">
        <v>44405</v>
      </c>
      <c r="B231">
        <v>133.53999300000001</v>
      </c>
      <c r="C231" s="13">
        <f t="shared" si="12"/>
        <v>-1.4978287136535595E-4</v>
      </c>
      <c r="D231" s="11">
        <v>44407</v>
      </c>
      <c r="E231" s="8">
        <v>4395.26</v>
      </c>
      <c r="F231" s="13">
        <f t="shared" si="13"/>
        <v>-5.4060169942181657E-3</v>
      </c>
      <c r="I231" s="7">
        <v>43676</v>
      </c>
      <c r="J231">
        <v>133.800003</v>
      </c>
      <c r="K231" s="14">
        <f t="shared" si="14"/>
        <v>2.9910288199408441E-4</v>
      </c>
      <c r="L231" s="11">
        <v>43679</v>
      </c>
      <c r="M231" s="8">
        <v>2932.05</v>
      </c>
      <c r="N231" s="13">
        <f t="shared" si="15"/>
        <v>-7.2827367651240316E-3</v>
      </c>
    </row>
    <row r="232" spans="1:14" ht="17" x14ac:dyDescent="0.2">
      <c r="A232" s="7">
        <v>44406</v>
      </c>
      <c r="B232">
        <v>133.53999300000001</v>
      </c>
      <c r="C232" s="13">
        <f t="shared" si="12"/>
        <v>0</v>
      </c>
      <c r="D232" s="11">
        <v>44410</v>
      </c>
      <c r="E232" s="8">
        <v>4387.16</v>
      </c>
      <c r="F232" s="13">
        <f t="shared" si="13"/>
        <v>-1.8428943907755624E-3</v>
      </c>
      <c r="I232" s="7">
        <v>43677</v>
      </c>
      <c r="J232">
        <v>133.88999899999999</v>
      </c>
      <c r="K232" s="14">
        <f t="shared" si="14"/>
        <v>6.7261582946298581E-4</v>
      </c>
      <c r="L232" s="11">
        <v>43682</v>
      </c>
      <c r="M232" s="8">
        <v>2844.74</v>
      </c>
      <c r="N232" s="13">
        <f t="shared" si="15"/>
        <v>-2.9777800514998121E-2</v>
      </c>
    </row>
    <row r="233" spans="1:14" ht="17" x14ac:dyDescent="0.2">
      <c r="A233" s="7">
        <v>44407</v>
      </c>
      <c r="B233">
        <v>133.574997</v>
      </c>
      <c r="C233" s="13">
        <f t="shared" si="12"/>
        <v>2.6212372199241329E-4</v>
      </c>
      <c r="D233" s="11">
        <v>44411</v>
      </c>
      <c r="E233" s="8">
        <v>4423.1499999999996</v>
      </c>
      <c r="F233" s="13">
        <f t="shared" si="13"/>
        <v>8.2034847144849543E-3</v>
      </c>
      <c r="I233" s="7">
        <v>43678</v>
      </c>
      <c r="J233">
        <v>133.895004</v>
      </c>
      <c r="K233" s="14">
        <f t="shared" si="14"/>
        <v>3.7381432798522241E-5</v>
      </c>
      <c r="L233" s="11">
        <v>43683</v>
      </c>
      <c r="M233" s="8">
        <v>2881.77</v>
      </c>
      <c r="N233" s="13">
        <f t="shared" si="15"/>
        <v>1.3017006826634425E-2</v>
      </c>
    </row>
    <row r="234" spans="1:14" ht="17" x14ac:dyDescent="0.2">
      <c r="A234" s="7">
        <v>44410</v>
      </c>
      <c r="B234">
        <v>133.654999</v>
      </c>
      <c r="C234" s="13">
        <f t="shared" si="12"/>
        <v>5.9892945384087959E-4</v>
      </c>
      <c r="D234" s="11">
        <v>44412</v>
      </c>
      <c r="E234" s="8">
        <v>4402.66</v>
      </c>
      <c r="F234" s="13">
        <f t="shared" si="13"/>
        <v>-4.6324452030791496E-3</v>
      </c>
      <c r="I234" s="7">
        <v>43679</v>
      </c>
      <c r="J234">
        <v>133.89999399999999</v>
      </c>
      <c r="K234" s="14">
        <f t="shared" si="14"/>
        <v>3.72680074007814E-5</v>
      </c>
      <c r="L234" s="11">
        <v>43684</v>
      </c>
      <c r="M234" s="8">
        <v>2883.98</v>
      </c>
      <c r="N234" s="13">
        <f t="shared" si="15"/>
        <v>7.6688979342565133E-4</v>
      </c>
    </row>
    <row r="235" spans="1:14" ht="17" x14ac:dyDescent="0.2">
      <c r="A235" s="7">
        <v>44411</v>
      </c>
      <c r="B235">
        <v>133.66499300000001</v>
      </c>
      <c r="C235" s="13">
        <f t="shared" si="12"/>
        <v>7.4774606821925715E-5</v>
      </c>
      <c r="D235" s="11">
        <v>44413</v>
      </c>
      <c r="E235" s="8">
        <v>4429.1000000000004</v>
      </c>
      <c r="F235" s="13">
        <f t="shared" si="13"/>
        <v>6.0054603353427716E-3</v>
      </c>
      <c r="I235" s="7">
        <v>43682</v>
      </c>
      <c r="J235">
        <v>133.88000500000001</v>
      </c>
      <c r="K235" s="14">
        <f t="shared" si="14"/>
        <v>-1.4928305373917983E-4</v>
      </c>
      <c r="L235" s="11">
        <v>43685</v>
      </c>
      <c r="M235" s="8">
        <v>2938.09</v>
      </c>
      <c r="N235" s="13">
        <f t="shared" si="15"/>
        <v>1.8762266035132091E-2</v>
      </c>
    </row>
    <row r="236" spans="1:14" ht="17" x14ac:dyDescent="0.2">
      <c r="A236" s="7">
        <v>44412</v>
      </c>
      <c r="B236">
        <v>133.679993</v>
      </c>
      <c r="C236" s="13">
        <f t="shared" si="12"/>
        <v>1.1222085651096947E-4</v>
      </c>
      <c r="D236" s="11">
        <v>44414</v>
      </c>
      <c r="E236" s="8">
        <v>4436.5200000000004</v>
      </c>
      <c r="F236" s="13">
        <f t="shared" si="13"/>
        <v>1.6752839177258672E-3</v>
      </c>
      <c r="I236" s="7">
        <v>43683</v>
      </c>
      <c r="J236">
        <v>133.88000500000001</v>
      </c>
      <c r="K236" s="14">
        <f t="shared" si="14"/>
        <v>0</v>
      </c>
      <c r="L236" s="11">
        <v>43686</v>
      </c>
      <c r="M236" s="8">
        <v>2918.65</v>
      </c>
      <c r="N236" s="13">
        <f t="shared" si="15"/>
        <v>-6.6165434006446588E-3</v>
      </c>
    </row>
    <row r="237" spans="1:14" ht="17" x14ac:dyDescent="0.2">
      <c r="A237" s="7">
        <v>44413</v>
      </c>
      <c r="B237">
        <v>133.595001</v>
      </c>
      <c r="C237" s="13">
        <f t="shared" si="12"/>
        <v>-6.3578698721211691E-4</v>
      </c>
      <c r="D237" s="11">
        <v>44417</v>
      </c>
      <c r="E237" s="8">
        <v>4432.3500000000004</v>
      </c>
      <c r="F237" s="13">
        <f t="shared" si="13"/>
        <v>-9.3992588785807296E-4</v>
      </c>
      <c r="I237" s="7">
        <v>43684</v>
      </c>
      <c r="J237">
        <v>133.820007</v>
      </c>
      <c r="K237" s="14">
        <f t="shared" si="14"/>
        <v>-4.481475781241695E-4</v>
      </c>
      <c r="L237" s="11">
        <v>43689</v>
      </c>
      <c r="M237" s="8">
        <v>2882.7</v>
      </c>
      <c r="N237" s="13">
        <f t="shared" si="15"/>
        <v>-1.23173384955374E-2</v>
      </c>
    </row>
    <row r="238" spans="1:14" ht="17" x14ac:dyDescent="0.2">
      <c r="A238" s="7">
        <v>44414</v>
      </c>
      <c r="B238">
        <v>133.39999399999999</v>
      </c>
      <c r="C238" s="13">
        <f t="shared" si="12"/>
        <v>-1.4596878516435208E-3</v>
      </c>
      <c r="D238" s="11">
        <v>44418</v>
      </c>
      <c r="E238" s="8">
        <v>4436.75</v>
      </c>
      <c r="F238" s="13">
        <f t="shared" si="13"/>
        <v>9.9270138865370505E-4</v>
      </c>
      <c r="I238" s="7">
        <v>43685</v>
      </c>
      <c r="J238">
        <v>133.800003</v>
      </c>
      <c r="K238" s="14">
        <f t="shared" si="14"/>
        <v>-1.4948437418627059E-4</v>
      </c>
      <c r="L238" s="11">
        <v>43690</v>
      </c>
      <c r="M238" s="8">
        <v>2926.32</v>
      </c>
      <c r="N238" s="13">
        <f t="shared" si="15"/>
        <v>1.5131647413882954E-2</v>
      </c>
    </row>
    <row r="239" spans="1:14" ht="17" x14ac:dyDescent="0.2">
      <c r="A239" s="7">
        <v>44417</v>
      </c>
      <c r="B239">
        <v>133.48500100000001</v>
      </c>
      <c r="C239" s="13">
        <f t="shared" si="12"/>
        <v>6.3723391171977006E-4</v>
      </c>
      <c r="D239" s="11">
        <v>44419</v>
      </c>
      <c r="E239" s="8">
        <v>4442.41</v>
      </c>
      <c r="F239" s="13">
        <f t="shared" si="13"/>
        <v>1.2757085704626636E-3</v>
      </c>
      <c r="I239" s="7">
        <v>43686</v>
      </c>
      <c r="J239">
        <v>133.91999799999999</v>
      </c>
      <c r="K239" s="14">
        <f t="shared" si="14"/>
        <v>8.9682359723108895E-4</v>
      </c>
      <c r="L239" s="11">
        <v>43691</v>
      </c>
      <c r="M239" s="8">
        <v>2840.6</v>
      </c>
      <c r="N239" s="13">
        <f t="shared" si="15"/>
        <v>-2.9292763607534411E-2</v>
      </c>
    </row>
    <row r="240" spans="1:14" ht="17" x14ac:dyDescent="0.2">
      <c r="A240" s="7">
        <v>44418</v>
      </c>
      <c r="B240">
        <v>133.41999799999999</v>
      </c>
      <c r="C240" s="13">
        <f t="shared" si="12"/>
        <v>-4.8696856959995483E-4</v>
      </c>
      <c r="D240" s="11">
        <v>44420</v>
      </c>
      <c r="E240" s="8">
        <v>4460.83</v>
      </c>
      <c r="F240" s="13">
        <f t="shared" si="13"/>
        <v>4.1463980136908773E-3</v>
      </c>
      <c r="I240" s="7">
        <v>43689</v>
      </c>
      <c r="J240">
        <v>133.91999799999999</v>
      </c>
      <c r="K240" s="14">
        <f t="shared" si="14"/>
        <v>0</v>
      </c>
      <c r="L240" s="11">
        <v>43692</v>
      </c>
      <c r="M240" s="8">
        <v>2847.6</v>
      </c>
      <c r="N240" s="13">
        <f t="shared" si="15"/>
        <v>2.464268112370549E-3</v>
      </c>
    </row>
    <row r="241" spans="1:14" ht="17" x14ac:dyDescent="0.2">
      <c r="A241" s="7">
        <v>44419</v>
      </c>
      <c r="B241">
        <v>133.47500600000001</v>
      </c>
      <c r="C241" s="13">
        <f t="shared" si="12"/>
        <v>4.1229201637382751E-4</v>
      </c>
      <c r="D241" s="11">
        <v>44421</v>
      </c>
      <c r="E241" s="8">
        <v>4468</v>
      </c>
      <c r="F241" s="13">
        <f t="shared" si="13"/>
        <v>1.6073241975147479E-3</v>
      </c>
      <c r="I241" s="7">
        <v>43690</v>
      </c>
      <c r="J241">
        <v>133.89999399999999</v>
      </c>
      <c r="K241" s="14">
        <f t="shared" si="14"/>
        <v>-1.4937276208737416E-4</v>
      </c>
      <c r="L241" s="11">
        <v>43693</v>
      </c>
      <c r="M241" s="8">
        <v>2888.68</v>
      </c>
      <c r="N241" s="13">
        <f t="shared" si="15"/>
        <v>1.4426183452732166E-2</v>
      </c>
    </row>
    <row r="242" spans="1:14" ht="17" x14ac:dyDescent="0.2">
      <c r="A242" s="7">
        <v>44420</v>
      </c>
      <c r="B242">
        <v>133.395004</v>
      </c>
      <c r="C242" s="13">
        <f t="shared" si="12"/>
        <v>-5.9937813376087501E-4</v>
      </c>
      <c r="D242" s="11">
        <v>44424</v>
      </c>
      <c r="E242" s="8">
        <v>4479.71</v>
      </c>
      <c r="F242" s="13">
        <f t="shared" si="13"/>
        <v>2.6208594449417255E-3</v>
      </c>
      <c r="I242" s="7">
        <v>43691</v>
      </c>
      <c r="J242">
        <v>133.91999799999999</v>
      </c>
      <c r="K242" s="14">
        <f t="shared" si="14"/>
        <v>1.4939507764277771E-4</v>
      </c>
      <c r="L242" s="11">
        <v>43696</v>
      </c>
      <c r="M242" s="8">
        <v>2923.65</v>
      </c>
      <c r="N242" s="13">
        <f t="shared" si="15"/>
        <v>1.2105875347909967E-2</v>
      </c>
    </row>
    <row r="243" spans="1:14" ht="17" x14ac:dyDescent="0.2">
      <c r="A243" s="7">
        <v>44421</v>
      </c>
      <c r="B243">
        <v>133.41499300000001</v>
      </c>
      <c r="C243" s="13">
        <f t="shared" si="12"/>
        <v>1.4984819071650612E-4</v>
      </c>
      <c r="D243" s="11">
        <v>44425</v>
      </c>
      <c r="E243" s="8">
        <v>4448.08</v>
      </c>
      <c r="F243" s="13">
        <f t="shared" si="13"/>
        <v>-7.0607249129965854E-3</v>
      </c>
      <c r="I243" s="7">
        <v>43692</v>
      </c>
      <c r="J243">
        <v>133.895004</v>
      </c>
      <c r="K243" s="14">
        <f t="shared" si="14"/>
        <v>-1.8663381401773371E-4</v>
      </c>
      <c r="L243" s="11">
        <v>43697</v>
      </c>
      <c r="M243" s="8">
        <v>2900.51</v>
      </c>
      <c r="N243" s="13">
        <f t="shared" si="15"/>
        <v>-7.9147640791475959E-3</v>
      </c>
    </row>
    <row r="244" spans="1:14" ht="17" x14ac:dyDescent="0.2">
      <c r="A244" s="7">
        <v>44424</v>
      </c>
      <c r="B244">
        <v>133.429993</v>
      </c>
      <c r="C244" s="13">
        <f t="shared" si="12"/>
        <v>1.1243114182812874E-4</v>
      </c>
      <c r="D244" s="11">
        <v>44426</v>
      </c>
      <c r="E244" s="8">
        <v>4400.2700000000004</v>
      </c>
      <c r="F244" s="13">
        <f t="shared" si="13"/>
        <v>-1.0748457761550978E-2</v>
      </c>
      <c r="I244" s="7">
        <v>43693</v>
      </c>
      <c r="J244">
        <v>133.740005</v>
      </c>
      <c r="K244" s="14">
        <f t="shared" si="14"/>
        <v>-1.1576160078384801E-3</v>
      </c>
      <c r="L244" s="11">
        <v>43698</v>
      </c>
      <c r="M244" s="8">
        <v>2924.43</v>
      </c>
      <c r="N244" s="13">
        <f t="shared" si="15"/>
        <v>8.2468255582637262E-3</v>
      </c>
    </row>
    <row r="245" spans="1:14" ht="17" x14ac:dyDescent="0.2">
      <c r="A245" s="7">
        <v>44425</v>
      </c>
      <c r="B245">
        <v>133.38000500000001</v>
      </c>
      <c r="C245" s="13">
        <f t="shared" si="12"/>
        <v>-3.7463840682350202E-4</v>
      </c>
      <c r="D245" s="11">
        <v>44427</v>
      </c>
      <c r="E245" s="8">
        <v>4405.8</v>
      </c>
      <c r="F245" s="13">
        <f t="shared" si="13"/>
        <v>1.2567410636163956E-3</v>
      </c>
      <c r="I245" s="7">
        <v>43696</v>
      </c>
      <c r="J245">
        <v>133.75</v>
      </c>
      <c r="K245" s="14">
        <f t="shared" si="14"/>
        <v>7.4734556799294083E-5</v>
      </c>
      <c r="L245" s="11">
        <v>43699</v>
      </c>
      <c r="M245" s="8">
        <v>2922.95</v>
      </c>
      <c r="N245" s="13">
        <f t="shared" si="15"/>
        <v>-5.0608152699838094E-4</v>
      </c>
    </row>
    <row r="246" spans="1:14" ht="17" x14ac:dyDescent="0.2">
      <c r="A246" s="7">
        <v>44426</v>
      </c>
      <c r="B246">
        <v>133.449997</v>
      </c>
      <c r="C246" s="13">
        <f t="shared" si="12"/>
        <v>5.2475631561099689E-4</v>
      </c>
      <c r="D246" s="11">
        <v>44428</v>
      </c>
      <c r="E246" s="8">
        <v>4441.67</v>
      </c>
      <c r="F246" s="13">
        <f t="shared" si="13"/>
        <v>8.1415406963547543E-3</v>
      </c>
      <c r="I246" s="7">
        <v>43697</v>
      </c>
      <c r="J246">
        <v>133.770004</v>
      </c>
      <c r="K246" s="14">
        <f t="shared" si="14"/>
        <v>1.4956261682241845E-4</v>
      </c>
      <c r="L246" s="11">
        <v>43700</v>
      </c>
      <c r="M246" s="8">
        <v>2847.11</v>
      </c>
      <c r="N246" s="13">
        <f t="shared" si="15"/>
        <v>-2.5946389777450785E-2</v>
      </c>
    </row>
    <row r="247" spans="1:14" ht="17" x14ac:dyDescent="0.2">
      <c r="A247" s="7">
        <v>44427</v>
      </c>
      <c r="B247">
        <v>133.53500399999999</v>
      </c>
      <c r="C247" s="13">
        <f t="shared" si="12"/>
        <v>6.3699514358162013E-4</v>
      </c>
      <c r="D247" s="11">
        <v>44431</v>
      </c>
      <c r="E247" s="8">
        <v>4479.53</v>
      </c>
      <c r="F247" s="13">
        <f t="shared" si="13"/>
        <v>8.5238209952562816E-3</v>
      </c>
      <c r="I247" s="7">
        <v>43698</v>
      </c>
      <c r="J247">
        <v>133.720001</v>
      </c>
      <c r="K247" s="14">
        <f t="shared" si="14"/>
        <v>-3.7379829935568765E-4</v>
      </c>
      <c r="L247" s="11">
        <v>43703</v>
      </c>
      <c r="M247" s="8">
        <v>2878.38</v>
      </c>
      <c r="N247" s="13">
        <f t="shared" si="15"/>
        <v>1.0983067039910699E-2</v>
      </c>
    </row>
    <row r="248" spans="1:14" ht="17" x14ac:dyDescent="0.2">
      <c r="A248" s="7">
        <v>44428</v>
      </c>
      <c r="B248">
        <v>133.60000600000001</v>
      </c>
      <c r="C248" s="13">
        <f t="shared" si="12"/>
        <v>4.8677873256375292E-4</v>
      </c>
      <c r="D248" s="11">
        <v>44432</v>
      </c>
      <c r="E248" s="8">
        <v>4486.2299999999996</v>
      </c>
      <c r="F248" s="13">
        <f t="shared" si="13"/>
        <v>1.4956926284677152E-3</v>
      </c>
      <c r="I248" s="7">
        <v>43699</v>
      </c>
      <c r="J248">
        <v>133.695007</v>
      </c>
      <c r="K248" s="14">
        <f t="shared" si="14"/>
        <v>-1.8691295104011907E-4</v>
      </c>
      <c r="L248" s="11">
        <v>43704</v>
      </c>
      <c r="M248" s="8">
        <v>2869.16</v>
      </c>
      <c r="N248" s="13">
        <f t="shared" si="15"/>
        <v>-3.2031906836484936E-3</v>
      </c>
    </row>
    <row r="249" spans="1:14" ht="17" x14ac:dyDescent="0.2">
      <c r="A249" s="7">
        <v>44431</v>
      </c>
      <c r="B249">
        <v>133.550003</v>
      </c>
      <c r="C249" s="13">
        <f t="shared" si="12"/>
        <v>-3.7427393528710606E-4</v>
      </c>
      <c r="D249" s="11">
        <v>44433</v>
      </c>
      <c r="E249" s="8">
        <v>4496.1899999999996</v>
      </c>
      <c r="F249" s="13">
        <f t="shared" si="13"/>
        <v>2.2201269217136943E-3</v>
      </c>
      <c r="I249" s="7">
        <v>43700</v>
      </c>
      <c r="J249">
        <v>133.800003</v>
      </c>
      <c r="K249" s="14">
        <f t="shared" si="14"/>
        <v>7.8533972476613201E-4</v>
      </c>
      <c r="L249" s="11">
        <v>43705</v>
      </c>
      <c r="M249" s="8">
        <v>2887.94</v>
      </c>
      <c r="N249" s="13">
        <f t="shared" si="15"/>
        <v>6.545469754213773E-3</v>
      </c>
    </row>
    <row r="250" spans="1:14" ht="17" x14ac:dyDescent="0.2">
      <c r="A250" s="7">
        <v>44432</v>
      </c>
      <c r="B250">
        <v>133.51499899999999</v>
      </c>
      <c r="C250" s="13">
        <f t="shared" si="12"/>
        <v>-2.6210407498095112E-4</v>
      </c>
      <c r="D250" s="11">
        <v>44434</v>
      </c>
      <c r="E250" s="8">
        <v>4470</v>
      </c>
      <c r="F250" s="13">
        <f t="shared" si="13"/>
        <v>-5.8249317755698637E-3</v>
      </c>
      <c r="I250" s="7">
        <v>43704</v>
      </c>
      <c r="J250">
        <v>133.94000199999999</v>
      </c>
      <c r="K250" s="14">
        <f t="shared" si="14"/>
        <v>1.0463303203362972E-3</v>
      </c>
      <c r="L250" s="11">
        <v>43706</v>
      </c>
      <c r="M250" s="8">
        <v>2924.58</v>
      </c>
      <c r="N250" s="13">
        <f t="shared" si="15"/>
        <v>1.2687244194824032E-2</v>
      </c>
    </row>
    <row r="251" spans="1:14" ht="17" x14ac:dyDescent="0.2">
      <c r="A251" s="7">
        <v>44433</v>
      </c>
      <c r="B251">
        <v>133.38000500000001</v>
      </c>
      <c r="C251" s="13">
        <f t="shared" si="12"/>
        <v>-1.0110774146054879E-3</v>
      </c>
      <c r="D251" s="11">
        <v>44435</v>
      </c>
      <c r="E251" s="8">
        <v>4509.37</v>
      </c>
      <c r="F251" s="13">
        <f t="shared" si="13"/>
        <v>8.8076062639821373E-3</v>
      </c>
      <c r="I251" s="7">
        <v>43705</v>
      </c>
      <c r="J251">
        <v>134.10000600000001</v>
      </c>
      <c r="K251" s="14">
        <f t="shared" si="14"/>
        <v>1.1945945767568578E-3</v>
      </c>
      <c r="L251" s="11">
        <v>43707</v>
      </c>
      <c r="M251" s="8">
        <v>2926.46</v>
      </c>
      <c r="N251" s="13">
        <f t="shared" si="15"/>
        <v>6.4282734614895531E-4</v>
      </c>
    </row>
    <row r="252" spans="1:14" ht="17" x14ac:dyDescent="0.2">
      <c r="A252" s="7">
        <v>44434</v>
      </c>
      <c r="B252">
        <v>133.44000199999999</v>
      </c>
      <c r="C252" s="13">
        <f t="shared" si="12"/>
        <v>4.4982004611537896E-4</v>
      </c>
      <c r="D252" s="11">
        <v>44438</v>
      </c>
      <c r="E252" s="8">
        <v>4528.79</v>
      </c>
      <c r="F252" s="13">
        <f t="shared" si="13"/>
        <v>4.30658828173347E-3</v>
      </c>
      <c r="I252" s="7">
        <v>43706</v>
      </c>
      <c r="J252">
        <v>133.99499499999999</v>
      </c>
      <c r="K252" s="14">
        <f t="shared" si="14"/>
        <v>-7.8307975616365155E-4</v>
      </c>
      <c r="L252" s="11">
        <v>43711</v>
      </c>
      <c r="M252" s="8">
        <v>2906.27</v>
      </c>
      <c r="N252" s="13">
        <f t="shared" si="15"/>
        <v>-6.8991204390287386E-3</v>
      </c>
    </row>
    <row r="253" spans="1:14" ht="17" x14ac:dyDescent="0.2">
      <c r="A253" s="7">
        <v>44435</v>
      </c>
      <c r="B253">
        <v>133.46000699999999</v>
      </c>
      <c r="C253" s="13">
        <f t="shared" si="12"/>
        <v>1.4991756370030807E-4</v>
      </c>
      <c r="D253" s="11">
        <v>44439</v>
      </c>
      <c r="E253" s="8">
        <v>4522.68</v>
      </c>
      <c r="F253" s="13">
        <f t="shared" si="13"/>
        <v>-1.349146239944865E-3</v>
      </c>
      <c r="I253" s="7">
        <v>43707</v>
      </c>
      <c r="J253">
        <v>133.88000500000001</v>
      </c>
      <c r="K253" s="14">
        <f t="shared" si="14"/>
        <v>-8.5816638151281488E-4</v>
      </c>
      <c r="L253" s="11">
        <v>43712</v>
      </c>
      <c r="M253" s="8">
        <v>2937.78</v>
      </c>
      <c r="N253" s="13">
        <f t="shared" si="15"/>
        <v>1.0842075925499017E-2</v>
      </c>
    </row>
    <row r="254" spans="1:14" ht="17" x14ac:dyDescent="0.2">
      <c r="A254" s="7">
        <v>44439</v>
      </c>
      <c r="B254">
        <v>133.375</v>
      </c>
      <c r="C254" s="13">
        <f t="shared" si="12"/>
        <v>-6.3694736656194628E-4</v>
      </c>
      <c r="D254" s="11">
        <v>44440</v>
      </c>
      <c r="E254" s="8">
        <v>4524.09</v>
      </c>
      <c r="F254" s="13">
        <f t="shared" si="13"/>
        <v>3.117620525883158E-4</v>
      </c>
      <c r="I254" s="7">
        <v>43710</v>
      </c>
      <c r="J254">
        <v>134.070007</v>
      </c>
      <c r="K254" s="14">
        <f t="shared" si="14"/>
        <v>1.4191962421872262E-3</v>
      </c>
      <c r="L254" s="11">
        <v>43713</v>
      </c>
      <c r="M254" s="8">
        <v>2976</v>
      </c>
      <c r="N254" s="13">
        <f t="shared" si="15"/>
        <v>1.3009823744460025E-2</v>
      </c>
    </row>
    <row r="255" spans="1:14" ht="17" x14ac:dyDescent="0.2">
      <c r="A255" s="7">
        <v>44440</v>
      </c>
      <c r="B255">
        <v>133.470001</v>
      </c>
      <c r="C255" s="13">
        <f t="shared" si="12"/>
        <v>7.1228491096531066E-4</v>
      </c>
      <c r="D255" s="11">
        <v>44441</v>
      </c>
      <c r="E255" s="8">
        <v>4536.95</v>
      </c>
      <c r="F255" s="13">
        <f t="shared" si="13"/>
        <v>2.8425606033477546E-3</v>
      </c>
      <c r="I255" s="7">
        <v>43711</v>
      </c>
      <c r="J255">
        <v>134.08999600000001</v>
      </c>
      <c r="K255" s="14">
        <f t="shared" si="14"/>
        <v>1.4909374920835106E-4</v>
      </c>
      <c r="L255" s="11">
        <v>43714</v>
      </c>
      <c r="M255" s="8">
        <v>2978.71</v>
      </c>
      <c r="N255" s="13">
        <f t="shared" si="15"/>
        <v>9.1061827956995245E-4</v>
      </c>
    </row>
    <row r="256" spans="1:14" ht="17" x14ac:dyDescent="0.2">
      <c r="A256" s="7">
        <v>44441</v>
      </c>
      <c r="B256">
        <v>133.490005</v>
      </c>
      <c r="C256" s="13">
        <f t="shared" si="12"/>
        <v>1.4987637559094047E-4</v>
      </c>
      <c r="D256" s="11">
        <v>44442</v>
      </c>
      <c r="E256" s="8">
        <v>4535.43</v>
      </c>
      <c r="F256" s="13">
        <f t="shared" si="13"/>
        <v>-3.3502683520858501E-4</v>
      </c>
      <c r="I256" s="7">
        <v>43712</v>
      </c>
      <c r="J256">
        <v>134.029999</v>
      </c>
      <c r="K256" s="14">
        <f t="shared" si="14"/>
        <v>-4.4743830106463989E-4</v>
      </c>
      <c r="L256" s="11">
        <v>43717</v>
      </c>
      <c r="M256" s="8">
        <v>2978.43</v>
      </c>
      <c r="N256" s="13">
        <f t="shared" si="15"/>
        <v>-9.4000423002005284E-5</v>
      </c>
    </row>
    <row r="257" spans="1:14" ht="17" x14ac:dyDescent="0.2">
      <c r="A257" s="7">
        <v>44442</v>
      </c>
      <c r="B257">
        <v>133.45500200000001</v>
      </c>
      <c r="C257" s="13">
        <f t="shared" si="12"/>
        <v>-2.6221438826068422E-4</v>
      </c>
      <c r="D257" s="11">
        <v>44446</v>
      </c>
      <c r="E257" s="8">
        <v>4520.03</v>
      </c>
      <c r="F257" s="13">
        <f t="shared" si="13"/>
        <v>-3.3954884101398131E-3</v>
      </c>
      <c r="I257" s="7">
        <v>43713</v>
      </c>
      <c r="J257">
        <v>133.73500100000001</v>
      </c>
      <c r="K257" s="14">
        <f t="shared" si="14"/>
        <v>-2.2009848705586421E-3</v>
      </c>
      <c r="L257" s="11">
        <v>43718</v>
      </c>
      <c r="M257" s="8">
        <v>2979.39</v>
      </c>
      <c r="N257" s="13">
        <f t="shared" si="15"/>
        <v>3.2231746255573235E-4</v>
      </c>
    </row>
    <row r="258" spans="1:14" ht="17" x14ac:dyDescent="0.2">
      <c r="A258" s="7">
        <v>44445</v>
      </c>
      <c r="B258">
        <v>133.520004</v>
      </c>
      <c r="C258" s="13">
        <f t="shared" si="12"/>
        <v>4.8707054082530732E-4</v>
      </c>
      <c r="D258" s="11">
        <v>44447</v>
      </c>
      <c r="E258" s="8">
        <v>4514.07</v>
      </c>
      <c r="F258" s="13">
        <f t="shared" si="13"/>
        <v>-1.3185753191903293E-3</v>
      </c>
      <c r="I258" s="7">
        <v>43714</v>
      </c>
      <c r="J258">
        <v>134</v>
      </c>
      <c r="K258" s="14">
        <f t="shared" si="14"/>
        <v>1.9815231466591143E-3</v>
      </c>
      <c r="L258" s="11">
        <v>43719</v>
      </c>
      <c r="M258" s="8">
        <v>3000.93</v>
      </c>
      <c r="N258" s="13">
        <f t="shared" si="15"/>
        <v>7.2296678179091245E-3</v>
      </c>
    </row>
    <row r="259" spans="1:14" ht="17" x14ac:dyDescent="0.2">
      <c r="A259" s="7">
        <v>44446</v>
      </c>
      <c r="B259">
        <v>133.425003</v>
      </c>
      <c r="C259" s="13">
        <f t="shared" si="12"/>
        <v>-7.1151136274683058E-4</v>
      </c>
      <c r="D259" s="11">
        <v>44448</v>
      </c>
      <c r="E259" s="8">
        <v>4493.28</v>
      </c>
      <c r="F259" s="13">
        <f t="shared" si="13"/>
        <v>-4.6055998245485563E-3</v>
      </c>
      <c r="I259" s="7">
        <v>43717</v>
      </c>
      <c r="J259">
        <v>133.759995</v>
      </c>
      <c r="K259" s="14">
        <f t="shared" si="14"/>
        <v>-1.7910820895522539E-3</v>
      </c>
      <c r="L259" s="11">
        <v>43720</v>
      </c>
      <c r="M259" s="8">
        <v>3009.57</v>
      </c>
      <c r="N259" s="13">
        <f t="shared" si="15"/>
        <v>2.8791074766822966E-3</v>
      </c>
    </row>
    <row r="260" spans="1:14" ht="17" x14ac:dyDescent="0.2">
      <c r="A260" s="7">
        <v>44447</v>
      </c>
      <c r="B260">
        <v>133.41999799999999</v>
      </c>
      <c r="C260" s="13">
        <f t="shared" ref="C260:C323" si="16">B260/B259-1</f>
        <v>-3.7511709855553299E-5</v>
      </c>
      <c r="D260" s="11">
        <v>44449</v>
      </c>
      <c r="E260" s="8">
        <v>4458.58</v>
      </c>
      <c r="F260" s="13">
        <f t="shared" ref="F260:F323" si="17">E260/E259-1</f>
        <v>-7.7226435922087555E-3</v>
      </c>
      <c r="I260" s="7">
        <v>43718</v>
      </c>
      <c r="J260">
        <v>133.654999</v>
      </c>
      <c r="K260" s="14">
        <f t="shared" ref="K260:K323" si="18">J260/J259-1</f>
        <v>-7.849581633133651E-4</v>
      </c>
      <c r="L260" s="11">
        <v>43721</v>
      </c>
      <c r="M260" s="8">
        <v>3007.39</v>
      </c>
      <c r="N260" s="13">
        <f t="shared" ref="N260:N323" si="19">M260/M259-1</f>
        <v>-7.2435597111886185E-4</v>
      </c>
    </row>
    <row r="261" spans="1:14" ht="17" x14ac:dyDescent="0.2">
      <c r="A261" s="7">
        <v>44448</v>
      </c>
      <c r="B261">
        <v>133.36999499999999</v>
      </c>
      <c r="C261" s="13">
        <f t="shared" si="16"/>
        <v>-3.7477889933712483E-4</v>
      </c>
      <c r="D261" s="11">
        <v>44452</v>
      </c>
      <c r="E261" s="8">
        <v>4468.7299999999996</v>
      </c>
      <c r="F261" s="13">
        <f t="shared" si="17"/>
        <v>2.2765095613401787E-3</v>
      </c>
      <c r="I261" s="7">
        <v>43719</v>
      </c>
      <c r="J261">
        <v>133.61999499999999</v>
      </c>
      <c r="K261" s="14">
        <f t="shared" si="18"/>
        <v>-2.6189817262289861E-4</v>
      </c>
      <c r="L261" s="11">
        <v>43724</v>
      </c>
      <c r="M261" s="8">
        <v>2997.96</v>
      </c>
      <c r="N261" s="13">
        <f t="shared" si="19"/>
        <v>-3.1356092824674775E-3</v>
      </c>
    </row>
    <row r="262" spans="1:14" ht="17" x14ac:dyDescent="0.2">
      <c r="A262" s="7">
        <v>44449</v>
      </c>
      <c r="B262">
        <v>133.345001</v>
      </c>
      <c r="C262" s="13">
        <f t="shared" si="16"/>
        <v>-1.8740347107304434E-4</v>
      </c>
      <c r="D262" s="11">
        <v>44453</v>
      </c>
      <c r="E262" s="8">
        <v>4443.05</v>
      </c>
      <c r="F262" s="13">
        <f t="shared" si="17"/>
        <v>-5.7465991456183696E-3</v>
      </c>
      <c r="I262" s="7">
        <v>43720</v>
      </c>
      <c r="J262">
        <v>133.48500100000001</v>
      </c>
      <c r="K262" s="14">
        <f t="shared" si="18"/>
        <v>-1.0102829295868254E-3</v>
      </c>
      <c r="L262" s="11">
        <v>43725</v>
      </c>
      <c r="M262" s="8">
        <v>3005.7</v>
      </c>
      <c r="N262" s="13">
        <f t="shared" si="19"/>
        <v>2.5817555938036918E-3</v>
      </c>
    </row>
    <row r="263" spans="1:14" ht="17" x14ac:dyDescent="0.2">
      <c r="A263" s="7">
        <v>44452</v>
      </c>
      <c r="B263">
        <v>133.374405</v>
      </c>
      <c r="C263" s="13">
        <f t="shared" si="16"/>
        <v>2.2051070365969316E-4</v>
      </c>
      <c r="D263" s="11">
        <v>44454</v>
      </c>
      <c r="E263" s="8">
        <v>4480.7</v>
      </c>
      <c r="F263" s="13">
        <f t="shared" si="17"/>
        <v>8.4739086888510062E-3</v>
      </c>
      <c r="I263" s="7">
        <v>43721</v>
      </c>
      <c r="J263">
        <v>133.31500199999999</v>
      </c>
      <c r="K263" s="14">
        <f t="shared" si="18"/>
        <v>-1.2735438343369765E-3</v>
      </c>
      <c r="L263" s="11">
        <v>43726</v>
      </c>
      <c r="M263" s="8">
        <v>3006.73</v>
      </c>
      <c r="N263" s="13">
        <f t="shared" si="19"/>
        <v>3.4268223708289192E-4</v>
      </c>
    </row>
    <row r="264" spans="1:14" ht="17" x14ac:dyDescent="0.2">
      <c r="A264" s="7">
        <v>44453</v>
      </c>
      <c r="B264">
        <v>133.33000200000001</v>
      </c>
      <c r="C264" s="13">
        <f t="shared" si="16"/>
        <v>-3.3291994817141735E-4</v>
      </c>
      <c r="D264" s="11">
        <v>44455</v>
      </c>
      <c r="E264" s="8">
        <v>4473.75</v>
      </c>
      <c r="F264" s="13">
        <f t="shared" si="17"/>
        <v>-1.5510969268194286E-3</v>
      </c>
      <c r="I264" s="7">
        <v>43724</v>
      </c>
      <c r="J264">
        <v>133.490005</v>
      </c>
      <c r="K264" s="14">
        <f t="shared" si="18"/>
        <v>1.3127029769688381E-3</v>
      </c>
      <c r="L264" s="11">
        <v>43727</v>
      </c>
      <c r="M264" s="8">
        <v>3006.79</v>
      </c>
      <c r="N264" s="13">
        <f t="shared" si="19"/>
        <v>1.9955233758972568E-5</v>
      </c>
    </row>
    <row r="265" spans="1:14" ht="17" x14ac:dyDescent="0.2">
      <c r="A265" s="7">
        <v>44454</v>
      </c>
      <c r="B265">
        <v>133.199997</v>
      </c>
      <c r="C265" s="13">
        <f t="shared" si="16"/>
        <v>-9.7506186192075628E-4</v>
      </c>
      <c r="D265" s="11">
        <v>44456</v>
      </c>
      <c r="E265" s="8">
        <v>4432.99</v>
      </c>
      <c r="F265" s="13">
        <f t="shared" si="17"/>
        <v>-9.1109248393406173E-3</v>
      </c>
      <c r="I265" s="7">
        <v>43725</v>
      </c>
      <c r="J265">
        <v>133.46000699999999</v>
      </c>
      <c r="K265" s="14">
        <f t="shared" si="18"/>
        <v>-2.2472094446324142E-4</v>
      </c>
      <c r="L265" s="11">
        <v>43728</v>
      </c>
      <c r="M265" s="8">
        <v>2992.07</v>
      </c>
      <c r="N265" s="13">
        <f t="shared" si="19"/>
        <v>-4.895586322955614E-3</v>
      </c>
    </row>
    <row r="266" spans="1:14" ht="17" x14ac:dyDescent="0.2">
      <c r="A266" s="7">
        <v>44455</v>
      </c>
      <c r="B266">
        <v>133.134995</v>
      </c>
      <c r="C266" s="13">
        <f t="shared" si="16"/>
        <v>-4.8800301399398727E-4</v>
      </c>
      <c r="D266" s="11">
        <v>44459</v>
      </c>
      <c r="E266" s="8">
        <v>4357.7299999999996</v>
      </c>
      <c r="F266" s="13">
        <f t="shared" si="17"/>
        <v>-1.6977254629493954E-2</v>
      </c>
      <c r="I266" s="7">
        <v>43726</v>
      </c>
      <c r="J266">
        <v>133.60000600000001</v>
      </c>
      <c r="K266" s="14">
        <f t="shared" si="18"/>
        <v>1.0489958988240122E-3</v>
      </c>
      <c r="L266" s="11">
        <v>43731</v>
      </c>
      <c r="M266" s="8">
        <v>2991.78</v>
      </c>
      <c r="N266" s="13">
        <f t="shared" si="19"/>
        <v>-9.6922866109405703E-5</v>
      </c>
    </row>
    <row r="267" spans="1:14" ht="17" x14ac:dyDescent="0.2">
      <c r="A267" s="7">
        <v>44456</v>
      </c>
      <c r="B267">
        <v>133.10000600000001</v>
      </c>
      <c r="C267" s="13">
        <f t="shared" si="16"/>
        <v>-2.6280843740589255E-4</v>
      </c>
      <c r="D267" s="11">
        <v>44460</v>
      </c>
      <c r="E267" s="8">
        <v>4354.1899999999996</v>
      </c>
      <c r="F267" s="13">
        <f t="shared" si="17"/>
        <v>-8.1234954896236555E-4</v>
      </c>
      <c r="I267" s="7">
        <v>43727</v>
      </c>
      <c r="J267">
        <v>133.550003</v>
      </c>
      <c r="K267" s="14">
        <f t="shared" si="18"/>
        <v>-3.7427393528710606E-4</v>
      </c>
      <c r="L267" s="11">
        <v>43732</v>
      </c>
      <c r="M267" s="8">
        <v>2966.6</v>
      </c>
      <c r="N267" s="13">
        <f t="shared" si="19"/>
        <v>-8.4163942535883107E-3</v>
      </c>
    </row>
    <row r="268" spans="1:14" ht="17" x14ac:dyDescent="0.2">
      <c r="A268" s="7">
        <v>44459</v>
      </c>
      <c r="B268">
        <v>133.199997</v>
      </c>
      <c r="C268" s="13">
        <f t="shared" si="16"/>
        <v>7.5124714870411502E-4</v>
      </c>
      <c r="D268" s="11">
        <v>44461</v>
      </c>
      <c r="E268" s="8">
        <v>4395.6400000000003</v>
      </c>
      <c r="F268" s="13">
        <f t="shared" si="17"/>
        <v>9.5195662109373025E-3</v>
      </c>
      <c r="I268" s="7">
        <v>43728</v>
      </c>
      <c r="J268">
        <v>133.550003</v>
      </c>
      <c r="K268" s="14">
        <f t="shared" si="18"/>
        <v>0</v>
      </c>
      <c r="L268" s="11">
        <v>43733</v>
      </c>
      <c r="M268" s="8">
        <v>2984.87</v>
      </c>
      <c r="N268" s="13">
        <f t="shared" si="19"/>
        <v>6.1585653610194413E-3</v>
      </c>
    </row>
    <row r="269" spans="1:14" ht="17" x14ac:dyDescent="0.2">
      <c r="A269" s="7">
        <v>44460</v>
      </c>
      <c r="B269">
        <v>133.19000199999999</v>
      </c>
      <c r="C269" s="13">
        <f t="shared" si="16"/>
        <v>-7.503753922755152E-5</v>
      </c>
      <c r="D269" s="11">
        <v>44462</v>
      </c>
      <c r="E269" s="8">
        <v>4448.9799999999996</v>
      </c>
      <c r="F269" s="13">
        <f t="shared" si="17"/>
        <v>1.2134751708511082E-2</v>
      </c>
      <c r="I269" s="7">
        <v>43731</v>
      </c>
      <c r="J269">
        <v>133.73500100000001</v>
      </c>
      <c r="K269" s="14">
        <f t="shared" si="18"/>
        <v>1.3852339636413191E-3</v>
      </c>
      <c r="L269" s="11">
        <v>43734</v>
      </c>
      <c r="M269" s="8">
        <v>2977.62</v>
      </c>
      <c r="N269" s="13">
        <f t="shared" si="19"/>
        <v>-2.4289165022262083E-3</v>
      </c>
    </row>
    <row r="270" spans="1:14" ht="17" x14ac:dyDescent="0.2">
      <c r="A270" s="7">
        <v>44461</v>
      </c>
      <c r="B270">
        <v>133.11999499999999</v>
      </c>
      <c r="C270" s="13">
        <f t="shared" si="16"/>
        <v>-5.2561753096158625E-4</v>
      </c>
      <c r="D270" s="11">
        <v>44463</v>
      </c>
      <c r="E270" s="8">
        <v>4455.4799999999996</v>
      </c>
      <c r="F270" s="13">
        <f t="shared" si="17"/>
        <v>1.4610090402744635E-3</v>
      </c>
      <c r="I270" s="7">
        <v>43732</v>
      </c>
      <c r="J270">
        <v>133.759995</v>
      </c>
      <c r="K270" s="14">
        <f t="shared" si="18"/>
        <v>1.8689198648891292E-4</v>
      </c>
      <c r="L270" s="11">
        <v>43735</v>
      </c>
      <c r="M270" s="8">
        <v>2961.79</v>
      </c>
      <c r="N270" s="13">
        <f t="shared" si="19"/>
        <v>-5.316326462073695E-3</v>
      </c>
    </row>
    <row r="271" spans="1:14" ht="17" x14ac:dyDescent="0.2">
      <c r="A271" s="7">
        <v>44462</v>
      </c>
      <c r="B271">
        <v>132.804993</v>
      </c>
      <c r="C271" s="13">
        <f t="shared" si="16"/>
        <v>-2.3663011706092085E-3</v>
      </c>
      <c r="D271" s="11">
        <v>44466</v>
      </c>
      <c r="E271" s="8">
        <v>4443.1099999999997</v>
      </c>
      <c r="F271" s="13">
        <f t="shared" si="17"/>
        <v>-2.7763563072890074E-3</v>
      </c>
      <c r="I271" s="7">
        <v>43733</v>
      </c>
      <c r="J271">
        <v>133.800003</v>
      </c>
      <c r="K271" s="14">
        <f t="shared" si="18"/>
        <v>2.9910288199408441E-4</v>
      </c>
      <c r="L271" s="11">
        <v>43738</v>
      </c>
      <c r="M271" s="8">
        <v>2976.74</v>
      </c>
      <c r="N271" s="13">
        <f t="shared" si="19"/>
        <v>5.0476232278453548E-3</v>
      </c>
    </row>
    <row r="272" spans="1:14" ht="17" x14ac:dyDescent="0.2">
      <c r="A272" s="7">
        <v>44463</v>
      </c>
      <c r="B272">
        <v>132.81500199999999</v>
      </c>
      <c r="C272" s="13">
        <f t="shared" si="16"/>
        <v>7.536614229564087E-5</v>
      </c>
      <c r="D272" s="11">
        <v>44467</v>
      </c>
      <c r="E272" s="8">
        <v>4352.63</v>
      </c>
      <c r="F272" s="13">
        <f t="shared" si="17"/>
        <v>-2.0364114325326033E-2</v>
      </c>
      <c r="I272" s="7">
        <v>43734</v>
      </c>
      <c r="J272">
        <v>133.85000600000001</v>
      </c>
      <c r="K272" s="14">
        <f t="shared" si="18"/>
        <v>3.7371449087331143E-4</v>
      </c>
      <c r="L272" s="11">
        <v>43739</v>
      </c>
      <c r="M272" s="8">
        <v>2940.25</v>
      </c>
      <c r="N272" s="13">
        <f t="shared" si="19"/>
        <v>-1.2258376613342059E-2</v>
      </c>
    </row>
    <row r="273" spans="1:14" ht="17" x14ac:dyDescent="0.2">
      <c r="A273" s="7">
        <v>44466</v>
      </c>
      <c r="B273">
        <v>132.88000500000001</v>
      </c>
      <c r="C273" s="13">
        <f t="shared" si="16"/>
        <v>4.8942513286287515E-4</v>
      </c>
      <c r="D273" s="11">
        <v>44468</v>
      </c>
      <c r="E273" s="8">
        <v>4359.46</v>
      </c>
      <c r="F273" s="13">
        <f t="shared" si="17"/>
        <v>1.5691662282344421E-3</v>
      </c>
      <c r="I273" s="7">
        <v>43735</v>
      </c>
      <c r="J273">
        <v>134.029999</v>
      </c>
      <c r="K273" s="14">
        <f t="shared" si="18"/>
        <v>1.3447365852190529E-3</v>
      </c>
      <c r="L273" s="11">
        <v>43740</v>
      </c>
      <c r="M273" s="8">
        <v>2887.61</v>
      </c>
      <c r="N273" s="13">
        <f t="shared" si="19"/>
        <v>-1.7903239520448921E-2</v>
      </c>
    </row>
    <row r="274" spans="1:14" ht="17" x14ac:dyDescent="0.2">
      <c r="A274" s="7">
        <v>44467</v>
      </c>
      <c r="B274">
        <v>132.800003</v>
      </c>
      <c r="C274" s="13">
        <f t="shared" si="16"/>
        <v>-6.0206198818257839E-4</v>
      </c>
      <c r="D274" s="11">
        <v>44469</v>
      </c>
      <c r="E274" s="8">
        <v>4307.54</v>
      </c>
      <c r="F274" s="13">
        <f t="shared" si="17"/>
        <v>-1.1909731939276913E-2</v>
      </c>
      <c r="I274" s="7">
        <v>43738</v>
      </c>
      <c r="J274">
        <v>134.095001</v>
      </c>
      <c r="K274" s="14">
        <f t="shared" si="18"/>
        <v>4.8498097802718299E-4</v>
      </c>
      <c r="L274" s="11">
        <v>43741</v>
      </c>
      <c r="M274" s="8">
        <v>2910.63</v>
      </c>
      <c r="N274" s="13">
        <f t="shared" si="19"/>
        <v>7.9719906774113891E-3</v>
      </c>
    </row>
    <row r="275" spans="1:14" ht="17" x14ac:dyDescent="0.2">
      <c r="A275" s="7">
        <v>44468</v>
      </c>
      <c r="B275">
        <v>132.75</v>
      </c>
      <c r="C275" s="13">
        <f t="shared" si="16"/>
        <v>-3.7652860595194237E-4</v>
      </c>
      <c r="D275" s="11">
        <v>44470</v>
      </c>
      <c r="E275" s="8">
        <v>4357.04</v>
      </c>
      <c r="F275" s="13">
        <f t="shared" si="17"/>
        <v>1.1491477734391298E-2</v>
      </c>
      <c r="I275" s="7">
        <v>43739</v>
      </c>
      <c r="J275">
        <v>134.16000399999999</v>
      </c>
      <c r="K275" s="14">
        <f t="shared" si="18"/>
        <v>4.8475334289310723E-4</v>
      </c>
      <c r="L275" s="11">
        <v>43742</v>
      </c>
      <c r="M275" s="8">
        <v>2952.01</v>
      </c>
      <c r="N275" s="13">
        <f t="shared" si="19"/>
        <v>1.4216853396000317E-2</v>
      </c>
    </row>
    <row r="276" spans="1:14" ht="17" x14ac:dyDescent="0.2">
      <c r="A276" s="7">
        <v>44469</v>
      </c>
      <c r="B276">
        <v>132.61999499999999</v>
      </c>
      <c r="C276" s="13">
        <f t="shared" si="16"/>
        <v>-9.7932203389838879E-4</v>
      </c>
      <c r="D276" s="11">
        <v>44473</v>
      </c>
      <c r="E276" s="8">
        <v>4300.46</v>
      </c>
      <c r="F276" s="13">
        <f t="shared" si="17"/>
        <v>-1.2985880322420762E-2</v>
      </c>
      <c r="I276" s="7">
        <v>43740</v>
      </c>
      <c r="J276">
        <v>134.074997</v>
      </c>
      <c r="K276" s="14">
        <f t="shared" si="18"/>
        <v>-6.3362401211608521E-4</v>
      </c>
      <c r="L276" s="11">
        <v>43745</v>
      </c>
      <c r="M276" s="8">
        <v>2938.79</v>
      </c>
      <c r="N276" s="13">
        <f t="shared" si="19"/>
        <v>-4.4783046127893078E-3</v>
      </c>
    </row>
    <row r="277" spans="1:14" ht="17" x14ac:dyDescent="0.2">
      <c r="A277" s="7">
        <v>44470</v>
      </c>
      <c r="B277">
        <v>132.720001</v>
      </c>
      <c r="C277" s="13">
        <f t="shared" si="16"/>
        <v>7.5407935281557315E-4</v>
      </c>
      <c r="D277" s="11">
        <v>44474</v>
      </c>
      <c r="E277" s="8">
        <v>4345.72</v>
      </c>
      <c r="F277" s="13">
        <f t="shared" si="17"/>
        <v>1.0524455523362564E-2</v>
      </c>
      <c r="I277" s="7">
        <v>43741</v>
      </c>
      <c r="J277">
        <v>134.08500699999999</v>
      </c>
      <c r="K277" s="14">
        <f t="shared" si="18"/>
        <v>7.4659707059332447E-5</v>
      </c>
      <c r="L277" s="11">
        <v>43746</v>
      </c>
      <c r="M277" s="8">
        <v>2893.06</v>
      </c>
      <c r="N277" s="13">
        <f t="shared" si="19"/>
        <v>-1.5560826054260457E-2</v>
      </c>
    </row>
    <row r="278" spans="1:14" ht="17" x14ac:dyDescent="0.2">
      <c r="A278" s="7">
        <v>44473</v>
      </c>
      <c r="B278">
        <v>132.71000699999999</v>
      </c>
      <c r="C278" s="13">
        <f t="shared" si="16"/>
        <v>-7.5301385810022659E-5</v>
      </c>
      <c r="D278" s="11">
        <v>44475</v>
      </c>
      <c r="E278" s="8">
        <v>4363.55</v>
      </c>
      <c r="F278" s="13">
        <f t="shared" si="17"/>
        <v>4.1028874386752623E-3</v>
      </c>
      <c r="I278" s="7">
        <v>43742</v>
      </c>
      <c r="J278">
        <v>134.13999899999999</v>
      </c>
      <c r="K278" s="14">
        <f t="shared" si="18"/>
        <v>4.1012788253058652E-4</v>
      </c>
      <c r="L278" s="11">
        <v>43747</v>
      </c>
      <c r="M278" s="8">
        <v>2919.4</v>
      </c>
      <c r="N278" s="13">
        <f t="shared" si="19"/>
        <v>9.104546742895181E-3</v>
      </c>
    </row>
    <row r="279" spans="1:14" ht="17" x14ac:dyDescent="0.2">
      <c r="A279" s="7">
        <v>44474</v>
      </c>
      <c r="B279">
        <v>132.509995</v>
      </c>
      <c r="C279" s="13">
        <f t="shared" si="16"/>
        <v>-1.5071357806497598E-3</v>
      </c>
      <c r="D279" s="11">
        <v>44476</v>
      </c>
      <c r="E279" s="8">
        <v>4399.76</v>
      </c>
      <c r="F279" s="13">
        <f t="shared" si="17"/>
        <v>8.2982892369745098E-3</v>
      </c>
      <c r="I279" s="7">
        <v>43745</v>
      </c>
      <c r="J279">
        <v>134.16999799999999</v>
      </c>
      <c r="K279" s="14">
        <f t="shared" si="18"/>
        <v>2.2363948280634816E-4</v>
      </c>
      <c r="L279" s="11">
        <v>43748</v>
      </c>
      <c r="M279" s="8">
        <v>2938.13</v>
      </c>
      <c r="N279" s="13">
        <f t="shared" si="19"/>
        <v>6.4157018565458301E-3</v>
      </c>
    </row>
    <row r="280" spans="1:14" ht="17" x14ac:dyDescent="0.2">
      <c r="A280" s="7">
        <v>44475</v>
      </c>
      <c r="B280">
        <v>132.46000699999999</v>
      </c>
      <c r="C280" s="13">
        <f t="shared" si="16"/>
        <v>-3.772394678606128E-4</v>
      </c>
      <c r="D280" s="11">
        <v>44477</v>
      </c>
      <c r="E280" s="8">
        <v>4391.34</v>
      </c>
      <c r="F280" s="13">
        <f t="shared" si="17"/>
        <v>-1.9137407494954628E-3</v>
      </c>
      <c r="I280" s="7">
        <v>43746</v>
      </c>
      <c r="J280">
        <v>134.300003</v>
      </c>
      <c r="K280" s="14">
        <f t="shared" si="18"/>
        <v>9.6895730743029596E-4</v>
      </c>
      <c r="L280" s="11">
        <v>43749</v>
      </c>
      <c r="M280" s="8">
        <v>2970.27</v>
      </c>
      <c r="N280" s="13">
        <f t="shared" si="19"/>
        <v>1.0938930544257763E-2</v>
      </c>
    </row>
    <row r="281" spans="1:14" ht="17" x14ac:dyDescent="0.2">
      <c r="A281" s="7">
        <v>44476</v>
      </c>
      <c r="B281">
        <v>132.46499600000001</v>
      </c>
      <c r="C281" s="13">
        <f t="shared" si="16"/>
        <v>3.7664198523135184E-5</v>
      </c>
      <c r="D281" s="11">
        <v>44480</v>
      </c>
      <c r="E281" s="8">
        <v>4361.1899999999996</v>
      </c>
      <c r="F281" s="13">
        <f t="shared" si="17"/>
        <v>-6.8657858421348195E-3</v>
      </c>
      <c r="I281" s="7">
        <v>43747</v>
      </c>
      <c r="J281">
        <v>134.08000200000001</v>
      </c>
      <c r="K281" s="14">
        <f t="shared" si="18"/>
        <v>-1.638131013295685E-3</v>
      </c>
      <c r="L281" s="11">
        <v>43752</v>
      </c>
      <c r="M281" s="8">
        <v>2966.15</v>
      </c>
      <c r="N281" s="13">
        <f t="shared" si="19"/>
        <v>-1.3870792890882111E-3</v>
      </c>
    </row>
    <row r="282" spans="1:14" ht="17" x14ac:dyDescent="0.2">
      <c r="A282" s="7">
        <v>44477</v>
      </c>
      <c r="B282">
        <v>132.22500600000001</v>
      </c>
      <c r="C282" s="13">
        <f t="shared" si="16"/>
        <v>-1.8117239062914736E-3</v>
      </c>
      <c r="D282" s="11">
        <v>44481</v>
      </c>
      <c r="E282" s="8">
        <v>4350.6499999999996</v>
      </c>
      <c r="F282" s="13">
        <f t="shared" si="17"/>
        <v>-2.4167715692277048E-3</v>
      </c>
      <c r="I282" s="7">
        <v>43748</v>
      </c>
      <c r="J282">
        <v>133.895004</v>
      </c>
      <c r="K282" s="14">
        <f t="shared" si="18"/>
        <v>-1.3797583326409235E-3</v>
      </c>
      <c r="L282" s="11">
        <v>43753</v>
      </c>
      <c r="M282" s="8">
        <v>2995.68</v>
      </c>
      <c r="N282" s="13">
        <f t="shared" si="19"/>
        <v>9.9556664362894232E-3</v>
      </c>
    </row>
    <row r="283" spans="1:14" ht="17" x14ac:dyDescent="0.2">
      <c r="A283" s="7">
        <v>44480</v>
      </c>
      <c r="B283">
        <v>132.13999899999999</v>
      </c>
      <c r="C283" s="13">
        <f t="shared" si="16"/>
        <v>-6.4289654863025625E-4</v>
      </c>
      <c r="D283" s="11">
        <v>44482</v>
      </c>
      <c r="E283" s="8">
        <v>4363.8</v>
      </c>
      <c r="F283" s="13">
        <f t="shared" si="17"/>
        <v>3.0225368623080229E-3</v>
      </c>
      <c r="I283" s="7">
        <v>43749</v>
      </c>
      <c r="J283">
        <v>133.429993</v>
      </c>
      <c r="K283" s="14">
        <f t="shared" si="18"/>
        <v>-3.4729525830553554E-3</v>
      </c>
      <c r="L283" s="11">
        <v>43754</v>
      </c>
      <c r="M283" s="8">
        <v>2989.69</v>
      </c>
      <c r="N283" s="13">
        <f t="shared" si="19"/>
        <v>-1.9995460129251796E-3</v>
      </c>
    </row>
    <row r="284" spans="1:14" ht="17" x14ac:dyDescent="0.2">
      <c r="A284" s="7">
        <v>44481</v>
      </c>
      <c r="B284">
        <v>132.220001</v>
      </c>
      <c r="C284" s="13">
        <f t="shared" si="16"/>
        <v>6.0543363557918894E-4</v>
      </c>
      <c r="D284" s="11">
        <v>44483</v>
      </c>
      <c r="E284" s="8">
        <v>4438.26</v>
      </c>
      <c r="F284" s="13">
        <f t="shared" si="17"/>
        <v>1.706311013337003E-2</v>
      </c>
      <c r="I284" s="7">
        <v>43752</v>
      </c>
      <c r="J284">
        <v>133.61999499999999</v>
      </c>
      <c r="K284" s="14">
        <f t="shared" si="18"/>
        <v>1.4239826873108097E-3</v>
      </c>
      <c r="L284" s="11">
        <v>43755</v>
      </c>
      <c r="M284" s="8">
        <v>2997.95</v>
      </c>
      <c r="N284" s="13">
        <f t="shared" si="19"/>
        <v>2.7628282530964832E-3</v>
      </c>
    </row>
    <row r="285" spans="1:14" ht="17" x14ac:dyDescent="0.2">
      <c r="A285" s="7">
        <v>44482</v>
      </c>
      <c r="B285">
        <v>132.199997</v>
      </c>
      <c r="C285" s="13">
        <f t="shared" si="16"/>
        <v>-1.5129329790275481E-4</v>
      </c>
      <c r="D285" s="11">
        <v>44484</v>
      </c>
      <c r="E285" s="8">
        <v>4471.37</v>
      </c>
      <c r="F285" s="13">
        <f t="shared" si="17"/>
        <v>7.4601307719690535E-3</v>
      </c>
      <c r="I285" s="7">
        <v>43753</v>
      </c>
      <c r="J285">
        <v>133.61999499999999</v>
      </c>
      <c r="K285" s="14">
        <f t="shared" si="18"/>
        <v>0</v>
      </c>
      <c r="L285" s="11">
        <v>43756</v>
      </c>
      <c r="M285" s="8">
        <v>2986.2</v>
      </c>
      <c r="N285" s="13">
        <f t="shared" si="19"/>
        <v>-3.919344885671916E-3</v>
      </c>
    </row>
    <row r="286" spans="1:14" ht="17" x14ac:dyDescent="0.2">
      <c r="A286" s="7">
        <v>44483</v>
      </c>
      <c r="B286">
        <v>132.35000600000001</v>
      </c>
      <c r="C286" s="13">
        <f t="shared" si="16"/>
        <v>1.1347125824823223E-3</v>
      </c>
      <c r="D286" s="11">
        <v>44487</v>
      </c>
      <c r="E286" s="8">
        <v>4486.46</v>
      </c>
      <c r="F286" s="13">
        <f t="shared" si="17"/>
        <v>3.3748045900920953E-3</v>
      </c>
      <c r="I286" s="7">
        <v>43754</v>
      </c>
      <c r="J286">
        <v>133.80999800000001</v>
      </c>
      <c r="K286" s="14">
        <f t="shared" si="18"/>
        <v>1.4219653278688682E-3</v>
      </c>
      <c r="L286" s="11">
        <v>43759</v>
      </c>
      <c r="M286" s="8">
        <v>3006.72</v>
      </c>
      <c r="N286" s="13">
        <f t="shared" si="19"/>
        <v>6.8716094032550412E-3</v>
      </c>
    </row>
    <row r="287" spans="1:14" ht="17" x14ac:dyDescent="0.2">
      <c r="A287" s="7">
        <v>44484</v>
      </c>
      <c r="B287">
        <v>132.21000699999999</v>
      </c>
      <c r="C287" s="13">
        <f t="shared" si="16"/>
        <v>-1.0577936807952826E-3</v>
      </c>
      <c r="D287" s="11">
        <v>44488</v>
      </c>
      <c r="E287" s="8">
        <v>4519.63</v>
      </c>
      <c r="F287" s="13">
        <f t="shared" si="17"/>
        <v>7.3933569005406596E-3</v>
      </c>
      <c r="I287" s="7">
        <v>43755</v>
      </c>
      <c r="J287">
        <v>133.55999800000001</v>
      </c>
      <c r="K287" s="14">
        <f t="shared" si="18"/>
        <v>-1.8683207812318914E-3</v>
      </c>
      <c r="L287" s="11">
        <v>43760</v>
      </c>
      <c r="M287" s="8">
        <v>2995.99</v>
      </c>
      <c r="N287" s="13">
        <f t="shared" si="19"/>
        <v>-3.5686728395061262E-3</v>
      </c>
    </row>
    <row r="288" spans="1:14" ht="17" x14ac:dyDescent="0.2">
      <c r="A288" s="7">
        <v>44487</v>
      </c>
      <c r="B288">
        <v>131.83000200000001</v>
      </c>
      <c r="C288" s="13">
        <f t="shared" si="16"/>
        <v>-2.87425293003718E-3</v>
      </c>
      <c r="D288" s="11">
        <v>44489</v>
      </c>
      <c r="E288" s="8">
        <v>4536.1899999999996</v>
      </c>
      <c r="F288" s="13">
        <f t="shared" si="17"/>
        <v>3.6640167447334893E-3</v>
      </c>
      <c r="I288" s="7">
        <v>43756</v>
      </c>
      <c r="J288">
        <v>133.49499499999999</v>
      </c>
      <c r="K288" s="14">
        <f t="shared" si="18"/>
        <v>-4.8669512558707773E-4</v>
      </c>
      <c r="L288" s="11">
        <v>43761</v>
      </c>
      <c r="M288" s="8">
        <v>3004.52</v>
      </c>
      <c r="N288" s="13">
        <f t="shared" si="19"/>
        <v>2.8471390091422411E-3</v>
      </c>
    </row>
    <row r="289" spans="1:14" ht="17" x14ac:dyDescent="0.2">
      <c r="A289" s="7">
        <v>44488</v>
      </c>
      <c r="B289">
        <v>131.80999800000001</v>
      </c>
      <c r="C289" s="13">
        <f t="shared" si="16"/>
        <v>-1.5174087610192455E-4</v>
      </c>
      <c r="D289" s="11">
        <v>44490</v>
      </c>
      <c r="E289" s="8">
        <v>4549.78</v>
      </c>
      <c r="F289" s="13">
        <f t="shared" si="17"/>
        <v>2.995906256131331E-3</v>
      </c>
      <c r="I289" s="7">
        <v>43759</v>
      </c>
      <c r="J289">
        <v>133.41999799999999</v>
      </c>
      <c r="K289" s="14">
        <f t="shared" si="18"/>
        <v>-5.6179634300146386E-4</v>
      </c>
      <c r="L289" s="11">
        <v>43762</v>
      </c>
      <c r="M289" s="8">
        <v>3010.29</v>
      </c>
      <c r="N289" s="13">
        <f t="shared" si="19"/>
        <v>1.920439870594981E-3</v>
      </c>
    </row>
    <row r="290" spans="1:14" ht="17" x14ac:dyDescent="0.2">
      <c r="A290" s="7">
        <v>44489</v>
      </c>
      <c r="B290">
        <v>131.949997</v>
      </c>
      <c r="C290" s="13">
        <f t="shared" si="16"/>
        <v>1.0621273205693171E-3</v>
      </c>
      <c r="D290" s="11">
        <v>44491</v>
      </c>
      <c r="E290" s="8">
        <v>4544.8999999999996</v>
      </c>
      <c r="F290" s="13">
        <f t="shared" si="17"/>
        <v>-1.0725793335062406E-3</v>
      </c>
      <c r="I290" s="7">
        <v>43760</v>
      </c>
      <c r="J290">
        <v>133.53500399999999</v>
      </c>
      <c r="K290" s="14">
        <f t="shared" si="18"/>
        <v>8.6198472285992089E-4</v>
      </c>
      <c r="L290" s="11">
        <v>43763</v>
      </c>
      <c r="M290" s="8">
        <v>3022.55</v>
      </c>
      <c r="N290" s="13">
        <f t="shared" si="19"/>
        <v>4.0726973148768053E-3</v>
      </c>
    </row>
    <row r="291" spans="1:14" ht="17" x14ac:dyDescent="0.2">
      <c r="A291" s="7">
        <v>44490</v>
      </c>
      <c r="B291">
        <v>131.88000500000001</v>
      </c>
      <c r="C291" s="13">
        <f t="shared" si="16"/>
        <v>-5.3044336181362617E-4</v>
      </c>
      <c r="D291" s="11">
        <v>44494</v>
      </c>
      <c r="E291" s="8">
        <v>4566.4799999999996</v>
      </c>
      <c r="F291" s="13">
        <f t="shared" si="17"/>
        <v>4.7481792778718557E-3</v>
      </c>
      <c r="I291" s="7">
        <v>43761</v>
      </c>
      <c r="J291">
        <v>133.60000600000001</v>
      </c>
      <c r="K291" s="14">
        <f t="shared" si="18"/>
        <v>4.8677873256375292E-4</v>
      </c>
      <c r="L291" s="11">
        <v>43766</v>
      </c>
      <c r="M291" s="8">
        <v>3039.42</v>
      </c>
      <c r="N291" s="13">
        <f t="shared" si="19"/>
        <v>5.5813799606292402E-3</v>
      </c>
    </row>
    <row r="292" spans="1:14" ht="17" x14ac:dyDescent="0.2">
      <c r="A292" s="7">
        <v>44491</v>
      </c>
      <c r="B292">
        <v>131.86999499999999</v>
      </c>
      <c r="C292" s="13">
        <f t="shared" si="16"/>
        <v>-7.5902332578925424E-5</v>
      </c>
      <c r="D292" s="11">
        <v>44495</v>
      </c>
      <c r="E292" s="8">
        <v>4574.79</v>
      </c>
      <c r="F292" s="13">
        <f t="shared" si="17"/>
        <v>1.8197824144636776E-3</v>
      </c>
      <c r="I292" s="7">
        <v>43762</v>
      </c>
      <c r="J292">
        <v>133.71000699999999</v>
      </c>
      <c r="K292" s="14">
        <f t="shared" si="18"/>
        <v>8.2336074146560634E-4</v>
      </c>
      <c r="L292" s="11">
        <v>43767</v>
      </c>
      <c r="M292" s="8">
        <v>3036.89</v>
      </c>
      <c r="N292" s="13">
        <f t="shared" si="19"/>
        <v>-8.323956544341593E-4</v>
      </c>
    </row>
    <row r="293" spans="1:14" ht="17" x14ac:dyDescent="0.2">
      <c r="A293" s="7">
        <v>44494</v>
      </c>
      <c r="B293">
        <v>131.990005</v>
      </c>
      <c r="C293" s="13">
        <f t="shared" si="16"/>
        <v>9.1006297528117841E-4</v>
      </c>
      <c r="D293" s="11">
        <v>44496</v>
      </c>
      <c r="E293" s="8">
        <v>4551.68</v>
      </c>
      <c r="F293" s="13">
        <f t="shared" si="17"/>
        <v>-5.0515979968478453E-3</v>
      </c>
      <c r="I293" s="7">
        <v>43763</v>
      </c>
      <c r="J293">
        <v>133.63000500000001</v>
      </c>
      <c r="K293" s="14">
        <f t="shared" si="18"/>
        <v>-5.9832470130660731E-4</v>
      </c>
      <c r="L293" s="11">
        <v>43768</v>
      </c>
      <c r="M293" s="8">
        <v>3046.77</v>
      </c>
      <c r="N293" s="13">
        <f t="shared" si="19"/>
        <v>3.2533282404039188E-3</v>
      </c>
    </row>
    <row r="294" spans="1:14" ht="17" x14ac:dyDescent="0.2">
      <c r="A294" s="7">
        <v>44495</v>
      </c>
      <c r="B294">
        <v>132.08000200000001</v>
      </c>
      <c r="C294" s="13">
        <f t="shared" si="16"/>
        <v>6.8184708380014669E-4</v>
      </c>
      <c r="D294" s="11">
        <v>44497</v>
      </c>
      <c r="E294" s="8">
        <v>4596.42</v>
      </c>
      <c r="F294" s="13">
        <f t="shared" si="17"/>
        <v>9.8293377390326064E-3</v>
      </c>
      <c r="I294" s="7">
        <v>43766</v>
      </c>
      <c r="J294">
        <v>133.46499600000001</v>
      </c>
      <c r="K294" s="14">
        <f t="shared" si="18"/>
        <v>-1.2348199792404646E-3</v>
      </c>
      <c r="L294" s="11">
        <v>43769</v>
      </c>
      <c r="M294" s="8">
        <v>3037.56</v>
      </c>
      <c r="N294" s="13">
        <f t="shared" si="19"/>
        <v>-3.0228734036372717E-3</v>
      </c>
    </row>
    <row r="295" spans="1:14" ht="17" x14ac:dyDescent="0.2">
      <c r="A295" s="7">
        <v>44496</v>
      </c>
      <c r="B295">
        <v>132.41000399999999</v>
      </c>
      <c r="C295" s="13">
        <f t="shared" si="16"/>
        <v>2.4985008707070211E-3</v>
      </c>
      <c r="D295" s="11">
        <v>44498</v>
      </c>
      <c r="E295" s="8">
        <v>4605.38</v>
      </c>
      <c r="F295" s="13">
        <f t="shared" si="17"/>
        <v>1.9493431844783693E-3</v>
      </c>
      <c r="I295" s="7">
        <v>43767</v>
      </c>
      <c r="J295">
        <v>133.5</v>
      </c>
      <c r="K295" s="14">
        <f t="shared" si="18"/>
        <v>2.6227101524045615E-4</v>
      </c>
      <c r="L295" s="11">
        <v>43770</v>
      </c>
      <c r="M295" s="8">
        <v>3066.91</v>
      </c>
      <c r="N295" s="13">
        <f t="shared" si="19"/>
        <v>9.6623605788856981E-3</v>
      </c>
    </row>
    <row r="296" spans="1:14" ht="17" x14ac:dyDescent="0.2">
      <c r="A296" s="7">
        <v>44497</v>
      </c>
      <c r="B296">
        <v>132.21000699999999</v>
      </c>
      <c r="C296" s="13">
        <f t="shared" si="16"/>
        <v>-1.5104372325220883E-3</v>
      </c>
      <c r="D296" s="11">
        <v>44501</v>
      </c>
      <c r="E296" s="8">
        <v>4613.67</v>
      </c>
      <c r="F296" s="13">
        <f t="shared" si="17"/>
        <v>1.8000686154020507E-3</v>
      </c>
      <c r="I296" s="7">
        <v>43768</v>
      </c>
      <c r="J296">
        <v>133.61000100000001</v>
      </c>
      <c r="K296" s="14">
        <f t="shared" si="18"/>
        <v>8.2397752809004743E-4</v>
      </c>
      <c r="L296" s="11">
        <v>43773</v>
      </c>
      <c r="M296" s="8">
        <v>3078.27</v>
      </c>
      <c r="N296" s="13">
        <f t="shared" si="19"/>
        <v>3.70405391746087E-3</v>
      </c>
    </row>
    <row r="297" spans="1:14" ht="17" x14ac:dyDescent="0.2">
      <c r="A297" s="7">
        <v>44498</v>
      </c>
      <c r="B297">
        <v>131.89999399999999</v>
      </c>
      <c r="C297" s="13">
        <f t="shared" si="16"/>
        <v>-2.3448527614100545E-3</v>
      </c>
      <c r="D297" s="11">
        <v>44502</v>
      </c>
      <c r="E297" s="8">
        <v>4630.6499999999996</v>
      </c>
      <c r="F297" s="13">
        <f t="shared" si="17"/>
        <v>3.6803672564356127E-3</v>
      </c>
      <c r="I297" s="7">
        <v>43769</v>
      </c>
      <c r="J297">
        <v>133.699997</v>
      </c>
      <c r="K297" s="14">
        <f t="shared" si="18"/>
        <v>6.7357233235854075E-4</v>
      </c>
      <c r="L297" s="11">
        <v>43774</v>
      </c>
      <c r="M297" s="8">
        <v>3074.62</v>
      </c>
      <c r="N297" s="13">
        <f t="shared" si="19"/>
        <v>-1.1857309462782739E-3</v>
      </c>
    </row>
    <row r="298" spans="1:14" ht="17" x14ac:dyDescent="0.2">
      <c r="A298" s="7">
        <v>44501</v>
      </c>
      <c r="B298">
        <v>132.08000200000001</v>
      </c>
      <c r="C298" s="13">
        <f t="shared" si="16"/>
        <v>1.3647309187900802E-3</v>
      </c>
      <c r="D298" s="11">
        <v>44503</v>
      </c>
      <c r="E298" s="8">
        <v>4660.57</v>
      </c>
      <c r="F298" s="13">
        <f t="shared" si="17"/>
        <v>6.4612959303769202E-3</v>
      </c>
      <c r="I298" s="7">
        <v>43770</v>
      </c>
      <c r="J298">
        <v>133.61000100000001</v>
      </c>
      <c r="K298" s="14">
        <f t="shared" si="18"/>
        <v>-6.7311893806543122E-4</v>
      </c>
      <c r="L298" s="11">
        <v>43775</v>
      </c>
      <c r="M298" s="8">
        <v>3076.78</v>
      </c>
      <c r="N298" s="13">
        <f t="shared" si="19"/>
        <v>7.0252584059171674E-4</v>
      </c>
    </row>
    <row r="299" spans="1:14" ht="17" x14ac:dyDescent="0.2">
      <c r="A299" s="7">
        <v>44502</v>
      </c>
      <c r="B299">
        <v>132.074997</v>
      </c>
      <c r="C299" s="13">
        <f t="shared" si="16"/>
        <v>-3.7893700213675885E-5</v>
      </c>
      <c r="D299" s="11">
        <v>44504</v>
      </c>
      <c r="E299" s="8">
        <v>4680.0600000000004</v>
      </c>
      <c r="F299" s="13">
        <f t="shared" si="17"/>
        <v>4.1818919145084621E-3</v>
      </c>
      <c r="I299" s="7">
        <v>43773</v>
      </c>
      <c r="J299">
        <v>133.49499499999999</v>
      </c>
      <c r="K299" s="14">
        <f t="shared" si="18"/>
        <v>-8.6075891878800714E-4</v>
      </c>
      <c r="L299" s="11">
        <v>43776</v>
      </c>
      <c r="M299" s="8">
        <v>3085.18</v>
      </c>
      <c r="N299" s="13">
        <f t="shared" si="19"/>
        <v>2.7301269509030224E-3</v>
      </c>
    </row>
    <row r="300" spans="1:14" ht="17" x14ac:dyDescent="0.2">
      <c r="A300" s="7">
        <v>44503</v>
      </c>
      <c r="B300">
        <v>131.97500600000001</v>
      </c>
      <c r="C300" s="13">
        <f t="shared" si="16"/>
        <v>-7.5707743533004468E-4</v>
      </c>
      <c r="D300" s="11">
        <v>44505</v>
      </c>
      <c r="E300" s="8">
        <v>4697.53</v>
      </c>
      <c r="F300" s="13">
        <f t="shared" si="17"/>
        <v>3.7328581257503046E-3</v>
      </c>
      <c r="I300" s="7">
        <v>43774</v>
      </c>
      <c r="J300">
        <v>133.41999799999999</v>
      </c>
      <c r="K300" s="14">
        <f t="shared" si="18"/>
        <v>-5.6179634300146386E-4</v>
      </c>
      <c r="L300" s="11">
        <v>43777</v>
      </c>
      <c r="M300" s="8">
        <v>3093.08</v>
      </c>
      <c r="N300" s="13">
        <f t="shared" si="19"/>
        <v>2.5606285532773221E-3</v>
      </c>
    </row>
    <row r="301" spans="1:14" ht="17" x14ac:dyDescent="0.2">
      <c r="A301" s="7">
        <v>44504</v>
      </c>
      <c r="B301">
        <v>132.654999</v>
      </c>
      <c r="C301" s="13">
        <f t="shared" si="16"/>
        <v>5.1524377274889677E-3</v>
      </c>
      <c r="D301" s="11">
        <v>44508</v>
      </c>
      <c r="E301" s="8">
        <v>4701.7</v>
      </c>
      <c r="F301" s="13">
        <f t="shared" si="17"/>
        <v>8.8770055752696031E-4</v>
      </c>
      <c r="I301" s="7">
        <v>43775</v>
      </c>
      <c r="J301">
        <v>133.5</v>
      </c>
      <c r="K301" s="14">
        <f t="shared" si="18"/>
        <v>5.9962525258017152E-4</v>
      </c>
      <c r="L301" s="11">
        <v>43780</v>
      </c>
      <c r="M301" s="8">
        <v>3087.01</v>
      </c>
      <c r="N301" s="13">
        <f t="shared" si="19"/>
        <v>-1.9624452002533488E-3</v>
      </c>
    </row>
    <row r="302" spans="1:14" ht="17" x14ac:dyDescent="0.2">
      <c r="A302" s="7">
        <v>44505</v>
      </c>
      <c r="B302">
        <v>132.91999799999999</v>
      </c>
      <c r="C302" s="13">
        <f t="shared" si="16"/>
        <v>1.9976555877851965E-3</v>
      </c>
      <c r="D302" s="11">
        <v>44509</v>
      </c>
      <c r="E302" s="8">
        <v>4685.25</v>
      </c>
      <c r="F302" s="13">
        <f t="shared" si="17"/>
        <v>-3.4987345002870374E-3</v>
      </c>
      <c r="I302" s="7">
        <v>43776</v>
      </c>
      <c r="J302">
        <v>133.66000399999999</v>
      </c>
      <c r="K302" s="14">
        <f t="shared" si="18"/>
        <v>1.1985318352059071E-3</v>
      </c>
      <c r="L302" s="11">
        <v>43781</v>
      </c>
      <c r="M302" s="8">
        <v>3091.84</v>
      </c>
      <c r="N302" s="13">
        <f t="shared" si="19"/>
        <v>1.5646207819215441E-3</v>
      </c>
    </row>
    <row r="303" spans="1:14" ht="17" x14ac:dyDescent="0.2">
      <c r="A303" s="7">
        <v>44508</v>
      </c>
      <c r="B303">
        <v>132.904999</v>
      </c>
      <c r="C303" s="13">
        <f t="shared" si="16"/>
        <v>-1.1284231286246005E-4</v>
      </c>
      <c r="D303" s="11">
        <v>44510</v>
      </c>
      <c r="E303" s="8">
        <v>4646.71</v>
      </c>
      <c r="F303" s="13">
        <f t="shared" si="17"/>
        <v>-8.2258150578944367E-3</v>
      </c>
      <c r="I303" s="7">
        <v>43777</v>
      </c>
      <c r="J303">
        <v>133.470001</v>
      </c>
      <c r="K303" s="14">
        <f t="shared" si="18"/>
        <v>-1.4215396851251505E-3</v>
      </c>
      <c r="L303" s="11">
        <v>43782</v>
      </c>
      <c r="M303" s="8">
        <v>3094.04</v>
      </c>
      <c r="N303" s="13">
        <f t="shared" si="19"/>
        <v>7.1155040364301314E-4</v>
      </c>
    </row>
    <row r="304" spans="1:14" ht="17" x14ac:dyDescent="0.2">
      <c r="A304" s="7">
        <v>44509</v>
      </c>
      <c r="B304">
        <v>132.75500500000001</v>
      </c>
      <c r="C304" s="13">
        <f t="shared" si="16"/>
        <v>-1.1285805735568033E-3</v>
      </c>
      <c r="D304" s="11">
        <v>44511</v>
      </c>
      <c r="E304" s="8">
        <v>4649.2700000000004</v>
      </c>
      <c r="F304" s="13">
        <f t="shared" si="17"/>
        <v>5.5092743037565839E-4</v>
      </c>
      <c r="I304" s="7">
        <v>43780</v>
      </c>
      <c r="J304">
        <v>133.384995</v>
      </c>
      <c r="K304" s="14">
        <f t="shared" si="18"/>
        <v>-6.3689218073803566E-4</v>
      </c>
      <c r="L304" s="11">
        <v>43783</v>
      </c>
      <c r="M304" s="8">
        <v>3096.63</v>
      </c>
      <c r="N304" s="13">
        <f t="shared" si="19"/>
        <v>8.3709325024883263E-4</v>
      </c>
    </row>
    <row r="305" spans="1:14" ht="17" x14ac:dyDescent="0.2">
      <c r="A305" s="7">
        <v>44510</v>
      </c>
      <c r="B305">
        <v>132.479996</v>
      </c>
      <c r="C305" s="13">
        <f t="shared" si="16"/>
        <v>-2.0715527825110325E-3</v>
      </c>
      <c r="D305" s="11">
        <v>44512</v>
      </c>
      <c r="E305" s="8">
        <v>4682.8500000000004</v>
      </c>
      <c r="F305" s="13">
        <f t="shared" si="17"/>
        <v>7.2226392530441164E-3</v>
      </c>
      <c r="I305" s="7">
        <v>43781</v>
      </c>
      <c r="J305">
        <v>133.365005</v>
      </c>
      <c r="K305" s="14">
        <f t="shared" si="18"/>
        <v>-1.4986693218388414E-4</v>
      </c>
      <c r="L305" s="11">
        <v>43784</v>
      </c>
      <c r="M305" s="8">
        <v>3120.46</v>
      </c>
      <c r="N305" s="13">
        <f t="shared" si="19"/>
        <v>7.6954624866387711E-3</v>
      </c>
    </row>
    <row r="306" spans="1:14" ht="17" x14ac:dyDescent="0.2">
      <c r="A306" s="7">
        <v>44511</v>
      </c>
      <c r="B306">
        <v>132.5</v>
      </c>
      <c r="C306" s="13">
        <f t="shared" si="16"/>
        <v>1.5099638137061611E-4</v>
      </c>
      <c r="D306" s="11">
        <v>44515</v>
      </c>
      <c r="E306" s="8">
        <v>4682.8</v>
      </c>
      <c r="F306" s="13">
        <f t="shared" si="17"/>
        <v>-1.0677258507119092E-5</v>
      </c>
      <c r="I306" s="7">
        <v>43782</v>
      </c>
      <c r="J306">
        <v>133.47500600000001</v>
      </c>
      <c r="K306" s="14">
        <f t="shared" si="18"/>
        <v>8.2481157632030566E-4</v>
      </c>
      <c r="L306" s="11">
        <v>43787</v>
      </c>
      <c r="M306" s="8">
        <v>3122.03</v>
      </c>
      <c r="N306" s="13">
        <f t="shared" si="19"/>
        <v>5.0313094864229413E-4</v>
      </c>
    </row>
    <row r="307" spans="1:14" ht="17" x14ac:dyDescent="0.2">
      <c r="A307" s="7">
        <v>44512</v>
      </c>
      <c r="B307">
        <v>132.54499799999999</v>
      </c>
      <c r="C307" s="13">
        <f t="shared" si="16"/>
        <v>3.3960754716977348E-4</v>
      </c>
      <c r="D307" s="11">
        <v>44516</v>
      </c>
      <c r="E307" s="8">
        <v>4700.8999999999996</v>
      </c>
      <c r="F307" s="13">
        <f t="shared" si="17"/>
        <v>3.8652088494062209E-3</v>
      </c>
      <c r="I307" s="7">
        <v>43783</v>
      </c>
      <c r="J307">
        <v>133.5</v>
      </c>
      <c r="K307" s="14">
        <f t="shared" si="18"/>
        <v>1.8725603203928465E-4</v>
      </c>
      <c r="L307" s="11">
        <v>43788</v>
      </c>
      <c r="M307" s="8">
        <v>3120.18</v>
      </c>
      <c r="N307" s="13">
        <f t="shared" si="19"/>
        <v>-5.9256317203881803E-4</v>
      </c>
    </row>
    <row r="308" spans="1:14" ht="17" x14ac:dyDescent="0.2">
      <c r="A308" s="7">
        <v>44515</v>
      </c>
      <c r="B308">
        <v>132.46000699999999</v>
      </c>
      <c r="C308" s="13">
        <f t="shared" si="16"/>
        <v>-6.4122374501074386E-4</v>
      </c>
      <c r="D308" s="11">
        <v>44517</v>
      </c>
      <c r="E308" s="8">
        <v>4688.67</v>
      </c>
      <c r="F308" s="13">
        <f t="shared" si="17"/>
        <v>-2.6016294752068125E-3</v>
      </c>
      <c r="I308" s="7">
        <v>43784</v>
      </c>
      <c r="J308">
        <v>133.50500500000001</v>
      </c>
      <c r="K308" s="14">
        <f t="shared" si="18"/>
        <v>3.7490636704218261E-5</v>
      </c>
      <c r="L308" s="11">
        <v>43789</v>
      </c>
      <c r="M308" s="8">
        <v>3108.46</v>
      </c>
      <c r="N308" s="13">
        <f t="shared" si="19"/>
        <v>-3.7561935529359936E-3</v>
      </c>
    </row>
    <row r="309" spans="1:14" ht="17" x14ac:dyDescent="0.2">
      <c r="A309" s="7">
        <v>44516</v>
      </c>
      <c r="B309">
        <v>132.320007</v>
      </c>
      <c r="C309" s="13">
        <f t="shared" si="16"/>
        <v>-1.056922788777892E-3</v>
      </c>
      <c r="D309" s="11">
        <v>44518</v>
      </c>
      <c r="E309" s="8">
        <v>4704.54</v>
      </c>
      <c r="F309" s="13">
        <f t="shared" si="17"/>
        <v>3.3847551651107199E-3</v>
      </c>
      <c r="I309" s="7">
        <v>43787</v>
      </c>
      <c r="J309">
        <v>133.429993</v>
      </c>
      <c r="K309" s="14">
        <f t="shared" si="18"/>
        <v>-5.6186657571388743E-4</v>
      </c>
      <c r="L309" s="11">
        <v>43790</v>
      </c>
      <c r="M309" s="8">
        <v>3103.54</v>
      </c>
      <c r="N309" s="13">
        <f t="shared" si="19"/>
        <v>-1.5827773238195064E-3</v>
      </c>
    </row>
    <row r="310" spans="1:14" ht="17" x14ac:dyDescent="0.2">
      <c r="A310" s="7">
        <v>44517</v>
      </c>
      <c r="B310">
        <v>132.5</v>
      </c>
      <c r="C310" s="13">
        <f t="shared" si="16"/>
        <v>1.3602855991383667E-3</v>
      </c>
      <c r="D310" s="11">
        <v>44519</v>
      </c>
      <c r="E310" s="8">
        <v>4697.96</v>
      </c>
      <c r="F310" s="13">
        <f t="shared" si="17"/>
        <v>-1.3986489646171663E-3</v>
      </c>
      <c r="I310" s="7">
        <v>43788</v>
      </c>
      <c r="J310">
        <v>133.449997</v>
      </c>
      <c r="K310" s="14">
        <f t="shared" si="18"/>
        <v>1.4992131491764482E-4</v>
      </c>
      <c r="L310" s="11">
        <v>43791</v>
      </c>
      <c r="M310" s="8">
        <v>3110.29</v>
      </c>
      <c r="N310" s="13">
        <f t="shared" si="19"/>
        <v>2.1749357185665286E-3</v>
      </c>
    </row>
    <row r="311" spans="1:14" ht="17" x14ac:dyDescent="0.2">
      <c r="A311" s="7">
        <v>44518</v>
      </c>
      <c r="B311">
        <v>132.53500399999999</v>
      </c>
      <c r="C311" s="13">
        <f t="shared" si="16"/>
        <v>2.6418113207538063E-4</v>
      </c>
      <c r="D311" s="11">
        <v>44522</v>
      </c>
      <c r="E311" s="8">
        <v>4682.9399999999996</v>
      </c>
      <c r="F311" s="13">
        <f t="shared" si="17"/>
        <v>-3.1971323723489764E-3</v>
      </c>
      <c r="I311" s="7">
        <v>43789</v>
      </c>
      <c r="J311">
        <v>133.5</v>
      </c>
      <c r="K311" s="14">
        <f t="shared" si="18"/>
        <v>3.7469465061135132E-4</v>
      </c>
      <c r="L311" s="11">
        <v>43794</v>
      </c>
      <c r="M311" s="8">
        <v>3133.64</v>
      </c>
      <c r="N311" s="13">
        <f t="shared" si="19"/>
        <v>7.5073385439943241E-3</v>
      </c>
    </row>
    <row r="312" spans="1:14" ht="17" x14ac:dyDescent="0.2">
      <c r="A312" s="7">
        <v>44519</v>
      </c>
      <c r="B312">
        <v>132.699997</v>
      </c>
      <c r="C312" s="13">
        <f t="shared" si="16"/>
        <v>1.2449013092421524E-3</v>
      </c>
      <c r="D312" s="11">
        <v>44523</v>
      </c>
      <c r="E312" s="8">
        <v>4690.7</v>
      </c>
      <c r="F312" s="13">
        <f t="shared" si="17"/>
        <v>1.6570786727996278E-3</v>
      </c>
      <c r="I312" s="7">
        <v>43790</v>
      </c>
      <c r="J312">
        <v>133.41000399999999</v>
      </c>
      <c r="K312" s="14">
        <f t="shared" si="18"/>
        <v>-6.7412734082406001E-4</v>
      </c>
      <c r="L312" s="11">
        <v>43795</v>
      </c>
      <c r="M312" s="8">
        <v>3140.52</v>
      </c>
      <c r="N312" s="13">
        <f t="shared" si="19"/>
        <v>2.1955297992111156E-3</v>
      </c>
    </row>
    <row r="313" spans="1:14" ht="17" x14ac:dyDescent="0.2">
      <c r="A313" s="7">
        <v>44522</v>
      </c>
      <c r="B313">
        <v>132.554993</v>
      </c>
      <c r="C313" s="13">
        <f t="shared" si="16"/>
        <v>-1.0927204467080509E-3</v>
      </c>
      <c r="D313" s="11">
        <v>44524</v>
      </c>
      <c r="E313" s="8">
        <v>4701.46</v>
      </c>
      <c r="F313" s="13">
        <f t="shared" si="17"/>
        <v>2.2939006971240961E-3</v>
      </c>
      <c r="I313" s="7">
        <v>43791</v>
      </c>
      <c r="J313">
        <v>133.570007</v>
      </c>
      <c r="K313" s="14">
        <f t="shared" si="18"/>
        <v>1.1993328476327392E-3</v>
      </c>
      <c r="L313" s="11">
        <v>43796</v>
      </c>
      <c r="M313" s="8">
        <v>3153.63</v>
      </c>
      <c r="N313" s="13">
        <f t="shared" si="19"/>
        <v>4.1744679225097503E-3</v>
      </c>
    </row>
    <row r="314" spans="1:14" ht="17" x14ac:dyDescent="0.2">
      <c r="A314" s="7">
        <v>44523</v>
      </c>
      <c r="B314">
        <v>132.375</v>
      </c>
      <c r="C314" s="13">
        <f t="shared" si="16"/>
        <v>-1.3578741617072954E-3</v>
      </c>
      <c r="D314" s="11">
        <v>44526</v>
      </c>
      <c r="E314" s="8">
        <v>4594.62</v>
      </c>
      <c r="F314" s="13">
        <f t="shared" si="17"/>
        <v>-2.2724855683128209E-2</v>
      </c>
      <c r="I314" s="7">
        <v>43794</v>
      </c>
      <c r="J314">
        <v>133.61999499999999</v>
      </c>
      <c r="K314" s="14">
        <f t="shared" si="18"/>
        <v>3.7424569424460152E-4</v>
      </c>
      <c r="L314" s="11">
        <v>43798</v>
      </c>
      <c r="M314" s="8">
        <v>3140.98</v>
      </c>
      <c r="N314" s="13">
        <f t="shared" si="19"/>
        <v>-4.0112505271703291E-3</v>
      </c>
    </row>
    <row r="315" spans="1:14" ht="17" x14ac:dyDescent="0.2">
      <c r="A315" s="7">
        <v>44524</v>
      </c>
      <c r="B315">
        <v>132.30999800000001</v>
      </c>
      <c r="C315" s="13">
        <f t="shared" si="16"/>
        <v>-4.9104438149194518E-4</v>
      </c>
      <c r="D315" s="11">
        <v>44529</v>
      </c>
      <c r="E315" s="8">
        <v>4655.2700000000004</v>
      </c>
      <c r="F315" s="13">
        <f t="shared" si="17"/>
        <v>1.3200221128189193E-2</v>
      </c>
      <c r="I315" s="7">
        <v>43795</v>
      </c>
      <c r="J315">
        <v>133.699997</v>
      </c>
      <c r="K315" s="14">
        <f t="shared" si="18"/>
        <v>5.9872775777303211E-4</v>
      </c>
      <c r="L315" s="11">
        <v>43801</v>
      </c>
      <c r="M315" s="8">
        <v>3113.87</v>
      </c>
      <c r="N315" s="13">
        <f t="shared" si="19"/>
        <v>-8.6310641901572449E-3</v>
      </c>
    </row>
    <row r="316" spans="1:14" ht="17" x14ac:dyDescent="0.2">
      <c r="A316" s="7">
        <v>44525</v>
      </c>
      <c r="B316">
        <v>132.425003</v>
      </c>
      <c r="C316" s="13">
        <f t="shared" si="16"/>
        <v>8.6920868973172638E-4</v>
      </c>
      <c r="D316" s="11">
        <v>44530</v>
      </c>
      <c r="E316" s="8">
        <v>4567</v>
      </c>
      <c r="F316" s="13">
        <f t="shared" si="17"/>
        <v>-1.8961306218543861E-2</v>
      </c>
      <c r="I316" s="7">
        <v>43796</v>
      </c>
      <c r="J316">
        <v>133.61000100000001</v>
      </c>
      <c r="K316" s="14">
        <f t="shared" si="18"/>
        <v>-6.7311893806543122E-4</v>
      </c>
      <c r="L316" s="11">
        <v>43802</v>
      </c>
      <c r="M316" s="8">
        <v>3093.2</v>
      </c>
      <c r="N316" s="13">
        <f t="shared" si="19"/>
        <v>-6.6380420505672832E-3</v>
      </c>
    </row>
    <row r="317" spans="1:14" ht="17" x14ac:dyDescent="0.2">
      <c r="A317" s="7">
        <v>44526</v>
      </c>
      <c r="B317">
        <v>132.80999800000001</v>
      </c>
      <c r="C317" s="13">
        <f t="shared" si="16"/>
        <v>2.9072681991935134E-3</v>
      </c>
      <c r="D317" s="11">
        <v>44531</v>
      </c>
      <c r="E317" s="8">
        <v>4513.04</v>
      </c>
      <c r="F317" s="13">
        <f t="shared" si="17"/>
        <v>-1.1815195971097037E-2</v>
      </c>
      <c r="I317" s="7">
        <v>43797</v>
      </c>
      <c r="J317">
        <v>133.595001</v>
      </c>
      <c r="K317" s="14">
        <f t="shared" si="18"/>
        <v>-1.1226704503963791E-4</v>
      </c>
      <c r="L317" s="11">
        <v>43803</v>
      </c>
      <c r="M317" s="8">
        <v>3112.76</v>
      </c>
      <c r="N317" s="13">
        <f t="shared" si="19"/>
        <v>6.323548428811776E-3</v>
      </c>
    </row>
    <row r="318" spans="1:14" ht="17" x14ac:dyDescent="0.2">
      <c r="A318" s="7">
        <v>44529</v>
      </c>
      <c r="B318">
        <v>132.69000199999999</v>
      </c>
      <c r="C318" s="13">
        <f t="shared" si="16"/>
        <v>-9.0351631508955865E-4</v>
      </c>
      <c r="D318" s="11">
        <v>44532</v>
      </c>
      <c r="E318" s="8">
        <v>4577.1000000000004</v>
      </c>
      <c r="F318" s="13">
        <f t="shared" si="17"/>
        <v>1.4194423271231882E-2</v>
      </c>
      <c r="I318" s="7">
        <v>43798</v>
      </c>
      <c r="J318">
        <v>133.50500500000001</v>
      </c>
      <c r="K318" s="14">
        <f t="shared" si="18"/>
        <v>-6.7364796082436396E-4</v>
      </c>
      <c r="L318" s="11">
        <v>43804</v>
      </c>
      <c r="M318" s="8">
        <v>3117.43</v>
      </c>
      <c r="N318" s="13">
        <f t="shared" si="19"/>
        <v>1.500276282141666E-3</v>
      </c>
    </row>
    <row r="319" spans="1:14" ht="17" x14ac:dyDescent="0.2">
      <c r="A319" s="7">
        <v>44530</v>
      </c>
      <c r="B319">
        <v>132.72500600000001</v>
      </c>
      <c r="C319" s="13">
        <f t="shared" si="16"/>
        <v>2.6380284476901217E-4</v>
      </c>
      <c r="D319" s="11">
        <v>44533</v>
      </c>
      <c r="E319" s="8">
        <v>4538.43</v>
      </c>
      <c r="F319" s="13">
        <f t="shared" si="17"/>
        <v>-8.4485809792226307E-3</v>
      </c>
      <c r="I319" s="7">
        <v>43801</v>
      </c>
      <c r="J319">
        <v>133.479996</v>
      </c>
      <c r="K319" s="14">
        <f t="shared" si="18"/>
        <v>-1.8732631035078828E-4</v>
      </c>
      <c r="L319" s="11">
        <v>43805</v>
      </c>
      <c r="M319" s="8">
        <v>3145.91</v>
      </c>
      <c r="N319" s="13">
        <f t="shared" si="19"/>
        <v>9.1357303933048417E-3</v>
      </c>
    </row>
    <row r="320" spans="1:14" ht="17" x14ac:dyDescent="0.2">
      <c r="A320" s="7">
        <v>44531</v>
      </c>
      <c r="B320">
        <v>132.55999800000001</v>
      </c>
      <c r="C320" s="13">
        <f t="shared" si="16"/>
        <v>-1.2432321909257027E-3</v>
      </c>
      <c r="D320" s="11">
        <v>44536</v>
      </c>
      <c r="E320" s="8">
        <v>4591.67</v>
      </c>
      <c r="F320" s="13">
        <f t="shared" si="17"/>
        <v>1.1730928977641941E-2</v>
      </c>
      <c r="I320" s="7">
        <v>43802</v>
      </c>
      <c r="J320">
        <v>133.615005</v>
      </c>
      <c r="K320" s="14">
        <f t="shared" si="18"/>
        <v>1.0114549299207187E-3</v>
      </c>
      <c r="L320" s="11">
        <v>43808</v>
      </c>
      <c r="M320" s="8">
        <v>3135.96</v>
      </c>
      <c r="N320" s="13">
        <f t="shared" si="19"/>
        <v>-3.1628368262283102E-3</v>
      </c>
    </row>
    <row r="321" spans="1:14" ht="17" x14ac:dyDescent="0.2">
      <c r="A321" s="7">
        <v>44532</v>
      </c>
      <c r="B321">
        <v>132.66499300000001</v>
      </c>
      <c r="C321" s="13">
        <f t="shared" si="16"/>
        <v>7.9205643922830582E-4</v>
      </c>
      <c r="D321" s="11">
        <v>44537</v>
      </c>
      <c r="E321" s="8">
        <v>4686.75</v>
      </c>
      <c r="F321" s="13">
        <f t="shared" si="17"/>
        <v>2.0707063007576743E-2</v>
      </c>
      <c r="I321" s="7">
        <v>43803</v>
      </c>
      <c r="J321">
        <v>133.38000500000001</v>
      </c>
      <c r="K321" s="14">
        <f t="shared" si="18"/>
        <v>-1.7587845017854598E-3</v>
      </c>
      <c r="L321" s="11">
        <v>43809</v>
      </c>
      <c r="M321" s="8">
        <v>3132.52</v>
      </c>
      <c r="N321" s="13">
        <f t="shared" si="19"/>
        <v>-1.0969527672547441E-3</v>
      </c>
    </row>
    <row r="322" spans="1:14" ht="17" x14ac:dyDescent="0.2">
      <c r="A322" s="7">
        <v>44533</v>
      </c>
      <c r="B322">
        <v>132.77499399999999</v>
      </c>
      <c r="C322" s="13">
        <f t="shared" si="16"/>
        <v>8.2916372671104632E-4</v>
      </c>
      <c r="D322" s="11">
        <v>44538</v>
      </c>
      <c r="E322" s="8">
        <v>4701.21</v>
      </c>
      <c r="F322" s="13">
        <f t="shared" si="17"/>
        <v>3.0852936469836223E-3</v>
      </c>
      <c r="I322" s="7">
        <v>43804</v>
      </c>
      <c r="J322">
        <v>133.38000500000001</v>
      </c>
      <c r="K322" s="14">
        <f t="shared" si="18"/>
        <v>0</v>
      </c>
      <c r="L322" s="11">
        <v>43810</v>
      </c>
      <c r="M322" s="8">
        <v>3141.63</v>
      </c>
      <c r="N322" s="13">
        <f t="shared" si="19"/>
        <v>2.9082017034209873E-3</v>
      </c>
    </row>
    <row r="323" spans="1:14" ht="17" x14ac:dyDescent="0.2">
      <c r="A323" s="7">
        <v>44536</v>
      </c>
      <c r="B323">
        <v>132.845001</v>
      </c>
      <c r="C323" s="13">
        <f t="shared" si="16"/>
        <v>5.2726042676387586E-4</v>
      </c>
      <c r="D323" s="11">
        <v>44539</v>
      </c>
      <c r="E323" s="8">
        <v>4667.45</v>
      </c>
      <c r="F323" s="13">
        <f t="shared" si="17"/>
        <v>-7.1811299644134463E-3</v>
      </c>
      <c r="I323" s="7">
        <v>43805</v>
      </c>
      <c r="J323">
        <v>133.39999399999999</v>
      </c>
      <c r="K323" s="14">
        <f t="shared" si="18"/>
        <v>1.4986504161540459E-4</v>
      </c>
      <c r="L323" s="11">
        <v>43811</v>
      </c>
      <c r="M323" s="8">
        <v>3168.57</v>
      </c>
      <c r="N323" s="13">
        <f t="shared" si="19"/>
        <v>8.5751663945150547E-3</v>
      </c>
    </row>
    <row r="324" spans="1:14" ht="17" x14ac:dyDescent="0.2">
      <c r="A324" s="7">
        <v>44537</v>
      </c>
      <c r="B324">
        <v>132.884995</v>
      </c>
      <c r="C324" s="13">
        <f t="shared" ref="C324:C387" si="20">B324/B323-1</f>
        <v>3.010576212800764E-4</v>
      </c>
      <c r="D324" s="11">
        <v>44540</v>
      </c>
      <c r="E324" s="8">
        <v>4712.0200000000004</v>
      </c>
      <c r="F324" s="13">
        <f t="shared" ref="F324:F387" si="21">E324/E323-1</f>
        <v>9.54911139915815E-3</v>
      </c>
      <c r="I324" s="7">
        <v>43808</v>
      </c>
      <c r="J324">
        <v>133.39999399999999</v>
      </c>
      <c r="K324" s="14">
        <f t="shared" ref="K324:K387" si="22">J324/J323-1</f>
        <v>0</v>
      </c>
      <c r="L324" s="11">
        <v>43812</v>
      </c>
      <c r="M324" s="8">
        <v>3168.8</v>
      </c>
      <c r="N324" s="13">
        <f t="shared" ref="N324:N387" si="23">M324/M323-1</f>
        <v>7.258794976916505E-5</v>
      </c>
    </row>
    <row r="325" spans="1:14" ht="17" x14ac:dyDescent="0.2">
      <c r="A325" s="7">
        <v>44538</v>
      </c>
      <c r="B325">
        <v>132.990005</v>
      </c>
      <c r="C325" s="13">
        <f t="shared" si="20"/>
        <v>7.9023218535700934E-4</v>
      </c>
      <c r="D325" s="11">
        <v>44543</v>
      </c>
      <c r="E325" s="8">
        <v>4668.97</v>
      </c>
      <c r="F325" s="13">
        <f t="shared" si="21"/>
        <v>-9.1362090992822553E-3</v>
      </c>
      <c r="I325" s="7">
        <v>43809</v>
      </c>
      <c r="J325">
        <v>133.38000500000001</v>
      </c>
      <c r="K325" s="14">
        <f t="shared" si="22"/>
        <v>-1.4984258545003293E-4</v>
      </c>
      <c r="L325" s="11">
        <v>43815</v>
      </c>
      <c r="M325" s="8">
        <v>3191.45</v>
      </c>
      <c r="N325" s="13">
        <f t="shared" si="23"/>
        <v>7.1478162080280683E-3</v>
      </c>
    </row>
    <row r="326" spans="1:14" ht="17" x14ac:dyDescent="0.2">
      <c r="A326" s="7">
        <v>44539</v>
      </c>
      <c r="B326">
        <v>132.96499600000001</v>
      </c>
      <c r="C326" s="13">
        <f t="shared" si="20"/>
        <v>-1.8805172614277943E-4</v>
      </c>
      <c r="D326" s="11">
        <v>44544</v>
      </c>
      <c r="E326" s="8">
        <v>4634.09</v>
      </c>
      <c r="F326" s="13">
        <f t="shared" si="21"/>
        <v>-7.4705984403412584E-3</v>
      </c>
      <c r="I326" s="7">
        <v>43810</v>
      </c>
      <c r="J326">
        <v>133.44000199999999</v>
      </c>
      <c r="K326" s="14">
        <f t="shared" si="22"/>
        <v>4.4982004611537896E-4</v>
      </c>
      <c r="L326" s="11">
        <v>43816</v>
      </c>
      <c r="M326" s="8">
        <v>3192.52</v>
      </c>
      <c r="N326" s="13">
        <f t="shared" si="23"/>
        <v>3.3527080167328194E-4</v>
      </c>
    </row>
    <row r="327" spans="1:14" ht="17" x14ac:dyDescent="0.2">
      <c r="A327" s="7">
        <v>44540</v>
      </c>
      <c r="B327">
        <v>133.029999</v>
      </c>
      <c r="C327" s="13">
        <f t="shared" si="20"/>
        <v>4.8887302640165942E-4</v>
      </c>
      <c r="D327" s="11">
        <v>44545</v>
      </c>
      <c r="E327" s="8">
        <v>4709.8500000000004</v>
      </c>
      <c r="F327" s="13">
        <f t="shared" si="21"/>
        <v>1.6348409288555077E-2</v>
      </c>
      <c r="I327" s="7">
        <v>43811</v>
      </c>
      <c r="J327">
        <v>133.33999600000001</v>
      </c>
      <c r="K327" s="14">
        <f t="shared" si="22"/>
        <v>-7.4944543241228789E-4</v>
      </c>
      <c r="L327" s="11">
        <v>43817</v>
      </c>
      <c r="M327" s="8">
        <v>3191.14</v>
      </c>
      <c r="N327" s="13">
        <f t="shared" si="23"/>
        <v>-4.3226040870536497E-4</v>
      </c>
    </row>
    <row r="328" spans="1:14" ht="17" x14ac:dyDescent="0.2">
      <c r="A328" s="7">
        <v>44543</v>
      </c>
      <c r="B328">
        <v>133.070007</v>
      </c>
      <c r="C328" s="13">
        <f t="shared" si="20"/>
        <v>3.0074419529979579E-4</v>
      </c>
      <c r="D328" s="11">
        <v>44546</v>
      </c>
      <c r="E328" s="8">
        <v>4668.67</v>
      </c>
      <c r="F328" s="13">
        <f t="shared" si="21"/>
        <v>-8.7433782392221104E-3</v>
      </c>
      <c r="I328" s="7">
        <v>43812</v>
      </c>
      <c r="J328">
        <v>133.44000199999999</v>
      </c>
      <c r="K328" s="14">
        <f t="shared" si="22"/>
        <v>7.5000752212406319E-4</v>
      </c>
      <c r="L328" s="11">
        <v>43818</v>
      </c>
      <c r="M328" s="8">
        <v>3205.37</v>
      </c>
      <c r="N328" s="13">
        <f t="shared" si="23"/>
        <v>4.4592214694434418E-3</v>
      </c>
    </row>
    <row r="329" spans="1:14" ht="17" x14ac:dyDescent="0.2">
      <c r="A329" s="7">
        <v>44544</v>
      </c>
      <c r="B329">
        <v>132.96499600000001</v>
      </c>
      <c r="C329" s="13">
        <f t="shared" si="20"/>
        <v>-7.8914101206883913E-4</v>
      </c>
      <c r="D329" s="11">
        <v>44547</v>
      </c>
      <c r="E329" s="8">
        <v>4620.6400000000003</v>
      </c>
      <c r="F329" s="13">
        <f t="shared" si="21"/>
        <v>-1.0287726483131143E-2</v>
      </c>
      <c r="I329" s="7">
        <v>43815</v>
      </c>
      <c r="J329">
        <v>133.300003</v>
      </c>
      <c r="K329" s="14">
        <f t="shared" si="22"/>
        <v>-1.0491531617332628E-3</v>
      </c>
      <c r="L329" s="11">
        <v>43819</v>
      </c>
      <c r="M329" s="8">
        <v>3221.22</v>
      </c>
      <c r="N329" s="13">
        <f t="shared" si="23"/>
        <v>4.9448269622538454E-3</v>
      </c>
    </row>
    <row r="330" spans="1:14" ht="17" x14ac:dyDescent="0.2">
      <c r="A330" s="7">
        <v>44545</v>
      </c>
      <c r="B330">
        <v>132.740005</v>
      </c>
      <c r="C330" s="13">
        <f t="shared" si="20"/>
        <v>-1.6921069963407032E-3</v>
      </c>
      <c r="D330" s="11">
        <v>44550</v>
      </c>
      <c r="E330" s="8">
        <v>4568.0200000000004</v>
      </c>
      <c r="F330" s="13">
        <f t="shared" si="21"/>
        <v>-1.1388032826621375E-2</v>
      </c>
      <c r="I330" s="7">
        <v>43816</v>
      </c>
      <c r="J330">
        <v>133.479996</v>
      </c>
      <c r="K330" s="14">
        <f t="shared" si="22"/>
        <v>1.3502850408788625E-3</v>
      </c>
      <c r="L330" s="11">
        <v>43822</v>
      </c>
      <c r="M330" s="8">
        <v>3224.01</v>
      </c>
      <c r="N330" s="13">
        <f t="shared" si="23"/>
        <v>8.6613146571812294E-4</v>
      </c>
    </row>
    <row r="331" spans="1:14" ht="17" x14ac:dyDescent="0.2">
      <c r="A331" s="7">
        <v>44546</v>
      </c>
      <c r="B331">
        <v>132.53999300000001</v>
      </c>
      <c r="C331" s="13">
        <f t="shared" si="20"/>
        <v>-1.5067951820552095E-3</v>
      </c>
      <c r="D331" s="11">
        <v>44551</v>
      </c>
      <c r="E331" s="8">
        <v>4649.2299999999996</v>
      </c>
      <c r="F331" s="13">
        <f t="shared" si="21"/>
        <v>1.7777943178882483E-2</v>
      </c>
      <c r="I331" s="7">
        <v>43817</v>
      </c>
      <c r="J331">
        <v>133.550003</v>
      </c>
      <c r="K331" s="14">
        <f t="shared" si="22"/>
        <v>5.2447559258239629E-4</v>
      </c>
      <c r="L331" s="11">
        <v>43823</v>
      </c>
      <c r="M331" s="8">
        <v>3223.38</v>
      </c>
      <c r="N331" s="13">
        <f t="shared" si="23"/>
        <v>-1.9540882317370389E-4</v>
      </c>
    </row>
    <row r="332" spans="1:14" ht="17" x14ac:dyDescent="0.2">
      <c r="A332" s="7">
        <v>44547</v>
      </c>
      <c r="B332">
        <v>132.70500200000001</v>
      </c>
      <c r="C332" s="13">
        <f t="shared" si="20"/>
        <v>1.2449751676084642E-3</v>
      </c>
      <c r="D332" s="11">
        <v>44552</v>
      </c>
      <c r="E332" s="8">
        <v>4696.5600000000004</v>
      </c>
      <c r="F332" s="13">
        <f t="shared" si="21"/>
        <v>1.0180180373954517E-2</v>
      </c>
      <c r="I332" s="7">
        <v>43818</v>
      </c>
      <c r="J332">
        <v>133.445007</v>
      </c>
      <c r="K332" s="14">
        <f t="shared" si="22"/>
        <v>-7.8619241962873954E-4</v>
      </c>
      <c r="L332" s="11">
        <v>43825</v>
      </c>
      <c r="M332" s="8">
        <v>3239.91</v>
      </c>
      <c r="N332" s="13">
        <f t="shared" si="23"/>
        <v>5.1281573999961694E-3</v>
      </c>
    </row>
    <row r="333" spans="1:14" ht="17" x14ac:dyDescent="0.2">
      <c r="A333" s="7">
        <v>44550</v>
      </c>
      <c r="B333">
        <v>132.625</v>
      </c>
      <c r="C333" s="13">
        <f t="shared" si="20"/>
        <v>-6.0285594961984046E-4</v>
      </c>
      <c r="D333" s="11">
        <v>44553</v>
      </c>
      <c r="E333" s="8">
        <v>4725.79</v>
      </c>
      <c r="F333" s="13">
        <f t="shared" si="21"/>
        <v>6.2237041579367158E-3</v>
      </c>
      <c r="I333" s="7">
        <v>43819</v>
      </c>
      <c r="J333">
        <v>133.46000699999999</v>
      </c>
      <c r="K333" s="14">
        <f t="shared" si="22"/>
        <v>1.1240585419569626E-4</v>
      </c>
      <c r="L333" s="11">
        <v>43826</v>
      </c>
      <c r="M333" s="8">
        <v>3240.02</v>
      </c>
      <c r="N333" s="13">
        <f t="shared" si="23"/>
        <v>3.3951560382883272E-5</v>
      </c>
    </row>
    <row r="334" spans="1:14" ht="17" x14ac:dyDescent="0.2">
      <c r="A334" s="7">
        <v>44551</v>
      </c>
      <c r="B334">
        <v>132.384995</v>
      </c>
      <c r="C334" s="13">
        <f t="shared" si="20"/>
        <v>-1.8096512723845271E-3</v>
      </c>
      <c r="D334" s="11">
        <v>44557</v>
      </c>
      <c r="E334" s="8">
        <v>4791.1899999999996</v>
      </c>
      <c r="F334" s="13">
        <f t="shared" si="21"/>
        <v>1.383895602639984E-2</v>
      </c>
      <c r="I334" s="7">
        <v>43822</v>
      </c>
      <c r="J334">
        <v>133.490005</v>
      </c>
      <c r="K334" s="14">
        <f t="shared" si="22"/>
        <v>2.247714553169633E-4</v>
      </c>
      <c r="L334" s="11">
        <v>43829</v>
      </c>
      <c r="M334" s="8">
        <v>3221.29</v>
      </c>
      <c r="N334" s="13">
        <f t="shared" si="23"/>
        <v>-5.7808285134042237E-3</v>
      </c>
    </row>
    <row r="335" spans="1:14" ht="17" x14ac:dyDescent="0.2">
      <c r="A335" s="7">
        <v>44552</v>
      </c>
      <c r="B335">
        <v>132.220001</v>
      </c>
      <c r="C335" s="13">
        <f t="shared" si="20"/>
        <v>-1.2463194941391142E-3</v>
      </c>
      <c r="D335" s="11">
        <v>44558</v>
      </c>
      <c r="E335" s="8">
        <v>4786.3500000000004</v>
      </c>
      <c r="F335" s="13">
        <f t="shared" si="21"/>
        <v>-1.0101874482121298E-3</v>
      </c>
      <c r="I335" s="7">
        <v>43823</v>
      </c>
      <c r="J335">
        <v>133.50500500000001</v>
      </c>
      <c r="K335" s="14">
        <f t="shared" si="22"/>
        <v>1.1236796342917188E-4</v>
      </c>
      <c r="L335" s="11">
        <v>43830</v>
      </c>
      <c r="M335" s="8">
        <v>3230.78</v>
      </c>
      <c r="N335" s="13">
        <f t="shared" si="23"/>
        <v>2.9460247292234509E-3</v>
      </c>
    </row>
    <row r="336" spans="1:14" ht="17" x14ac:dyDescent="0.2">
      <c r="A336" s="7">
        <v>44553</v>
      </c>
      <c r="B336">
        <v>132.240005</v>
      </c>
      <c r="C336" s="13">
        <f t="shared" si="20"/>
        <v>1.5129329790286583E-4</v>
      </c>
      <c r="D336" s="11">
        <v>44559</v>
      </c>
      <c r="E336" s="8">
        <v>4793.0600000000004</v>
      </c>
      <c r="F336" s="13">
        <f t="shared" si="21"/>
        <v>1.4019033292591576E-3</v>
      </c>
      <c r="I336" s="7">
        <v>43826</v>
      </c>
      <c r="J336">
        <v>133.520004</v>
      </c>
      <c r="K336" s="14">
        <f t="shared" si="22"/>
        <v>1.1234784793257013E-4</v>
      </c>
      <c r="L336" s="11">
        <v>43832</v>
      </c>
      <c r="M336" s="8">
        <v>3257.85</v>
      </c>
      <c r="N336" s="13">
        <f t="shared" si="23"/>
        <v>8.3787815945375321E-3</v>
      </c>
    </row>
    <row r="337" spans="1:14" ht="17" x14ac:dyDescent="0.2">
      <c r="A337" s="7">
        <v>44554</v>
      </c>
      <c r="B337">
        <v>132.25</v>
      </c>
      <c r="C337" s="13">
        <f t="shared" si="20"/>
        <v>7.558227179438326E-5</v>
      </c>
      <c r="D337" s="11">
        <v>44560</v>
      </c>
      <c r="E337" s="8">
        <v>4778.7299999999996</v>
      </c>
      <c r="F337" s="13">
        <f t="shared" si="21"/>
        <v>-2.9897393314501919E-3</v>
      </c>
      <c r="I337" s="7">
        <v>43829</v>
      </c>
      <c r="J337">
        <v>133.33999600000001</v>
      </c>
      <c r="K337" s="14">
        <f t="shared" si="22"/>
        <v>-1.3481725180294335E-3</v>
      </c>
      <c r="L337" s="11">
        <v>43833</v>
      </c>
      <c r="M337" s="8">
        <v>3234.85</v>
      </c>
      <c r="N337" s="13">
        <f t="shared" si="23"/>
        <v>-7.059870773669763E-3</v>
      </c>
    </row>
    <row r="338" spans="1:14" ht="17" x14ac:dyDescent="0.2">
      <c r="A338" s="7">
        <v>44559</v>
      </c>
      <c r="B338">
        <v>132.125</v>
      </c>
      <c r="C338" s="13">
        <f t="shared" si="20"/>
        <v>-9.4517958412099201E-4</v>
      </c>
      <c r="D338" s="11">
        <v>44561</v>
      </c>
      <c r="E338" s="8">
        <v>4766.18</v>
      </c>
      <c r="F338" s="13">
        <f t="shared" si="21"/>
        <v>-2.6262207741385435E-3</v>
      </c>
      <c r="I338" s="7">
        <v>43830</v>
      </c>
      <c r="J338">
        <v>133.49499499999999</v>
      </c>
      <c r="K338" s="14">
        <f t="shared" si="22"/>
        <v>1.1624344131522246E-3</v>
      </c>
      <c r="L338" s="11">
        <v>43836</v>
      </c>
      <c r="M338" s="8">
        <v>3246.28</v>
      </c>
      <c r="N338" s="13">
        <f t="shared" si="23"/>
        <v>3.5333941295578875E-3</v>
      </c>
    </row>
    <row r="339" spans="1:14" ht="17" x14ac:dyDescent="0.2">
      <c r="A339" s="7">
        <v>44560</v>
      </c>
      <c r="B339">
        <v>132.179993</v>
      </c>
      <c r="C339" s="13">
        <f t="shared" si="20"/>
        <v>4.1621948912018425E-4</v>
      </c>
      <c r="D339" s="11">
        <v>44564</v>
      </c>
      <c r="E339" s="8">
        <v>4796.5600000000004</v>
      </c>
      <c r="F339" s="13">
        <f t="shared" si="21"/>
        <v>6.3740773533522699E-3</v>
      </c>
      <c r="I339" s="7">
        <v>43832</v>
      </c>
      <c r="J339">
        <v>133.48500100000001</v>
      </c>
      <c r="K339" s="14">
        <f t="shared" si="22"/>
        <v>-7.4864229928417458E-5</v>
      </c>
      <c r="L339" s="11">
        <v>43837</v>
      </c>
      <c r="M339" s="8">
        <v>3237.18</v>
      </c>
      <c r="N339" s="13">
        <f t="shared" si="23"/>
        <v>-2.8032085956850583E-3</v>
      </c>
    </row>
    <row r="340" spans="1:14" ht="17" x14ac:dyDescent="0.2">
      <c r="A340" s="7">
        <v>44561</v>
      </c>
      <c r="B340">
        <v>132.16000399999999</v>
      </c>
      <c r="C340" s="13">
        <f t="shared" si="20"/>
        <v>-1.5122560946123631E-4</v>
      </c>
      <c r="D340" s="11">
        <v>44565</v>
      </c>
      <c r="E340" s="8">
        <v>4793.54</v>
      </c>
      <c r="F340" s="13">
        <f t="shared" si="21"/>
        <v>-6.29617892823231E-4</v>
      </c>
      <c r="I340" s="7">
        <v>43833</v>
      </c>
      <c r="J340">
        <v>133.56500199999999</v>
      </c>
      <c r="K340" s="14">
        <f t="shared" si="22"/>
        <v>5.9932576245014246E-4</v>
      </c>
      <c r="L340" s="11">
        <v>43838</v>
      </c>
      <c r="M340" s="8">
        <v>3253.05</v>
      </c>
      <c r="N340" s="13">
        <f t="shared" si="23"/>
        <v>4.9024150649641385E-3</v>
      </c>
    </row>
    <row r="341" spans="1:14" ht="17" x14ac:dyDescent="0.2">
      <c r="A341" s="7">
        <v>44565</v>
      </c>
      <c r="B341">
        <v>131.845001</v>
      </c>
      <c r="C341" s="13">
        <f t="shared" si="20"/>
        <v>-2.3834972038891955E-3</v>
      </c>
      <c r="D341" s="11">
        <v>44566</v>
      </c>
      <c r="E341" s="8">
        <v>4700.58</v>
      </c>
      <c r="F341" s="13">
        <f t="shared" si="21"/>
        <v>-1.939276609770646E-2</v>
      </c>
      <c r="I341" s="7">
        <v>43836</v>
      </c>
      <c r="J341">
        <v>133.479996</v>
      </c>
      <c r="K341" s="14">
        <f t="shared" si="22"/>
        <v>-6.3643917738265277E-4</v>
      </c>
      <c r="L341" s="11">
        <v>43839</v>
      </c>
      <c r="M341" s="8">
        <v>3274.7</v>
      </c>
      <c r="N341" s="13">
        <f t="shared" si="23"/>
        <v>6.6552927252885308E-3</v>
      </c>
    </row>
    <row r="342" spans="1:14" ht="17" x14ac:dyDescent="0.2">
      <c r="A342" s="7">
        <v>44566</v>
      </c>
      <c r="B342">
        <v>131.86000100000001</v>
      </c>
      <c r="C342" s="13">
        <f t="shared" si="20"/>
        <v>1.1376995628387121E-4</v>
      </c>
      <c r="D342" s="11">
        <v>44567</v>
      </c>
      <c r="E342" s="8">
        <v>4696.05</v>
      </c>
      <c r="F342" s="13">
        <f t="shared" si="21"/>
        <v>-9.6371086121282978E-4</v>
      </c>
      <c r="I342" s="7">
        <v>43837</v>
      </c>
      <c r="J342">
        <v>133.38000500000001</v>
      </c>
      <c r="K342" s="14">
        <f t="shared" si="22"/>
        <v>-7.4910850311971089E-4</v>
      </c>
      <c r="L342" s="11">
        <v>43840</v>
      </c>
      <c r="M342" s="8">
        <v>3265.35</v>
      </c>
      <c r="N342" s="13">
        <f t="shared" si="23"/>
        <v>-2.8552233792408233E-3</v>
      </c>
    </row>
    <row r="343" spans="1:14" ht="17" x14ac:dyDescent="0.2">
      <c r="A343" s="7">
        <v>44567</v>
      </c>
      <c r="B343">
        <v>131.699997</v>
      </c>
      <c r="C343" s="13">
        <f t="shared" si="20"/>
        <v>-1.2134384861715031E-3</v>
      </c>
      <c r="D343" s="11">
        <v>44568</v>
      </c>
      <c r="E343" s="8">
        <v>4677.03</v>
      </c>
      <c r="F343" s="13">
        <f t="shared" si="21"/>
        <v>-4.0502124125595396E-3</v>
      </c>
      <c r="I343" s="7">
        <v>43838</v>
      </c>
      <c r="J343">
        <v>133.375</v>
      </c>
      <c r="K343" s="14">
        <f t="shared" si="22"/>
        <v>-3.7524365065100262E-5</v>
      </c>
      <c r="L343" s="11">
        <v>43843</v>
      </c>
      <c r="M343" s="8">
        <v>3288.13</v>
      </c>
      <c r="N343" s="13">
        <f t="shared" si="23"/>
        <v>6.9762812562206289E-3</v>
      </c>
    </row>
    <row r="344" spans="1:14" ht="17" x14ac:dyDescent="0.2">
      <c r="A344" s="7">
        <v>44568</v>
      </c>
      <c r="B344">
        <v>131.625</v>
      </c>
      <c r="C344" s="13">
        <f t="shared" si="20"/>
        <v>-5.6945331593283299E-4</v>
      </c>
      <c r="D344" s="11">
        <v>44571</v>
      </c>
      <c r="E344" s="8">
        <v>4670.29</v>
      </c>
      <c r="F344" s="13">
        <f t="shared" si="21"/>
        <v>-1.4410854751839564E-3</v>
      </c>
      <c r="I344" s="7">
        <v>43839</v>
      </c>
      <c r="J344">
        <v>133.41000399999999</v>
      </c>
      <c r="K344" s="14">
        <f t="shared" si="22"/>
        <v>2.624479850046324E-4</v>
      </c>
      <c r="L344" s="11">
        <v>43844</v>
      </c>
      <c r="M344" s="8">
        <v>3283.15</v>
      </c>
      <c r="N344" s="13">
        <f t="shared" si="23"/>
        <v>-1.5145386587512855E-3</v>
      </c>
    </row>
    <row r="345" spans="1:14" ht="17" x14ac:dyDescent="0.2">
      <c r="A345" s="7">
        <v>44571</v>
      </c>
      <c r="B345">
        <v>131.595001</v>
      </c>
      <c r="C345" s="13">
        <f t="shared" si="20"/>
        <v>-2.2791263057930777E-4</v>
      </c>
      <c r="D345" s="11">
        <v>44572</v>
      </c>
      <c r="E345" s="8">
        <v>4713.07</v>
      </c>
      <c r="F345" s="13">
        <f t="shared" si="21"/>
        <v>9.1600307475552256E-3</v>
      </c>
      <c r="I345" s="7">
        <v>43840</v>
      </c>
      <c r="J345">
        <v>133.55999800000001</v>
      </c>
      <c r="K345" s="14">
        <f t="shared" si="22"/>
        <v>1.1243084888898913E-3</v>
      </c>
      <c r="L345" s="11">
        <v>43845</v>
      </c>
      <c r="M345" s="8">
        <v>3289.29</v>
      </c>
      <c r="N345" s="13">
        <f t="shared" si="23"/>
        <v>1.870155186330269E-3</v>
      </c>
    </row>
    <row r="346" spans="1:14" ht="17" x14ac:dyDescent="0.2">
      <c r="A346" s="7">
        <v>44572</v>
      </c>
      <c r="B346">
        <v>131.58000200000001</v>
      </c>
      <c r="C346" s="13">
        <f t="shared" si="20"/>
        <v>-1.1397849375749391E-4</v>
      </c>
      <c r="D346" s="11">
        <v>44573</v>
      </c>
      <c r="E346" s="8">
        <v>4726.3500000000004</v>
      </c>
      <c r="F346" s="13">
        <f t="shared" si="21"/>
        <v>2.8176963210817529E-3</v>
      </c>
      <c r="I346" s="7">
        <v>43843</v>
      </c>
      <c r="J346">
        <v>133.695007</v>
      </c>
      <c r="K346" s="14">
        <f t="shared" si="22"/>
        <v>1.0108490717406493E-3</v>
      </c>
      <c r="L346" s="11">
        <v>43846</v>
      </c>
      <c r="M346" s="8">
        <v>3316.81</v>
      </c>
      <c r="N346" s="13">
        <f t="shared" si="23"/>
        <v>8.3665471879950104E-3</v>
      </c>
    </row>
    <row r="347" spans="1:14" ht="17" x14ac:dyDescent="0.2">
      <c r="A347" s="7">
        <v>44573</v>
      </c>
      <c r="B347">
        <v>131.61999499999999</v>
      </c>
      <c r="C347" s="13">
        <f t="shared" si="20"/>
        <v>3.0394436382508161E-4</v>
      </c>
      <c r="D347" s="11">
        <v>44574</v>
      </c>
      <c r="E347" s="8">
        <v>4659.03</v>
      </c>
      <c r="F347" s="13">
        <f t="shared" si="21"/>
        <v>-1.4243549462058636E-2</v>
      </c>
      <c r="I347" s="7">
        <v>43844</v>
      </c>
      <c r="J347">
        <v>133.71000699999999</v>
      </c>
      <c r="K347" s="14">
        <f t="shared" si="22"/>
        <v>1.1219566337272724E-4</v>
      </c>
      <c r="L347" s="11">
        <v>43847</v>
      </c>
      <c r="M347" s="8">
        <v>3329.62</v>
      </c>
      <c r="N347" s="13">
        <f t="shared" si="23"/>
        <v>3.862144651035182E-3</v>
      </c>
    </row>
    <row r="348" spans="1:14" ht="17" x14ac:dyDescent="0.2">
      <c r="A348" s="7">
        <v>44574</v>
      </c>
      <c r="B348">
        <v>131.64999399999999</v>
      </c>
      <c r="C348" s="13">
        <f t="shared" si="20"/>
        <v>2.2792129721627141E-4</v>
      </c>
      <c r="D348" s="11">
        <v>44575</v>
      </c>
      <c r="E348" s="8">
        <v>4662.8500000000004</v>
      </c>
      <c r="F348" s="13">
        <f t="shared" si="21"/>
        <v>8.1991315788920716E-4</v>
      </c>
      <c r="I348" s="7">
        <v>43845</v>
      </c>
      <c r="J348">
        <v>133.89999399999999</v>
      </c>
      <c r="K348" s="14">
        <f t="shared" si="22"/>
        <v>1.4208884156292623E-3</v>
      </c>
      <c r="L348" s="11">
        <v>43851</v>
      </c>
      <c r="M348" s="8">
        <v>3320.79</v>
      </c>
      <c r="N348" s="13">
        <f t="shared" si="23"/>
        <v>-2.6519542770646609E-3</v>
      </c>
    </row>
    <row r="349" spans="1:14" ht="17" x14ac:dyDescent="0.2">
      <c r="A349" s="7">
        <v>44575</v>
      </c>
      <c r="B349">
        <v>131.570007</v>
      </c>
      <c r="C349" s="13">
        <f t="shared" si="20"/>
        <v>-6.0757313821058201E-4</v>
      </c>
      <c r="D349" s="11">
        <v>44579</v>
      </c>
      <c r="E349" s="8">
        <v>4577.1099999999997</v>
      </c>
      <c r="F349" s="13">
        <f t="shared" si="21"/>
        <v>-1.8387895814791499E-2</v>
      </c>
      <c r="I349" s="7">
        <v>43846</v>
      </c>
      <c r="J349">
        <v>133.449997</v>
      </c>
      <c r="K349" s="14">
        <f t="shared" si="22"/>
        <v>-3.360694698761546E-3</v>
      </c>
      <c r="L349" s="11">
        <v>43852</v>
      </c>
      <c r="M349" s="8">
        <v>3321.75</v>
      </c>
      <c r="N349" s="13">
        <f t="shared" si="23"/>
        <v>2.8908783753256451E-4</v>
      </c>
    </row>
    <row r="350" spans="1:14" ht="17" x14ac:dyDescent="0.2">
      <c r="A350" s="7">
        <v>44578</v>
      </c>
      <c r="B350">
        <v>131.470001</v>
      </c>
      <c r="C350" s="13">
        <f t="shared" si="20"/>
        <v>-7.6009724617565055E-4</v>
      </c>
      <c r="D350" s="11">
        <v>44580</v>
      </c>
      <c r="E350" s="8">
        <v>4532.76</v>
      </c>
      <c r="F350" s="13">
        <f t="shared" si="21"/>
        <v>-9.6895202431227512E-3</v>
      </c>
      <c r="I350" s="7">
        <v>43847</v>
      </c>
      <c r="J350">
        <v>133.529999</v>
      </c>
      <c r="K350" s="14">
        <f t="shared" si="22"/>
        <v>5.9949045933671563E-4</v>
      </c>
      <c r="L350" s="11">
        <v>43853</v>
      </c>
      <c r="M350" s="8">
        <v>3325.54</v>
      </c>
      <c r="N350" s="13">
        <f t="shared" si="23"/>
        <v>1.1409648528637462E-3</v>
      </c>
    </row>
    <row r="351" spans="1:14" ht="17" x14ac:dyDescent="0.2">
      <c r="A351" s="7">
        <v>44579</v>
      </c>
      <c r="B351">
        <v>131.38999899999999</v>
      </c>
      <c r="C351" s="13">
        <f t="shared" si="20"/>
        <v>-6.0851904914804855E-4</v>
      </c>
      <c r="D351" s="11">
        <v>44581</v>
      </c>
      <c r="E351" s="8">
        <v>4482.7299999999996</v>
      </c>
      <c r="F351" s="13">
        <f t="shared" si="21"/>
        <v>-1.103742532143781E-2</v>
      </c>
      <c r="I351" s="7">
        <v>43850</v>
      </c>
      <c r="J351">
        <v>133.51499899999999</v>
      </c>
      <c r="K351" s="14">
        <f t="shared" si="22"/>
        <v>-1.1233430773871511E-4</v>
      </c>
      <c r="L351" s="11">
        <v>43854</v>
      </c>
      <c r="M351" s="8">
        <v>3295.47</v>
      </c>
      <c r="N351" s="13">
        <f t="shared" si="23"/>
        <v>-9.0421405245464381E-3</v>
      </c>
    </row>
    <row r="352" spans="1:14" ht="17" x14ac:dyDescent="0.2">
      <c r="A352" s="7">
        <v>44580</v>
      </c>
      <c r="B352">
        <v>131.270004</v>
      </c>
      <c r="C352" s="13">
        <f t="shared" si="20"/>
        <v>-9.132734676403631E-4</v>
      </c>
      <c r="D352" s="11">
        <v>44582</v>
      </c>
      <c r="E352" s="8">
        <v>4397.9399999999996</v>
      </c>
      <c r="F352" s="13">
        <f t="shared" si="21"/>
        <v>-1.8914813071498782E-2</v>
      </c>
      <c r="I352" s="7">
        <v>43851</v>
      </c>
      <c r="J352">
        <v>133.55999800000001</v>
      </c>
      <c r="K352" s="14">
        <f t="shared" si="22"/>
        <v>3.3703329466394649E-4</v>
      </c>
      <c r="L352" s="11">
        <v>43857</v>
      </c>
      <c r="M352" s="8">
        <v>3243.63</v>
      </c>
      <c r="N352" s="13">
        <f t="shared" si="23"/>
        <v>-1.5730684849202037E-2</v>
      </c>
    </row>
    <row r="353" spans="1:14" ht="17" x14ac:dyDescent="0.2">
      <c r="A353" s="7">
        <v>44581</v>
      </c>
      <c r="B353">
        <v>131.31500199999999</v>
      </c>
      <c r="C353" s="13">
        <f t="shared" si="20"/>
        <v>3.4278965970013786E-4</v>
      </c>
      <c r="D353" s="11">
        <v>44585</v>
      </c>
      <c r="E353" s="8">
        <v>4410.13</v>
      </c>
      <c r="F353" s="13">
        <f t="shared" si="21"/>
        <v>2.7717522294530283E-3</v>
      </c>
      <c r="I353" s="7">
        <v>43852</v>
      </c>
      <c r="J353">
        <v>133.44000199999999</v>
      </c>
      <c r="K353" s="14">
        <f t="shared" si="22"/>
        <v>-8.9844266095318037E-4</v>
      </c>
      <c r="L353" s="11">
        <v>43858</v>
      </c>
      <c r="M353" s="8">
        <v>3276.24</v>
      </c>
      <c r="N353" s="13">
        <f t="shared" si="23"/>
        <v>1.0053551114029613E-2</v>
      </c>
    </row>
    <row r="354" spans="1:14" ht="17" x14ac:dyDescent="0.2">
      <c r="A354" s="7">
        <v>44582</v>
      </c>
      <c r="B354">
        <v>131.404999</v>
      </c>
      <c r="C354" s="13">
        <f t="shared" si="20"/>
        <v>6.8535200570618571E-4</v>
      </c>
      <c r="D354" s="11">
        <v>44586</v>
      </c>
      <c r="E354" s="8">
        <v>4356.45</v>
      </c>
      <c r="F354" s="13">
        <f t="shared" si="21"/>
        <v>-1.2171976789799865E-2</v>
      </c>
      <c r="I354" s="7">
        <v>43853</v>
      </c>
      <c r="J354">
        <v>133.58000200000001</v>
      </c>
      <c r="K354" s="14">
        <f t="shared" si="22"/>
        <v>1.0491606557381239E-3</v>
      </c>
      <c r="L354" s="11">
        <v>43859</v>
      </c>
      <c r="M354" s="8">
        <v>3273.4</v>
      </c>
      <c r="N354" s="13">
        <f t="shared" si="23"/>
        <v>-8.6684736160957954E-4</v>
      </c>
    </row>
    <row r="355" spans="1:14" ht="17" x14ac:dyDescent="0.2">
      <c r="A355" s="7">
        <v>44585</v>
      </c>
      <c r="B355">
        <v>131.45500200000001</v>
      </c>
      <c r="C355" s="13">
        <f t="shared" si="20"/>
        <v>3.8052585807646366E-4</v>
      </c>
      <c r="D355" s="11">
        <v>44587</v>
      </c>
      <c r="E355" s="8">
        <v>4349.93</v>
      </c>
      <c r="F355" s="13">
        <f t="shared" si="21"/>
        <v>-1.4966314315554285E-3</v>
      </c>
      <c r="I355" s="7">
        <v>43854</v>
      </c>
      <c r="J355">
        <v>133.595001</v>
      </c>
      <c r="K355" s="14">
        <f t="shared" si="22"/>
        <v>1.1228477148850224E-4</v>
      </c>
      <c r="L355" s="11">
        <v>43860</v>
      </c>
      <c r="M355" s="8">
        <v>3283.66</v>
      </c>
      <c r="N355" s="13">
        <f t="shared" si="23"/>
        <v>3.1343557157694768E-3</v>
      </c>
    </row>
    <row r="356" spans="1:14" ht="17" x14ac:dyDescent="0.2">
      <c r="A356" s="7">
        <v>44586</v>
      </c>
      <c r="B356">
        <v>131.41000399999999</v>
      </c>
      <c r="C356" s="13">
        <f t="shared" si="20"/>
        <v>-3.4230724822492675E-4</v>
      </c>
      <c r="D356" s="11">
        <v>44588</v>
      </c>
      <c r="E356" s="8">
        <v>4326.51</v>
      </c>
      <c r="F356" s="13">
        <f t="shared" si="21"/>
        <v>-5.3839946849719711E-3</v>
      </c>
      <c r="I356" s="7">
        <v>43857</v>
      </c>
      <c r="J356">
        <v>133.68499800000001</v>
      </c>
      <c r="K356" s="14">
        <f t="shared" si="22"/>
        <v>6.7365544613462447E-4</v>
      </c>
      <c r="L356" s="11">
        <v>43861</v>
      </c>
      <c r="M356" s="8">
        <v>3225.52</v>
      </c>
      <c r="N356" s="13">
        <f t="shared" si="23"/>
        <v>-1.7705852615678808E-2</v>
      </c>
    </row>
    <row r="357" spans="1:14" ht="17" x14ac:dyDescent="0.2">
      <c r="A357" s="7">
        <v>44587</v>
      </c>
      <c r="B357">
        <v>131.320007</v>
      </c>
      <c r="C357" s="13">
        <f t="shared" si="20"/>
        <v>-6.848565349710789E-4</v>
      </c>
      <c r="D357" s="11">
        <v>44589</v>
      </c>
      <c r="E357" s="8">
        <v>4431.8500000000004</v>
      </c>
      <c r="F357" s="13">
        <f t="shared" si="21"/>
        <v>2.4347568825681787E-2</v>
      </c>
      <c r="I357" s="7">
        <v>43858</v>
      </c>
      <c r="J357">
        <v>133.5</v>
      </c>
      <c r="K357" s="14">
        <f t="shared" si="22"/>
        <v>-1.3838351555348627E-3</v>
      </c>
      <c r="L357" s="11">
        <v>43864</v>
      </c>
      <c r="M357" s="8">
        <v>3248.92</v>
      </c>
      <c r="N357" s="13">
        <f t="shared" si="23"/>
        <v>7.2546442124061805E-3</v>
      </c>
    </row>
    <row r="358" spans="1:14" ht="17" x14ac:dyDescent="0.2">
      <c r="A358" s="7">
        <v>44588</v>
      </c>
      <c r="B358">
        <v>131.240005</v>
      </c>
      <c r="C358" s="13">
        <f t="shared" si="20"/>
        <v>-6.0921410094050277E-4</v>
      </c>
      <c r="D358" s="11">
        <v>44592</v>
      </c>
      <c r="E358" s="8">
        <v>4515.55</v>
      </c>
      <c r="F358" s="13">
        <f t="shared" si="21"/>
        <v>1.8886018254227865E-2</v>
      </c>
      <c r="I358" s="7">
        <v>43859</v>
      </c>
      <c r="J358">
        <v>133.53999300000001</v>
      </c>
      <c r="K358" s="14">
        <f t="shared" si="22"/>
        <v>2.9957303370786725E-4</v>
      </c>
      <c r="L358" s="11">
        <v>43865</v>
      </c>
      <c r="M358" s="8">
        <v>3297.59</v>
      </c>
      <c r="N358" s="13">
        <f t="shared" si="23"/>
        <v>1.4980362705145023E-2</v>
      </c>
    </row>
    <row r="359" spans="1:14" ht="17" x14ac:dyDescent="0.2">
      <c r="A359" s="7">
        <v>44589</v>
      </c>
      <c r="B359">
        <v>131.21000699999999</v>
      </c>
      <c r="C359" s="13">
        <f t="shared" si="20"/>
        <v>-2.2857359689987256E-4</v>
      </c>
      <c r="D359" s="11">
        <v>44593</v>
      </c>
      <c r="E359" s="8">
        <v>4546.54</v>
      </c>
      <c r="F359" s="13">
        <f t="shared" si="21"/>
        <v>6.8629513569775646E-3</v>
      </c>
      <c r="I359" s="7">
        <v>43860</v>
      </c>
      <c r="J359">
        <v>133.479996</v>
      </c>
      <c r="K359" s="14">
        <f t="shared" si="22"/>
        <v>-4.4928113782372048E-4</v>
      </c>
      <c r="L359" s="11">
        <v>43866</v>
      </c>
      <c r="M359" s="8">
        <v>3334.69</v>
      </c>
      <c r="N359" s="13">
        <f t="shared" si="23"/>
        <v>1.1250640619361318E-2</v>
      </c>
    </row>
    <row r="360" spans="1:14" ht="17" x14ac:dyDescent="0.2">
      <c r="A360" s="7">
        <v>44592</v>
      </c>
      <c r="B360">
        <v>130.949997</v>
      </c>
      <c r="C360" s="13">
        <f t="shared" si="20"/>
        <v>-1.9816323918037115E-3</v>
      </c>
      <c r="D360" s="11">
        <v>44594</v>
      </c>
      <c r="E360" s="8">
        <v>4589.38</v>
      </c>
      <c r="F360" s="13">
        <f t="shared" si="21"/>
        <v>9.4225498950850639E-3</v>
      </c>
      <c r="I360" s="7">
        <v>43861</v>
      </c>
      <c r="J360">
        <v>133.44000199999999</v>
      </c>
      <c r="K360" s="14">
        <f t="shared" si="22"/>
        <v>-2.9962542102568435E-4</v>
      </c>
      <c r="L360" s="11">
        <v>43867</v>
      </c>
      <c r="M360" s="8">
        <v>3345.78</v>
      </c>
      <c r="N360" s="13">
        <f t="shared" si="23"/>
        <v>3.3256464618900416E-3</v>
      </c>
    </row>
    <row r="361" spans="1:14" ht="17" x14ac:dyDescent="0.2">
      <c r="A361" s="7">
        <v>44593</v>
      </c>
      <c r="B361">
        <v>130.96000699999999</v>
      </c>
      <c r="C361" s="13">
        <f t="shared" si="20"/>
        <v>7.644139159457275E-5</v>
      </c>
      <c r="D361" s="11">
        <v>44595</v>
      </c>
      <c r="E361" s="8">
        <v>4477.4399999999996</v>
      </c>
      <c r="F361" s="13">
        <f t="shared" si="21"/>
        <v>-2.4391094221877574E-2</v>
      </c>
      <c r="I361" s="7">
        <v>43864</v>
      </c>
      <c r="J361">
        <v>133.5</v>
      </c>
      <c r="K361" s="14">
        <f t="shared" si="22"/>
        <v>4.4962529302128296E-4</v>
      </c>
      <c r="L361" s="11">
        <v>43868</v>
      </c>
      <c r="M361" s="8">
        <v>3327.71</v>
      </c>
      <c r="N361" s="13">
        <f t="shared" si="23"/>
        <v>-5.4008332885008281E-3</v>
      </c>
    </row>
    <row r="362" spans="1:14" ht="17" x14ac:dyDescent="0.2">
      <c r="A362" s="7">
        <v>44594</v>
      </c>
      <c r="B362">
        <v>131.13999899999999</v>
      </c>
      <c r="C362" s="13">
        <f t="shared" si="20"/>
        <v>1.3744043248256066E-3</v>
      </c>
      <c r="D362" s="11">
        <v>44596</v>
      </c>
      <c r="E362" s="8">
        <v>4500.53</v>
      </c>
      <c r="F362" s="13">
        <f t="shared" si="21"/>
        <v>5.156964694110977E-3</v>
      </c>
      <c r="I362" s="7">
        <v>43865</v>
      </c>
      <c r="J362">
        <v>133.46000699999999</v>
      </c>
      <c r="K362" s="14">
        <f t="shared" si="22"/>
        <v>-2.9957303370797828E-4</v>
      </c>
      <c r="L362" s="11">
        <v>43871</v>
      </c>
      <c r="M362" s="8">
        <v>3352.09</v>
      </c>
      <c r="N362" s="13">
        <f t="shared" si="23"/>
        <v>7.3263595685921779E-3</v>
      </c>
    </row>
    <row r="363" spans="1:14" ht="17" x14ac:dyDescent="0.2">
      <c r="A363" s="7">
        <v>44595</v>
      </c>
      <c r="B363">
        <v>130.69000199999999</v>
      </c>
      <c r="C363" s="13">
        <f t="shared" si="20"/>
        <v>-3.4314244580708753E-3</v>
      </c>
      <c r="D363" s="11">
        <v>44599</v>
      </c>
      <c r="E363" s="8">
        <v>4483.87</v>
      </c>
      <c r="F363" s="13">
        <f t="shared" si="21"/>
        <v>-3.701786234065696E-3</v>
      </c>
      <c r="I363" s="7">
        <v>43866</v>
      </c>
      <c r="J363">
        <v>133.425003</v>
      </c>
      <c r="K363" s="14">
        <f t="shared" si="22"/>
        <v>-2.6228081945167681E-4</v>
      </c>
      <c r="L363" s="11">
        <v>43872</v>
      </c>
      <c r="M363" s="8">
        <v>3357.75</v>
      </c>
      <c r="N363" s="13">
        <f t="shared" si="23"/>
        <v>1.6884988171557147E-3</v>
      </c>
    </row>
    <row r="364" spans="1:14" ht="17" x14ac:dyDescent="0.2">
      <c r="A364" s="7">
        <v>44596</v>
      </c>
      <c r="B364">
        <v>130.449997</v>
      </c>
      <c r="C364" s="13">
        <f t="shared" si="20"/>
        <v>-1.8364449944686667E-3</v>
      </c>
      <c r="D364" s="11">
        <v>44600</v>
      </c>
      <c r="E364" s="8">
        <v>4521.54</v>
      </c>
      <c r="F364" s="13">
        <f t="shared" si="21"/>
        <v>8.4012248347966612E-3</v>
      </c>
      <c r="I364" s="7">
        <v>43867</v>
      </c>
      <c r="J364">
        <v>133.46000699999999</v>
      </c>
      <c r="K364" s="14">
        <f t="shared" si="22"/>
        <v>2.6234962872728751E-4</v>
      </c>
      <c r="L364" s="11">
        <v>43873</v>
      </c>
      <c r="M364" s="8">
        <v>3379.45</v>
      </c>
      <c r="N364" s="13">
        <f t="shared" si="23"/>
        <v>6.4626610081155444E-3</v>
      </c>
    </row>
    <row r="365" spans="1:14" ht="17" x14ac:dyDescent="0.2">
      <c r="A365" s="7">
        <v>44599</v>
      </c>
      <c r="B365">
        <v>130.41499300000001</v>
      </c>
      <c r="C365" s="13">
        <f t="shared" si="20"/>
        <v>-2.6833270068982173E-4</v>
      </c>
      <c r="D365" s="11">
        <v>44601</v>
      </c>
      <c r="E365" s="8">
        <v>4587.18</v>
      </c>
      <c r="F365" s="13">
        <f t="shared" si="21"/>
        <v>1.4517177775713597E-2</v>
      </c>
      <c r="I365" s="7">
        <v>43868</v>
      </c>
      <c r="J365">
        <v>133.449997</v>
      </c>
      <c r="K365" s="14">
        <f t="shared" si="22"/>
        <v>-7.5003742506907223E-5</v>
      </c>
      <c r="L365" s="11">
        <v>43874</v>
      </c>
      <c r="M365" s="8">
        <v>3373.94</v>
      </c>
      <c r="N365" s="13">
        <f t="shared" si="23"/>
        <v>-1.6304428235363044E-3</v>
      </c>
    </row>
    <row r="366" spans="1:14" ht="17" x14ac:dyDescent="0.2">
      <c r="A366" s="7">
        <v>44600</v>
      </c>
      <c r="B366">
        <v>130.22500600000001</v>
      </c>
      <c r="C366" s="13">
        <f t="shared" si="20"/>
        <v>-1.4567880243646636E-3</v>
      </c>
      <c r="D366" s="11">
        <v>44602</v>
      </c>
      <c r="E366" s="8">
        <v>4504.08</v>
      </c>
      <c r="F366" s="13">
        <f t="shared" si="21"/>
        <v>-1.8115705073705524E-2</v>
      </c>
      <c r="I366" s="7">
        <v>43871</v>
      </c>
      <c r="J366">
        <v>133.490005</v>
      </c>
      <c r="K366" s="14">
        <f t="shared" si="22"/>
        <v>2.9979768377219607E-4</v>
      </c>
      <c r="L366" s="11">
        <v>43875</v>
      </c>
      <c r="M366" s="8">
        <v>3380.16</v>
      </c>
      <c r="N366" s="13">
        <f t="shared" si="23"/>
        <v>1.8435419717006685E-3</v>
      </c>
    </row>
    <row r="367" spans="1:14" ht="17" x14ac:dyDescent="0.2">
      <c r="A367" s="7">
        <v>44601</v>
      </c>
      <c r="B367">
        <v>130.33999600000001</v>
      </c>
      <c r="C367" s="13">
        <f t="shared" si="20"/>
        <v>8.8301013401381745E-4</v>
      </c>
      <c r="D367" s="11">
        <v>44603</v>
      </c>
      <c r="E367" s="8">
        <v>4418.6400000000003</v>
      </c>
      <c r="F367" s="13">
        <f t="shared" si="21"/>
        <v>-1.89694676826343E-2</v>
      </c>
      <c r="I367" s="7">
        <v>43872</v>
      </c>
      <c r="J367">
        <v>133.425003</v>
      </c>
      <c r="K367" s="14">
        <f t="shared" si="22"/>
        <v>-4.8694282392147681E-4</v>
      </c>
      <c r="L367" s="11">
        <v>43879</v>
      </c>
      <c r="M367" s="8">
        <v>3370.29</v>
      </c>
      <c r="N367" s="13">
        <f t="shared" si="23"/>
        <v>-2.9199801192842934E-3</v>
      </c>
    </row>
    <row r="368" spans="1:14" ht="17" x14ac:dyDescent="0.2">
      <c r="A368" s="7">
        <v>44602</v>
      </c>
      <c r="B368">
        <v>130.104996</v>
      </c>
      <c r="C368" s="13">
        <f t="shared" si="20"/>
        <v>-1.8029768851612893E-3</v>
      </c>
      <c r="D368" s="11">
        <v>44606</v>
      </c>
      <c r="E368" s="8">
        <v>4401.67</v>
      </c>
      <c r="F368" s="13">
        <f t="shared" si="21"/>
        <v>-3.8405482229827426E-3</v>
      </c>
      <c r="I368" s="7">
        <v>43873</v>
      </c>
      <c r="J368">
        <v>133.36000100000001</v>
      </c>
      <c r="K368" s="14">
        <f t="shared" si="22"/>
        <v>-4.8718005275216747E-4</v>
      </c>
      <c r="L368" s="11">
        <v>43880</v>
      </c>
      <c r="M368" s="8">
        <v>3386.15</v>
      </c>
      <c r="N368" s="13">
        <f t="shared" si="23"/>
        <v>4.7058265015771372E-3</v>
      </c>
    </row>
    <row r="369" spans="1:14" ht="17" x14ac:dyDescent="0.2">
      <c r="A369" s="7">
        <v>44603</v>
      </c>
      <c r="B369">
        <v>130.03500399999999</v>
      </c>
      <c r="C369" s="13">
        <f t="shared" si="20"/>
        <v>-5.3796550595197612E-4</v>
      </c>
      <c r="D369" s="11">
        <v>44607</v>
      </c>
      <c r="E369" s="8">
        <v>4471.07</v>
      </c>
      <c r="F369" s="13">
        <f t="shared" si="21"/>
        <v>1.5766743077059386E-2</v>
      </c>
      <c r="I369" s="7">
        <v>43874</v>
      </c>
      <c r="J369">
        <v>133.26499899999999</v>
      </c>
      <c r="K369" s="14">
        <f t="shared" si="22"/>
        <v>-7.1237252015332597E-4</v>
      </c>
      <c r="L369" s="11">
        <v>43881</v>
      </c>
      <c r="M369" s="8">
        <v>3373.23</v>
      </c>
      <c r="N369" s="13">
        <f t="shared" si="23"/>
        <v>-3.8155427255142094E-3</v>
      </c>
    </row>
    <row r="370" spans="1:14" ht="17" x14ac:dyDescent="0.2">
      <c r="A370" s="7">
        <v>44606</v>
      </c>
      <c r="B370">
        <v>129.83999600000001</v>
      </c>
      <c r="C370" s="13">
        <f t="shared" si="20"/>
        <v>-1.4996577383115106E-3</v>
      </c>
      <c r="D370" s="11">
        <v>44608</v>
      </c>
      <c r="E370" s="8">
        <v>4475.01</v>
      </c>
      <c r="F370" s="13">
        <f t="shared" si="21"/>
        <v>8.8122082633468324E-4</v>
      </c>
      <c r="I370" s="7">
        <v>43875</v>
      </c>
      <c r="J370">
        <v>133.279999</v>
      </c>
      <c r="K370" s="14">
        <f t="shared" si="22"/>
        <v>1.1255768665874299E-4</v>
      </c>
      <c r="L370" s="11">
        <v>43882</v>
      </c>
      <c r="M370" s="8">
        <v>3337.75</v>
      </c>
      <c r="N370" s="13">
        <f t="shared" si="23"/>
        <v>-1.0518108756295885E-2</v>
      </c>
    </row>
    <row r="371" spans="1:14" ht="17" x14ac:dyDescent="0.2">
      <c r="A371" s="7">
        <v>44607</v>
      </c>
      <c r="B371">
        <v>129.720001</v>
      </c>
      <c r="C371" s="13">
        <f t="shared" si="20"/>
        <v>-9.2417593728222336E-4</v>
      </c>
      <c r="D371" s="11">
        <v>44609</v>
      </c>
      <c r="E371" s="8">
        <v>4380.26</v>
      </c>
      <c r="F371" s="13">
        <f t="shared" si="21"/>
        <v>-2.1173137043269175E-2</v>
      </c>
      <c r="I371" s="7">
        <v>43878</v>
      </c>
      <c r="J371">
        <v>133.279999</v>
      </c>
      <c r="K371" s="14">
        <f t="shared" si="22"/>
        <v>0</v>
      </c>
      <c r="L371" s="11">
        <v>43885</v>
      </c>
      <c r="M371" s="8">
        <v>3225.89</v>
      </c>
      <c r="N371" s="13">
        <f t="shared" si="23"/>
        <v>-3.3513594487304399E-2</v>
      </c>
    </row>
    <row r="372" spans="1:14" ht="17" x14ac:dyDescent="0.2">
      <c r="A372" s="7">
        <v>44608</v>
      </c>
      <c r="B372">
        <v>130.08000200000001</v>
      </c>
      <c r="C372" s="13">
        <f t="shared" si="20"/>
        <v>2.7752158281282302E-3</v>
      </c>
      <c r="D372" s="11">
        <v>44610</v>
      </c>
      <c r="E372" s="8">
        <v>4348.87</v>
      </c>
      <c r="F372" s="13">
        <f t="shared" si="21"/>
        <v>-7.1662412733491943E-3</v>
      </c>
      <c r="I372" s="7">
        <v>43879</v>
      </c>
      <c r="J372">
        <v>133.365005</v>
      </c>
      <c r="K372" s="14">
        <f t="shared" si="22"/>
        <v>6.3780012483327653E-4</v>
      </c>
      <c r="L372" s="11">
        <v>43886</v>
      </c>
      <c r="M372" s="8">
        <v>3128.21</v>
      </c>
      <c r="N372" s="13">
        <f t="shared" si="23"/>
        <v>-3.0280015747592093E-2</v>
      </c>
    </row>
    <row r="373" spans="1:14" ht="17" x14ac:dyDescent="0.2">
      <c r="A373" s="7">
        <v>44609</v>
      </c>
      <c r="B373">
        <v>130.30999800000001</v>
      </c>
      <c r="C373" s="13">
        <f t="shared" si="20"/>
        <v>1.7681119039343329E-3</v>
      </c>
      <c r="D373" s="11">
        <v>44614</v>
      </c>
      <c r="E373" s="8">
        <v>4304.76</v>
      </c>
      <c r="F373" s="13">
        <f t="shared" si="21"/>
        <v>-1.0142864698185927E-2</v>
      </c>
      <c r="I373" s="7">
        <v>43880</v>
      </c>
      <c r="J373">
        <v>133.36999499999999</v>
      </c>
      <c r="K373" s="14">
        <f t="shared" si="22"/>
        <v>3.7416112270260982E-5</v>
      </c>
      <c r="L373" s="11">
        <v>43887</v>
      </c>
      <c r="M373" s="8">
        <v>3116.39</v>
      </c>
      <c r="N373" s="13">
        <f t="shared" si="23"/>
        <v>-3.7785187055856539E-3</v>
      </c>
    </row>
    <row r="374" spans="1:14" ht="17" x14ac:dyDescent="0.2">
      <c r="A374" s="7">
        <v>44610</v>
      </c>
      <c r="B374">
        <v>130.490005</v>
      </c>
      <c r="C374" s="13">
        <f t="shared" si="20"/>
        <v>1.3813752034590454E-3</v>
      </c>
      <c r="D374" s="11">
        <v>44615</v>
      </c>
      <c r="E374" s="8">
        <v>4225.5</v>
      </c>
      <c r="F374" s="13">
        <f t="shared" si="21"/>
        <v>-1.8412176288573612E-2</v>
      </c>
      <c r="I374" s="7">
        <v>43881</v>
      </c>
      <c r="J374">
        <v>133.41000399999999</v>
      </c>
      <c r="K374" s="14">
        <f t="shared" si="22"/>
        <v>2.9998501537020772E-4</v>
      </c>
      <c r="L374" s="11">
        <v>43888</v>
      </c>
      <c r="M374" s="8">
        <v>2978.76</v>
      </c>
      <c r="N374" s="13">
        <f t="shared" si="23"/>
        <v>-4.4163278665378725E-2</v>
      </c>
    </row>
    <row r="375" spans="1:14" ht="17" x14ac:dyDescent="0.2">
      <c r="A375" s="7">
        <v>44613</v>
      </c>
      <c r="B375">
        <v>130.48500100000001</v>
      </c>
      <c r="C375" s="13">
        <f t="shared" si="20"/>
        <v>-3.8347764642843174E-5</v>
      </c>
      <c r="D375" s="11">
        <v>44616</v>
      </c>
      <c r="E375" s="8">
        <v>4288.7</v>
      </c>
      <c r="F375" s="13">
        <f t="shared" si="21"/>
        <v>1.4956809844988816E-2</v>
      </c>
      <c r="I375" s="7">
        <v>43882</v>
      </c>
      <c r="J375">
        <v>133.425003</v>
      </c>
      <c r="K375" s="14">
        <f t="shared" si="22"/>
        <v>1.1242785061327254E-4</v>
      </c>
      <c r="L375" s="11">
        <v>43889</v>
      </c>
      <c r="M375" s="8">
        <v>2954.22</v>
      </c>
      <c r="N375" s="13">
        <f t="shared" si="23"/>
        <v>-8.2383273576925875E-3</v>
      </c>
    </row>
    <row r="376" spans="1:14" ht="17" x14ac:dyDescent="0.2">
      <c r="A376" s="7">
        <v>44614</v>
      </c>
      <c r="B376">
        <v>130.31500199999999</v>
      </c>
      <c r="C376" s="13">
        <f t="shared" si="20"/>
        <v>-1.3028240694117343E-3</v>
      </c>
      <c r="D376" s="11">
        <v>44617</v>
      </c>
      <c r="E376" s="8">
        <v>4384.6499999999996</v>
      </c>
      <c r="F376" s="13">
        <f t="shared" si="21"/>
        <v>2.2372746986266234E-2</v>
      </c>
      <c r="I376" s="7">
        <v>43885</v>
      </c>
      <c r="J376">
        <v>133.529999</v>
      </c>
      <c r="K376" s="14">
        <f t="shared" si="22"/>
        <v>7.8692896862819772E-4</v>
      </c>
      <c r="L376" s="11">
        <v>43892</v>
      </c>
      <c r="M376" s="8">
        <v>3090.23</v>
      </c>
      <c r="N376" s="13">
        <f t="shared" si="23"/>
        <v>4.6039225243888371E-2</v>
      </c>
    </row>
    <row r="377" spans="1:14" ht="17" x14ac:dyDescent="0.2">
      <c r="A377" s="7">
        <v>44615</v>
      </c>
      <c r="B377">
        <v>130.38000500000001</v>
      </c>
      <c r="C377" s="13">
        <f t="shared" si="20"/>
        <v>4.9881440357890661E-4</v>
      </c>
      <c r="D377" s="11">
        <v>44620</v>
      </c>
      <c r="E377" s="8">
        <v>4373.9399999999996</v>
      </c>
      <c r="F377" s="13">
        <f t="shared" si="21"/>
        <v>-2.4426122951660689E-3</v>
      </c>
      <c r="I377" s="7">
        <v>43886</v>
      </c>
      <c r="J377">
        <v>133.55999800000001</v>
      </c>
      <c r="K377" s="14">
        <f t="shared" si="22"/>
        <v>2.2466112652330672E-4</v>
      </c>
      <c r="L377" s="11">
        <v>43893</v>
      </c>
      <c r="M377" s="8">
        <v>3003.37</v>
      </c>
      <c r="N377" s="13">
        <f t="shared" si="23"/>
        <v>-2.8107940185681968E-2</v>
      </c>
    </row>
    <row r="378" spans="1:14" ht="17" x14ac:dyDescent="0.2">
      <c r="A378" s="7">
        <v>44616</v>
      </c>
      <c r="B378">
        <v>130.570007</v>
      </c>
      <c r="C378" s="13">
        <f t="shared" si="20"/>
        <v>1.4572940076202912E-3</v>
      </c>
      <c r="D378" s="11">
        <v>44621</v>
      </c>
      <c r="E378" s="8">
        <v>4306.26</v>
      </c>
      <c r="F378" s="13">
        <f t="shared" si="21"/>
        <v>-1.5473463284818578E-2</v>
      </c>
      <c r="I378" s="7">
        <v>43887</v>
      </c>
      <c r="J378">
        <v>133.55999800000001</v>
      </c>
      <c r="K378" s="14">
        <f t="shared" si="22"/>
        <v>0</v>
      </c>
      <c r="L378" s="11">
        <v>43894</v>
      </c>
      <c r="M378" s="8">
        <v>3130.12</v>
      </c>
      <c r="N378" s="13">
        <f t="shared" si="23"/>
        <v>4.2202592421180185E-2</v>
      </c>
    </row>
    <row r="379" spans="1:14" ht="17" x14ac:dyDescent="0.2">
      <c r="A379" s="7">
        <v>44617</v>
      </c>
      <c r="B379">
        <v>130.5</v>
      </c>
      <c r="C379" s="13">
        <f t="shared" si="20"/>
        <v>-5.361644807141408E-4</v>
      </c>
      <c r="D379" s="11">
        <v>44622</v>
      </c>
      <c r="E379" s="8">
        <v>4386.54</v>
      </c>
      <c r="F379" s="13">
        <f t="shared" si="21"/>
        <v>1.8642627244987553E-2</v>
      </c>
      <c r="I379" s="7">
        <v>43888</v>
      </c>
      <c r="J379">
        <v>133.75500500000001</v>
      </c>
      <c r="K379" s="14">
        <f t="shared" si="22"/>
        <v>1.460070402217406E-3</v>
      </c>
      <c r="L379" s="11">
        <v>43895</v>
      </c>
      <c r="M379" s="8">
        <v>3023.94</v>
      </c>
      <c r="N379" s="13">
        <f t="shared" si="23"/>
        <v>-3.3922022158894838E-2</v>
      </c>
    </row>
    <row r="380" spans="1:14" ht="17" x14ac:dyDescent="0.2">
      <c r="A380" s="7">
        <v>44620</v>
      </c>
      <c r="B380">
        <v>131.050003</v>
      </c>
      <c r="C380" s="13">
        <f t="shared" si="20"/>
        <v>4.2145823754788925E-3</v>
      </c>
      <c r="D380" s="11">
        <v>44623</v>
      </c>
      <c r="E380" s="8">
        <v>4363.49</v>
      </c>
      <c r="F380" s="13">
        <f t="shared" si="21"/>
        <v>-5.2547110022934662E-3</v>
      </c>
      <c r="I380" s="7">
        <v>43889</v>
      </c>
      <c r="J380">
        <v>133.63999899999999</v>
      </c>
      <c r="K380" s="14">
        <f t="shared" si="22"/>
        <v>-8.5982576876297845E-4</v>
      </c>
      <c r="L380" s="11">
        <v>43896</v>
      </c>
      <c r="M380" s="8">
        <v>2972.37</v>
      </c>
      <c r="N380" s="13">
        <f t="shared" si="23"/>
        <v>-1.7053909799797706E-2</v>
      </c>
    </row>
    <row r="381" spans="1:14" ht="17" x14ac:dyDescent="0.2">
      <c r="A381" s="7">
        <v>44621</v>
      </c>
      <c r="B381">
        <v>131.865005</v>
      </c>
      <c r="C381" s="13">
        <f t="shared" si="20"/>
        <v>6.2190155005183989E-3</v>
      </c>
      <c r="D381" s="11">
        <v>44624</v>
      </c>
      <c r="E381" s="8">
        <v>4328.87</v>
      </c>
      <c r="F381" s="13">
        <f t="shared" si="21"/>
        <v>-7.93401612012401E-3</v>
      </c>
      <c r="I381" s="7">
        <v>43892</v>
      </c>
      <c r="J381">
        <v>133.83999600000001</v>
      </c>
      <c r="K381" s="14">
        <f t="shared" si="22"/>
        <v>1.4965354796210306E-3</v>
      </c>
      <c r="L381" s="11">
        <v>43899</v>
      </c>
      <c r="M381" s="8">
        <v>2746.56</v>
      </c>
      <c r="N381" s="13">
        <f t="shared" si="23"/>
        <v>-7.5969680759797709E-2</v>
      </c>
    </row>
    <row r="382" spans="1:14" ht="17" x14ac:dyDescent="0.2">
      <c r="A382" s="7">
        <v>44622</v>
      </c>
      <c r="B382">
        <v>130.979996</v>
      </c>
      <c r="C382" s="13">
        <f t="shared" si="20"/>
        <v>-6.711477393111176E-3</v>
      </c>
      <c r="D382" s="11">
        <v>44627</v>
      </c>
      <c r="E382" s="8">
        <v>4201.09</v>
      </c>
      <c r="F382" s="13">
        <f t="shared" si="21"/>
        <v>-2.9518095946517109E-2</v>
      </c>
      <c r="I382" s="7">
        <v>43893</v>
      </c>
      <c r="J382">
        <v>134.009995</v>
      </c>
      <c r="K382" s="14">
        <f t="shared" si="22"/>
        <v>1.2701659076557181E-3</v>
      </c>
      <c r="L382" s="11">
        <v>43900</v>
      </c>
      <c r="M382" s="8">
        <v>2882.23</v>
      </c>
      <c r="N382" s="13">
        <f t="shared" si="23"/>
        <v>4.9396335780030221E-2</v>
      </c>
    </row>
    <row r="383" spans="1:14" ht="17" x14ac:dyDescent="0.2">
      <c r="A383" s="7">
        <v>44623</v>
      </c>
      <c r="B383">
        <v>130.94000199999999</v>
      </c>
      <c r="C383" s="13">
        <f t="shared" si="20"/>
        <v>-3.0534433670315053E-4</v>
      </c>
      <c r="D383" s="11">
        <v>44628</v>
      </c>
      <c r="E383" s="8">
        <v>4170.7</v>
      </c>
      <c r="F383" s="13">
        <f t="shared" si="21"/>
        <v>-7.2338369327961116E-3</v>
      </c>
      <c r="I383" s="7">
        <v>43894</v>
      </c>
      <c r="J383">
        <v>133.94000199999999</v>
      </c>
      <c r="K383" s="14">
        <f t="shared" si="22"/>
        <v>-5.2229686300642175E-4</v>
      </c>
      <c r="L383" s="11">
        <v>43901</v>
      </c>
      <c r="M383" s="8">
        <v>2741.38</v>
      </c>
      <c r="N383" s="13">
        <f t="shared" si="23"/>
        <v>-4.8868410917935035E-2</v>
      </c>
    </row>
    <row r="384" spans="1:14" ht="17" x14ac:dyDescent="0.2">
      <c r="A384" s="7">
        <v>44624</v>
      </c>
      <c r="B384">
        <v>131.05999800000001</v>
      </c>
      <c r="C384" s="13">
        <f t="shared" si="20"/>
        <v>9.1641972023204232E-4</v>
      </c>
      <c r="D384" s="11">
        <v>44629</v>
      </c>
      <c r="E384" s="8">
        <v>4277.88</v>
      </c>
      <c r="F384" s="13">
        <f t="shared" si="21"/>
        <v>2.5698324022346508E-2</v>
      </c>
      <c r="I384" s="7">
        <v>43895</v>
      </c>
      <c r="J384">
        <v>134.199997</v>
      </c>
      <c r="K384" s="14">
        <f t="shared" si="22"/>
        <v>1.9411303278911163E-3</v>
      </c>
      <c r="L384" s="11">
        <v>43902</v>
      </c>
      <c r="M384" s="8">
        <v>2480.64</v>
      </c>
      <c r="N384" s="13">
        <f t="shared" si="23"/>
        <v>-9.5112680474797484E-2</v>
      </c>
    </row>
    <row r="385" spans="1:14" ht="17" x14ac:dyDescent="0.2">
      <c r="A385" s="7">
        <v>44627</v>
      </c>
      <c r="B385">
        <v>130.820007</v>
      </c>
      <c r="C385" s="13">
        <f t="shared" si="20"/>
        <v>-1.8311536980185616E-3</v>
      </c>
      <c r="D385" s="11">
        <v>44630</v>
      </c>
      <c r="E385" s="8">
        <v>4259.5200000000004</v>
      </c>
      <c r="F385" s="13">
        <f t="shared" si="21"/>
        <v>-4.2918454935622075E-3</v>
      </c>
      <c r="I385" s="7">
        <v>43896</v>
      </c>
      <c r="J385">
        <v>134.33000200000001</v>
      </c>
      <c r="K385" s="14">
        <f t="shared" si="22"/>
        <v>9.687407071998777E-4</v>
      </c>
      <c r="L385" s="11">
        <v>43903</v>
      </c>
      <c r="M385" s="8">
        <v>2711.02</v>
      </c>
      <c r="N385" s="13">
        <f t="shared" si="23"/>
        <v>9.2871194530443901E-2</v>
      </c>
    </row>
    <row r="386" spans="1:14" ht="17" x14ac:dyDescent="0.2">
      <c r="A386" s="7">
        <v>44628</v>
      </c>
      <c r="B386">
        <v>130.44000199999999</v>
      </c>
      <c r="C386" s="13">
        <f t="shared" si="20"/>
        <v>-2.9047926896993426E-3</v>
      </c>
      <c r="D386" s="11">
        <v>44631</v>
      </c>
      <c r="E386" s="8">
        <v>4204.3100000000004</v>
      </c>
      <c r="F386" s="13">
        <f t="shared" si="21"/>
        <v>-1.2961554353542182E-2</v>
      </c>
      <c r="I386" s="7">
        <v>43899</v>
      </c>
      <c r="J386">
        <v>134.36999499999999</v>
      </c>
      <c r="K386" s="14">
        <f t="shared" si="22"/>
        <v>2.9772202340905274E-4</v>
      </c>
      <c r="L386" s="11">
        <v>43906</v>
      </c>
      <c r="M386" s="8">
        <v>2386.13</v>
      </c>
      <c r="N386" s="13">
        <f t="shared" si="23"/>
        <v>-0.11984050283657066</v>
      </c>
    </row>
    <row r="387" spans="1:14" ht="17" x14ac:dyDescent="0.2">
      <c r="A387" s="7">
        <v>44629</v>
      </c>
      <c r="B387">
        <v>130.03999300000001</v>
      </c>
      <c r="C387" s="13">
        <f t="shared" si="20"/>
        <v>-3.0666129551268906E-3</v>
      </c>
      <c r="D387" s="11">
        <v>44634</v>
      </c>
      <c r="E387" s="8">
        <v>4173.1099999999997</v>
      </c>
      <c r="F387" s="13">
        <f t="shared" si="21"/>
        <v>-7.4209561140831104E-3</v>
      </c>
      <c r="I387" s="7">
        <v>43900</v>
      </c>
      <c r="J387">
        <v>134.03999300000001</v>
      </c>
      <c r="K387" s="14">
        <f t="shared" si="22"/>
        <v>-2.4559203116736317E-3</v>
      </c>
      <c r="L387" s="11">
        <v>43907</v>
      </c>
      <c r="M387" s="8">
        <v>2529.19</v>
      </c>
      <c r="N387" s="13">
        <f t="shared" si="23"/>
        <v>5.9954822243549089E-2</v>
      </c>
    </row>
    <row r="388" spans="1:14" ht="17" x14ac:dyDescent="0.2">
      <c r="A388" s="7">
        <v>44630</v>
      </c>
      <c r="B388">
        <v>130.26499899999999</v>
      </c>
      <c r="C388" s="13">
        <f t="shared" ref="C388:C451" si="24">B388/B387-1</f>
        <v>1.7302830829895033E-3</v>
      </c>
      <c r="D388" s="11">
        <v>44635</v>
      </c>
      <c r="E388" s="8">
        <v>4262.45</v>
      </c>
      <c r="F388" s="13">
        <f t="shared" ref="F388:F451" si="25">E388/E387-1</f>
        <v>2.1408493905025416E-2</v>
      </c>
      <c r="I388" s="7">
        <v>43901</v>
      </c>
      <c r="J388">
        <v>133.720001</v>
      </c>
      <c r="K388" s="14">
        <f t="shared" ref="K388:K451" si="26">J388/J387-1</f>
        <v>-2.3872875015743533E-3</v>
      </c>
      <c r="L388" s="11">
        <v>43908</v>
      </c>
      <c r="M388" s="8">
        <v>2398.1</v>
      </c>
      <c r="N388" s="13">
        <f t="shared" ref="N388:N451" si="27">M388/M387-1</f>
        <v>-5.1830823307066787E-2</v>
      </c>
    </row>
    <row r="389" spans="1:14" ht="17" x14ac:dyDescent="0.2">
      <c r="A389" s="7">
        <v>44631</v>
      </c>
      <c r="B389">
        <v>130.300003</v>
      </c>
      <c r="C389" s="13">
        <f t="shared" si="24"/>
        <v>2.6871377782766714E-4</v>
      </c>
      <c r="D389" s="11">
        <v>44636</v>
      </c>
      <c r="E389" s="8">
        <v>4357.8599999999997</v>
      </c>
      <c r="F389" s="13">
        <f t="shared" si="25"/>
        <v>2.2383840279651235E-2</v>
      </c>
      <c r="I389" s="7">
        <v>43902</v>
      </c>
      <c r="J389">
        <v>133.99499499999999</v>
      </c>
      <c r="K389" s="14">
        <f t="shared" si="26"/>
        <v>2.0564911602116709E-3</v>
      </c>
      <c r="L389" s="11">
        <v>43909</v>
      </c>
      <c r="M389" s="8">
        <v>2409.39</v>
      </c>
      <c r="N389" s="13">
        <f t="shared" si="27"/>
        <v>4.707893749218206E-3</v>
      </c>
    </row>
    <row r="390" spans="1:14" ht="17" x14ac:dyDescent="0.2">
      <c r="A390" s="7">
        <v>44634</v>
      </c>
      <c r="B390">
        <v>130.08000200000001</v>
      </c>
      <c r="C390" s="13">
        <f t="shared" si="24"/>
        <v>-1.6884189941269723E-3</v>
      </c>
      <c r="D390" s="11">
        <v>44637</v>
      </c>
      <c r="E390" s="8">
        <v>4411.67</v>
      </c>
      <c r="F390" s="13">
        <f t="shared" si="25"/>
        <v>1.2347803738532281E-2</v>
      </c>
      <c r="I390" s="7">
        <v>43903</v>
      </c>
      <c r="J390">
        <v>134.679993</v>
      </c>
      <c r="K390" s="14">
        <f t="shared" si="26"/>
        <v>5.1121163144938198E-3</v>
      </c>
      <c r="L390" s="11">
        <v>43910</v>
      </c>
      <c r="M390" s="8">
        <v>2304.92</v>
      </c>
      <c r="N390" s="13">
        <f t="shared" si="27"/>
        <v>-4.3359522534749395E-2</v>
      </c>
    </row>
    <row r="391" spans="1:14" ht="17" x14ac:dyDescent="0.2">
      <c r="A391" s="7">
        <v>44635</v>
      </c>
      <c r="B391">
        <v>130.220001</v>
      </c>
      <c r="C391" s="13">
        <f t="shared" si="24"/>
        <v>1.0762530584831342E-3</v>
      </c>
      <c r="D391" s="11">
        <v>44638</v>
      </c>
      <c r="E391" s="8">
        <v>4463.12</v>
      </c>
      <c r="F391" s="13">
        <f t="shared" si="25"/>
        <v>1.1662250349640857E-2</v>
      </c>
      <c r="I391" s="7">
        <v>43906</v>
      </c>
      <c r="J391">
        <v>133.30999800000001</v>
      </c>
      <c r="K391" s="14">
        <f t="shared" si="26"/>
        <v>-1.0172223575924844E-2</v>
      </c>
      <c r="L391" s="11">
        <v>43913</v>
      </c>
      <c r="M391" s="8">
        <v>2237.4</v>
      </c>
      <c r="N391" s="13">
        <f t="shared" si="27"/>
        <v>-2.9293858355170621E-2</v>
      </c>
    </row>
    <row r="392" spans="1:14" ht="17" x14ac:dyDescent="0.2">
      <c r="A392" s="7">
        <v>44636</v>
      </c>
      <c r="B392">
        <v>130.08000200000001</v>
      </c>
      <c r="C392" s="13">
        <f t="shared" si="24"/>
        <v>-1.0750959831430373E-3</v>
      </c>
      <c r="D392" s="11">
        <v>44641</v>
      </c>
      <c r="E392" s="8">
        <v>4461.18</v>
      </c>
      <c r="F392" s="13">
        <f t="shared" si="25"/>
        <v>-4.3467350194470455E-4</v>
      </c>
      <c r="I392" s="7">
        <v>43907</v>
      </c>
      <c r="J392">
        <v>133.55999800000001</v>
      </c>
      <c r="K392" s="14">
        <f t="shared" si="26"/>
        <v>1.8753282105667957E-3</v>
      </c>
      <c r="L392" s="11">
        <v>43914</v>
      </c>
      <c r="M392" s="8">
        <v>2447.33</v>
      </c>
      <c r="N392" s="13">
        <f t="shared" si="27"/>
        <v>9.3827657101993367E-2</v>
      </c>
    </row>
    <row r="393" spans="1:14" ht="17" x14ac:dyDescent="0.2">
      <c r="A393" s="7">
        <v>44637</v>
      </c>
      <c r="B393">
        <v>130.365005</v>
      </c>
      <c r="C393" s="13">
        <f t="shared" si="24"/>
        <v>2.1909824386379118E-3</v>
      </c>
      <c r="D393" s="11">
        <v>44642</v>
      </c>
      <c r="E393" s="8">
        <v>4511.6099999999997</v>
      </c>
      <c r="F393" s="13">
        <f t="shared" si="25"/>
        <v>1.1304184094790948E-2</v>
      </c>
      <c r="I393" s="7">
        <v>43908</v>
      </c>
      <c r="J393">
        <v>133</v>
      </c>
      <c r="K393" s="14">
        <f t="shared" si="26"/>
        <v>-4.19285720564333E-3</v>
      </c>
      <c r="L393" s="11">
        <v>43915</v>
      </c>
      <c r="M393" s="8">
        <v>2475.56</v>
      </c>
      <c r="N393" s="13">
        <f t="shared" si="27"/>
        <v>1.1535019797084933E-2</v>
      </c>
    </row>
    <row r="394" spans="1:14" ht="17" x14ac:dyDescent="0.2">
      <c r="A394" s="7">
        <v>44638</v>
      </c>
      <c r="B394">
        <v>130.63999899999999</v>
      </c>
      <c r="C394" s="13">
        <f t="shared" si="24"/>
        <v>2.1094157899199661E-3</v>
      </c>
      <c r="D394" s="11">
        <v>44643</v>
      </c>
      <c r="E394" s="8">
        <v>4456.24</v>
      </c>
      <c r="F394" s="13">
        <f t="shared" si="25"/>
        <v>-1.2272780670315009E-2</v>
      </c>
      <c r="I394" s="7">
        <v>43909</v>
      </c>
      <c r="J394">
        <v>132.96000699999999</v>
      </c>
      <c r="K394" s="14">
        <f t="shared" si="26"/>
        <v>-3.0069924812037296E-4</v>
      </c>
      <c r="L394" s="11">
        <v>43916</v>
      </c>
      <c r="M394" s="8">
        <v>2630.07</v>
      </c>
      <c r="N394" s="13">
        <f t="shared" si="27"/>
        <v>6.2414160836336219E-2</v>
      </c>
    </row>
    <row r="395" spans="1:14" ht="17" x14ac:dyDescent="0.2">
      <c r="A395" s="7">
        <v>44641</v>
      </c>
      <c r="B395">
        <v>130.35000600000001</v>
      </c>
      <c r="C395" s="13">
        <f t="shared" si="24"/>
        <v>-2.2197872184611667E-3</v>
      </c>
      <c r="D395" s="11">
        <v>44644</v>
      </c>
      <c r="E395" s="8">
        <v>4520.16</v>
      </c>
      <c r="F395" s="13">
        <f t="shared" si="25"/>
        <v>1.4343931206577842E-2</v>
      </c>
      <c r="I395" s="7">
        <v>43910</v>
      </c>
      <c r="J395">
        <v>134.08000200000001</v>
      </c>
      <c r="K395" s="14">
        <f t="shared" si="26"/>
        <v>8.4235479921419554E-3</v>
      </c>
      <c r="L395" s="11">
        <v>43917</v>
      </c>
      <c r="M395" s="8">
        <v>2541.4699999999998</v>
      </c>
      <c r="N395" s="13">
        <f t="shared" si="27"/>
        <v>-3.36873163071707E-2</v>
      </c>
    </row>
    <row r="396" spans="1:14" ht="17" x14ac:dyDescent="0.2">
      <c r="A396" s="7">
        <v>44642</v>
      </c>
      <c r="B396">
        <v>130.01499899999999</v>
      </c>
      <c r="C396" s="13">
        <f t="shared" si="24"/>
        <v>-2.5700574190998804E-3</v>
      </c>
      <c r="D396" s="11">
        <v>44645</v>
      </c>
      <c r="E396" s="8">
        <v>4543.0600000000004</v>
      </c>
      <c r="F396" s="13">
        <f t="shared" si="25"/>
        <v>5.0661923471737591E-3</v>
      </c>
      <c r="I396" s="7">
        <v>43913</v>
      </c>
      <c r="J396">
        <v>134.39999399999999</v>
      </c>
      <c r="K396" s="14">
        <f t="shared" si="26"/>
        <v>2.3865751433982396E-3</v>
      </c>
      <c r="L396" s="11">
        <v>43920</v>
      </c>
      <c r="M396" s="8">
        <v>2626.65</v>
      </c>
      <c r="N396" s="13">
        <f t="shared" si="27"/>
        <v>3.3516035994916482E-2</v>
      </c>
    </row>
    <row r="397" spans="1:14" ht="17" x14ac:dyDescent="0.2">
      <c r="A397" s="7">
        <v>44643</v>
      </c>
      <c r="B397">
        <v>130.179993</v>
      </c>
      <c r="C397" s="13">
        <f t="shared" si="24"/>
        <v>1.269038197662109E-3</v>
      </c>
      <c r="D397" s="11">
        <v>44648</v>
      </c>
      <c r="E397" s="8">
        <v>4575.5200000000004</v>
      </c>
      <c r="F397" s="13">
        <f t="shared" si="25"/>
        <v>7.1449639670178033E-3</v>
      </c>
      <c r="I397" s="7">
        <v>43914</v>
      </c>
      <c r="J397">
        <v>134.020004</v>
      </c>
      <c r="K397" s="14">
        <f t="shared" si="26"/>
        <v>-2.8273066738380148E-3</v>
      </c>
      <c r="L397" s="11">
        <v>43921</v>
      </c>
      <c r="M397" s="8">
        <v>2584.59</v>
      </c>
      <c r="N397" s="13">
        <f t="shared" si="27"/>
        <v>-1.60127919593398E-2</v>
      </c>
    </row>
    <row r="398" spans="1:14" ht="17" x14ac:dyDescent="0.2">
      <c r="A398" s="7">
        <v>44644</v>
      </c>
      <c r="B398">
        <v>130.18499800000001</v>
      </c>
      <c r="C398" s="13">
        <f t="shared" si="24"/>
        <v>3.8446768083622018E-5</v>
      </c>
      <c r="D398" s="11">
        <v>44649</v>
      </c>
      <c r="E398" s="8">
        <v>4631.6000000000004</v>
      </c>
      <c r="F398" s="13">
        <f t="shared" si="25"/>
        <v>1.2256530405287291E-2</v>
      </c>
      <c r="I398" s="7">
        <v>43915</v>
      </c>
      <c r="J398">
        <v>134.44000199999999</v>
      </c>
      <c r="K398" s="14">
        <f t="shared" si="26"/>
        <v>3.1338456011387184E-3</v>
      </c>
      <c r="L398" s="11">
        <v>43922</v>
      </c>
      <c r="M398" s="8">
        <v>2470.5</v>
      </c>
      <c r="N398" s="13">
        <f t="shared" si="27"/>
        <v>-4.4142397827121593E-2</v>
      </c>
    </row>
    <row r="399" spans="1:14" ht="17" x14ac:dyDescent="0.2">
      <c r="A399" s="7">
        <v>44645</v>
      </c>
      <c r="B399">
        <v>130.03500399999999</v>
      </c>
      <c r="C399" s="13">
        <f t="shared" si="24"/>
        <v>-1.1521604048418954E-3</v>
      </c>
      <c r="D399" s="11">
        <v>44650</v>
      </c>
      <c r="E399" s="8">
        <v>4602.45</v>
      </c>
      <c r="F399" s="13">
        <f t="shared" si="25"/>
        <v>-6.2937213921756552E-3</v>
      </c>
      <c r="I399" s="7">
        <v>43916</v>
      </c>
      <c r="J399">
        <v>134.20500200000001</v>
      </c>
      <c r="K399" s="14">
        <f t="shared" si="26"/>
        <v>-1.7479916431419884E-3</v>
      </c>
      <c r="L399" s="11">
        <v>43923</v>
      </c>
      <c r="M399" s="8">
        <v>2526.9</v>
      </c>
      <c r="N399" s="13">
        <f t="shared" si="27"/>
        <v>2.2829386763812964E-2</v>
      </c>
    </row>
    <row r="400" spans="1:14" ht="17" x14ac:dyDescent="0.2">
      <c r="A400" s="7">
        <v>44648</v>
      </c>
      <c r="B400">
        <v>130.125</v>
      </c>
      <c r="C400" s="13">
        <f t="shared" si="24"/>
        <v>6.9209056970542804E-4</v>
      </c>
      <c r="D400" s="11">
        <v>44651</v>
      </c>
      <c r="E400" s="8">
        <v>4530.41</v>
      </c>
      <c r="F400" s="13">
        <f t="shared" si="25"/>
        <v>-1.5652532890091164E-2</v>
      </c>
      <c r="I400" s="7">
        <v>43917</v>
      </c>
      <c r="J400">
        <v>134.354996</v>
      </c>
      <c r="K400" s="14">
        <f t="shared" si="26"/>
        <v>1.117648357100709E-3</v>
      </c>
      <c r="L400" s="11">
        <v>43924</v>
      </c>
      <c r="M400" s="8">
        <v>2488.65</v>
      </c>
      <c r="N400" s="13">
        <f t="shared" si="27"/>
        <v>-1.5137124539950086E-2</v>
      </c>
    </row>
    <row r="401" spans="1:14" ht="17" x14ac:dyDescent="0.2">
      <c r="A401" s="7">
        <v>44649</v>
      </c>
      <c r="B401">
        <v>130.154999</v>
      </c>
      <c r="C401" s="13">
        <f t="shared" si="24"/>
        <v>2.3053986551402339E-4</v>
      </c>
      <c r="D401" s="11">
        <v>44652</v>
      </c>
      <c r="E401" s="8">
        <v>4545.8599999999997</v>
      </c>
      <c r="F401" s="13">
        <f t="shared" si="25"/>
        <v>3.4102873691344016E-3</v>
      </c>
      <c r="I401" s="7">
        <v>43920</v>
      </c>
      <c r="J401">
        <v>134.61999499999999</v>
      </c>
      <c r="K401" s="14">
        <f t="shared" si="26"/>
        <v>1.9723792035242216E-3</v>
      </c>
      <c r="L401" s="11">
        <v>43927</v>
      </c>
      <c r="M401" s="8">
        <v>2663.68</v>
      </c>
      <c r="N401" s="13">
        <f t="shared" si="27"/>
        <v>7.0331304120707872E-2</v>
      </c>
    </row>
    <row r="402" spans="1:14" ht="17" x14ac:dyDescent="0.2">
      <c r="A402" s="7">
        <v>44650</v>
      </c>
      <c r="B402">
        <v>130.11999499999999</v>
      </c>
      <c r="C402" s="13">
        <f t="shared" si="24"/>
        <v>-2.6894088025009033E-4</v>
      </c>
      <c r="D402" s="11">
        <v>44655</v>
      </c>
      <c r="E402" s="8">
        <v>4582.6400000000003</v>
      </c>
      <c r="F402" s="13">
        <f t="shared" si="25"/>
        <v>8.0908782936564005E-3</v>
      </c>
      <c r="I402" s="7">
        <v>43921</v>
      </c>
      <c r="J402">
        <v>133.96000699999999</v>
      </c>
      <c r="K402" s="14">
        <f t="shared" si="26"/>
        <v>-4.9026000929505154E-3</v>
      </c>
      <c r="L402" s="11">
        <v>43928</v>
      </c>
      <c r="M402" s="8">
        <v>2659.41</v>
      </c>
      <c r="N402" s="13">
        <f t="shared" si="27"/>
        <v>-1.6030454108602044E-3</v>
      </c>
    </row>
    <row r="403" spans="1:14" ht="17" x14ac:dyDescent="0.2">
      <c r="A403" s="7">
        <v>44651</v>
      </c>
      <c r="B403">
        <v>130.145004</v>
      </c>
      <c r="C403" s="13">
        <f t="shared" si="24"/>
        <v>1.9219951553184345E-4</v>
      </c>
      <c r="D403" s="11">
        <v>44656</v>
      </c>
      <c r="E403" s="8">
        <v>4525.12</v>
      </c>
      <c r="F403" s="13">
        <f t="shared" si="25"/>
        <v>-1.2551716914267819E-2</v>
      </c>
      <c r="I403" s="7">
        <v>43922</v>
      </c>
      <c r="J403">
        <v>134.61999499999999</v>
      </c>
      <c r="K403" s="14">
        <f t="shared" si="26"/>
        <v>4.9267539975568209E-3</v>
      </c>
      <c r="L403" s="11">
        <v>43929</v>
      </c>
      <c r="M403" s="8">
        <v>2749.98</v>
      </c>
      <c r="N403" s="13">
        <f t="shared" si="27"/>
        <v>3.4056426049386967E-2</v>
      </c>
    </row>
    <row r="404" spans="1:14" ht="17" x14ac:dyDescent="0.2">
      <c r="A404" s="7">
        <v>44652</v>
      </c>
      <c r="B404">
        <v>130.08000200000001</v>
      </c>
      <c r="C404" s="13">
        <f t="shared" si="24"/>
        <v>-4.9945828116448876E-4</v>
      </c>
      <c r="D404" s="11">
        <v>44657</v>
      </c>
      <c r="E404" s="8">
        <v>4481.1499999999996</v>
      </c>
      <c r="F404" s="13">
        <f t="shared" si="25"/>
        <v>-9.7168693868892042E-3</v>
      </c>
      <c r="I404" s="7">
        <v>43923</v>
      </c>
      <c r="J404">
        <v>134.36999499999999</v>
      </c>
      <c r="K404" s="14">
        <f t="shared" si="26"/>
        <v>-1.8570792548313619E-3</v>
      </c>
      <c r="L404" s="11">
        <v>43930</v>
      </c>
      <c r="M404" s="8">
        <v>2789.82</v>
      </c>
      <c r="N404" s="13">
        <f t="shared" si="27"/>
        <v>1.448737809002254E-2</v>
      </c>
    </row>
    <row r="405" spans="1:14" ht="17" x14ac:dyDescent="0.2">
      <c r="A405" s="7">
        <v>44655</v>
      </c>
      <c r="B405">
        <v>130.13999899999999</v>
      </c>
      <c r="C405" s="13">
        <f t="shared" si="24"/>
        <v>4.6123154272392775E-4</v>
      </c>
      <c r="D405" s="11">
        <v>44658</v>
      </c>
      <c r="E405" s="8">
        <v>4500.21</v>
      </c>
      <c r="F405" s="13">
        <f t="shared" si="25"/>
        <v>4.2533724601945266E-3</v>
      </c>
      <c r="I405" s="7">
        <v>43924</v>
      </c>
      <c r="J405">
        <v>134.28999300000001</v>
      </c>
      <c r="K405" s="14">
        <f t="shared" si="26"/>
        <v>-5.9538589697782918E-4</v>
      </c>
      <c r="L405" s="11">
        <v>43934</v>
      </c>
      <c r="M405" s="8">
        <v>2761.63</v>
      </c>
      <c r="N405" s="13">
        <f t="shared" si="27"/>
        <v>-1.0104594561656355E-2</v>
      </c>
    </row>
    <row r="406" spans="1:14" ht="17" x14ac:dyDescent="0.2">
      <c r="A406" s="7">
        <v>44656</v>
      </c>
      <c r="B406">
        <v>129.979996</v>
      </c>
      <c r="C406" s="13">
        <f t="shared" si="24"/>
        <v>-1.2294682743926311E-3</v>
      </c>
      <c r="D406" s="11">
        <v>44659</v>
      </c>
      <c r="E406" s="8">
        <v>4488.28</v>
      </c>
      <c r="F406" s="13">
        <f t="shared" si="25"/>
        <v>-2.6509873983658894E-3</v>
      </c>
      <c r="I406" s="7">
        <v>43927</v>
      </c>
      <c r="J406">
        <v>134.35000600000001</v>
      </c>
      <c r="K406" s="14">
        <f t="shared" si="26"/>
        <v>4.4689107996309652E-4</v>
      </c>
      <c r="L406" s="11">
        <v>43935</v>
      </c>
      <c r="M406" s="8">
        <v>2846.06</v>
      </c>
      <c r="N406" s="13">
        <f t="shared" si="27"/>
        <v>3.0572524197665762E-2</v>
      </c>
    </row>
    <row r="407" spans="1:14" ht="17" x14ac:dyDescent="0.2">
      <c r="A407" s="7">
        <v>44657</v>
      </c>
      <c r="B407">
        <v>129.89999399999999</v>
      </c>
      <c r="C407" s="13">
        <f t="shared" si="24"/>
        <v>-6.1549471043231829E-4</v>
      </c>
      <c r="D407" s="11">
        <v>44662</v>
      </c>
      <c r="E407" s="8">
        <v>4412.53</v>
      </c>
      <c r="F407" s="13">
        <f t="shared" si="25"/>
        <v>-1.6877289295676778E-2</v>
      </c>
      <c r="I407" s="7">
        <v>43928</v>
      </c>
      <c r="J407">
        <v>134.020004</v>
      </c>
      <c r="K407" s="14">
        <f t="shared" si="26"/>
        <v>-2.4562857109213798E-3</v>
      </c>
      <c r="L407" s="11">
        <v>43936</v>
      </c>
      <c r="M407" s="8">
        <v>2783.36</v>
      </c>
      <c r="N407" s="13">
        <f t="shared" si="27"/>
        <v>-2.2030456139364496E-2</v>
      </c>
    </row>
    <row r="408" spans="1:14" ht="17" x14ac:dyDescent="0.2">
      <c r="A408" s="7">
        <v>44658</v>
      </c>
      <c r="B408">
        <v>129.854996</v>
      </c>
      <c r="C408" s="13">
        <f t="shared" si="24"/>
        <v>-3.4640494286697354E-4</v>
      </c>
      <c r="D408" s="11">
        <v>44663</v>
      </c>
      <c r="E408" s="8">
        <v>4397.45</v>
      </c>
      <c r="F408" s="13">
        <f t="shared" si="25"/>
        <v>-3.4175405039739148E-3</v>
      </c>
      <c r="I408" s="7">
        <v>43929</v>
      </c>
      <c r="J408">
        <v>134.46000699999999</v>
      </c>
      <c r="K408" s="14">
        <f t="shared" si="26"/>
        <v>3.2831143625393633E-3</v>
      </c>
      <c r="L408" s="11">
        <v>43937</v>
      </c>
      <c r="M408" s="8">
        <v>2799.55</v>
      </c>
      <c r="N408" s="13">
        <f t="shared" si="27"/>
        <v>5.8167107381006389E-3</v>
      </c>
    </row>
    <row r="409" spans="1:14" ht="17" x14ac:dyDescent="0.2">
      <c r="A409" s="7">
        <v>44659</v>
      </c>
      <c r="B409">
        <v>129.83000200000001</v>
      </c>
      <c r="C409" s="13">
        <f t="shared" si="24"/>
        <v>-1.9247622940898879E-4</v>
      </c>
      <c r="D409" s="11">
        <v>44664</v>
      </c>
      <c r="E409" s="8">
        <v>4446.59</v>
      </c>
      <c r="F409" s="13">
        <f t="shared" si="25"/>
        <v>1.1174658040455254E-2</v>
      </c>
      <c r="I409" s="7">
        <v>43930</v>
      </c>
      <c r="J409">
        <v>134.529999</v>
      </c>
      <c r="K409" s="14">
        <f t="shared" si="26"/>
        <v>5.2054139785973064E-4</v>
      </c>
      <c r="L409" s="11">
        <v>43938</v>
      </c>
      <c r="M409" s="8">
        <v>2874.56</v>
      </c>
      <c r="N409" s="13">
        <f t="shared" si="27"/>
        <v>2.6793591827257934E-2</v>
      </c>
    </row>
    <row r="410" spans="1:14" ht="17" x14ac:dyDescent="0.2">
      <c r="A410" s="7">
        <v>44662</v>
      </c>
      <c r="B410">
        <v>129.625</v>
      </c>
      <c r="C410" s="13">
        <f t="shared" si="24"/>
        <v>-1.5790032876993321E-3</v>
      </c>
      <c r="D410" s="11">
        <v>44665</v>
      </c>
      <c r="E410" s="8">
        <v>4392.59</v>
      </c>
      <c r="F410" s="13">
        <f t="shared" si="25"/>
        <v>-1.2144137417661627E-2</v>
      </c>
      <c r="I410" s="7">
        <v>43935</v>
      </c>
      <c r="J410">
        <v>134.44000199999999</v>
      </c>
      <c r="K410" s="14">
        <f t="shared" si="26"/>
        <v>-6.6897346814076553E-4</v>
      </c>
      <c r="L410" s="11">
        <v>43941</v>
      </c>
      <c r="M410" s="8">
        <v>2823.16</v>
      </c>
      <c r="N410" s="13">
        <f t="shared" si="27"/>
        <v>-1.7880997439608137E-2</v>
      </c>
    </row>
    <row r="411" spans="1:14" ht="17" x14ac:dyDescent="0.2">
      <c r="A411" s="7">
        <v>44663</v>
      </c>
      <c r="B411">
        <v>129.78500399999999</v>
      </c>
      <c r="C411" s="13">
        <f t="shared" si="24"/>
        <v>1.2343606557376763E-3</v>
      </c>
      <c r="D411" s="11">
        <v>44669</v>
      </c>
      <c r="E411" s="8">
        <v>4391.6899999999996</v>
      </c>
      <c r="F411" s="13">
        <f t="shared" si="25"/>
        <v>-2.0489050878880199E-4</v>
      </c>
      <c r="I411" s="7">
        <v>43936</v>
      </c>
      <c r="J411">
        <v>134.490005</v>
      </c>
      <c r="K411" s="14">
        <f t="shared" si="26"/>
        <v>3.7193543034907961E-4</v>
      </c>
      <c r="L411" s="11">
        <v>43942</v>
      </c>
      <c r="M411" s="8">
        <v>2736.56</v>
      </c>
      <c r="N411" s="13">
        <f t="shared" si="27"/>
        <v>-3.0674846625766805E-2</v>
      </c>
    </row>
    <row r="412" spans="1:14" ht="17" x14ac:dyDescent="0.2">
      <c r="A412" s="7">
        <v>44664</v>
      </c>
      <c r="B412">
        <v>129.779999</v>
      </c>
      <c r="C412" s="13">
        <f t="shared" si="24"/>
        <v>-3.8563777368216812E-5</v>
      </c>
      <c r="D412" s="11">
        <v>44670</v>
      </c>
      <c r="E412" s="8">
        <v>4462.21</v>
      </c>
      <c r="F412" s="13">
        <f t="shared" si="25"/>
        <v>1.6057599693967584E-2</v>
      </c>
      <c r="I412" s="7">
        <v>43937</v>
      </c>
      <c r="J412">
        <v>134.720001</v>
      </c>
      <c r="K412" s="14">
        <f t="shared" si="26"/>
        <v>1.710134518918327E-3</v>
      </c>
      <c r="L412" s="11">
        <v>43943</v>
      </c>
      <c r="M412" s="8">
        <v>2799.31</v>
      </c>
      <c r="N412" s="13">
        <f t="shared" si="27"/>
        <v>2.2930248194813929E-2</v>
      </c>
    </row>
    <row r="413" spans="1:14" ht="17" x14ac:dyDescent="0.2">
      <c r="A413" s="7">
        <v>44665</v>
      </c>
      <c r="B413">
        <v>129.654999</v>
      </c>
      <c r="C413" s="13">
        <f t="shared" si="24"/>
        <v>-9.6316844631816334E-4</v>
      </c>
      <c r="D413" s="11">
        <v>44671</v>
      </c>
      <c r="E413" s="8">
        <v>4459.45</v>
      </c>
      <c r="F413" s="13">
        <f t="shared" si="25"/>
        <v>-6.1852759058855789E-4</v>
      </c>
      <c r="I413" s="7">
        <v>43938</v>
      </c>
      <c r="J413">
        <v>134.39999399999999</v>
      </c>
      <c r="K413" s="14">
        <f t="shared" si="26"/>
        <v>-2.3753488541022882E-3</v>
      </c>
      <c r="L413" s="11">
        <v>43944</v>
      </c>
      <c r="M413" s="8">
        <v>2797.8</v>
      </c>
      <c r="N413" s="13">
        <f t="shared" si="27"/>
        <v>-5.3941864245110605E-4</v>
      </c>
    </row>
    <row r="414" spans="1:14" ht="17" x14ac:dyDescent="0.2">
      <c r="A414" s="7">
        <v>44670</v>
      </c>
      <c r="B414">
        <v>129.46000699999999</v>
      </c>
      <c r="C414" s="13">
        <f t="shared" si="24"/>
        <v>-1.5039296710804839E-3</v>
      </c>
      <c r="D414" s="11">
        <v>44672</v>
      </c>
      <c r="E414" s="8">
        <v>4393.66</v>
      </c>
      <c r="F414" s="13">
        <f t="shared" si="25"/>
        <v>-1.475294038502506E-2</v>
      </c>
      <c r="I414" s="7">
        <v>43941</v>
      </c>
      <c r="J414">
        <v>134.240005</v>
      </c>
      <c r="K414" s="14">
        <f t="shared" si="26"/>
        <v>-1.1903943983806453E-3</v>
      </c>
      <c r="L414" s="11">
        <v>43945</v>
      </c>
      <c r="M414" s="8">
        <v>2836.74</v>
      </c>
      <c r="N414" s="13">
        <f t="shared" si="27"/>
        <v>1.3918078490242181E-2</v>
      </c>
    </row>
    <row r="415" spans="1:14" ht="17" x14ac:dyDescent="0.2">
      <c r="A415" s="7">
        <v>44671</v>
      </c>
      <c r="B415">
        <v>129.52499399999999</v>
      </c>
      <c r="C415" s="13">
        <f t="shared" si="24"/>
        <v>5.0198514202159927E-4</v>
      </c>
      <c r="D415" s="11">
        <v>44673</v>
      </c>
      <c r="E415" s="8">
        <v>4271.78</v>
      </c>
      <c r="F415" s="13">
        <f t="shared" si="25"/>
        <v>-2.773997077607282E-2</v>
      </c>
      <c r="I415" s="7">
        <v>43942</v>
      </c>
      <c r="J415">
        <v>134.41000399999999</v>
      </c>
      <c r="K415" s="14">
        <f t="shared" si="26"/>
        <v>1.266381061293842E-3</v>
      </c>
      <c r="L415" s="11">
        <v>43948</v>
      </c>
      <c r="M415" s="8">
        <v>2878.48</v>
      </c>
      <c r="N415" s="13">
        <f t="shared" si="27"/>
        <v>1.4714073196697708E-2</v>
      </c>
    </row>
    <row r="416" spans="1:14" ht="17" x14ac:dyDescent="0.2">
      <c r="A416" s="7">
        <v>44672</v>
      </c>
      <c r="B416">
        <v>129.16000399999999</v>
      </c>
      <c r="C416" s="13">
        <f t="shared" si="24"/>
        <v>-2.817911730611633E-3</v>
      </c>
      <c r="D416" s="11">
        <v>44676</v>
      </c>
      <c r="E416" s="8">
        <v>4296.12</v>
      </c>
      <c r="F416" s="13">
        <f t="shared" si="25"/>
        <v>5.6978589721381478E-3</v>
      </c>
      <c r="I416" s="7">
        <v>43943</v>
      </c>
      <c r="J416">
        <v>134.41999799999999</v>
      </c>
      <c r="K416" s="14">
        <f t="shared" si="26"/>
        <v>7.4354584499669585E-5</v>
      </c>
      <c r="L416" s="11">
        <v>43949</v>
      </c>
      <c r="M416" s="8">
        <v>2863.39</v>
      </c>
      <c r="N416" s="13">
        <f t="shared" si="27"/>
        <v>-5.2423501292349073E-3</v>
      </c>
    </row>
    <row r="417" spans="1:14" ht="17" x14ac:dyDescent="0.2">
      <c r="A417" s="7">
        <v>44673</v>
      </c>
      <c r="B417">
        <v>129.23500100000001</v>
      </c>
      <c r="C417" s="13">
        <f t="shared" si="24"/>
        <v>5.806518866322552E-4</v>
      </c>
      <c r="D417" s="11">
        <v>44677</v>
      </c>
      <c r="E417" s="8">
        <v>4175.2</v>
      </c>
      <c r="F417" s="13">
        <f t="shared" si="25"/>
        <v>-2.8146327383778869E-2</v>
      </c>
      <c r="I417" s="7">
        <v>43944</v>
      </c>
      <c r="J417">
        <v>134.39999399999999</v>
      </c>
      <c r="K417" s="14">
        <f t="shared" si="26"/>
        <v>-1.4881714252068523E-4</v>
      </c>
      <c r="L417" s="11">
        <v>43950</v>
      </c>
      <c r="M417" s="8">
        <v>2939.51</v>
      </c>
      <c r="N417" s="13">
        <f t="shared" si="27"/>
        <v>2.6583874358714787E-2</v>
      </c>
    </row>
    <row r="418" spans="1:14" ht="17" x14ac:dyDescent="0.2">
      <c r="A418" s="7">
        <v>44676</v>
      </c>
      <c r="B418">
        <v>129.64999399999999</v>
      </c>
      <c r="C418" s="13">
        <f t="shared" si="24"/>
        <v>3.2111502053533414E-3</v>
      </c>
      <c r="D418" s="11">
        <v>44678</v>
      </c>
      <c r="E418" s="8">
        <v>4183.96</v>
      </c>
      <c r="F418" s="13">
        <f t="shared" si="25"/>
        <v>2.0981030848821192E-3</v>
      </c>
      <c r="I418" s="7">
        <v>43945</v>
      </c>
      <c r="J418">
        <v>134.36000100000001</v>
      </c>
      <c r="K418" s="14">
        <f t="shared" si="26"/>
        <v>-2.9756697756977424E-4</v>
      </c>
      <c r="L418" s="11">
        <v>43951</v>
      </c>
      <c r="M418" s="8">
        <v>2912.43</v>
      </c>
      <c r="N418" s="13">
        <f t="shared" si="27"/>
        <v>-9.2124197570344624E-3</v>
      </c>
    </row>
    <row r="419" spans="1:14" ht="17" x14ac:dyDescent="0.2">
      <c r="A419" s="7">
        <v>44677</v>
      </c>
      <c r="B419">
        <v>129.845001</v>
      </c>
      <c r="C419" s="13">
        <f t="shared" si="24"/>
        <v>1.5041034247946783E-3</v>
      </c>
      <c r="D419" s="11">
        <v>44679</v>
      </c>
      <c r="E419" s="8">
        <v>4287.5</v>
      </c>
      <c r="F419" s="13">
        <f t="shared" si="25"/>
        <v>2.474689050564538E-2</v>
      </c>
      <c r="I419" s="7">
        <v>43948</v>
      </c>
      <c r="J419">
        <v>134.375</v>
      </c>
      <c r="K419" s="14">
        <f t="shared" si="26"/>
        <v>1.1163292563520777E-4</v>
      </c>
      <c r="L419" s="11">
        <v>43952</v>
      </c>
      <c r="M419" s="8">
        <v>2830.71</v>
      </c>
      <c r="N419" s="13">
        <f t="shared" si="27"/>
        <v>-2.8059043479156554E-2</v>
      </c>
    </row>
    <row r="420" spans="1:14" ht="17" x14ac:dyDescent="0.2">
      <c r="A420" s="7">
        <v>44678</v>
      </c>
      <c r="B420">
        <v>129.779999</v>
      </c>
      <c r="C420" s="13">
        <f t="shared" si="24"/>
        <v>-5.0061226461839414E-4</v>
      </c>
      <c r="D420" s="11">
        <v>44680</v>
      </c>
      <c r="E420" s="8">
        <v>4131.93</v>
      </c>
      <c r="F420" s="13">
        <f t="shared" si="25"/>
        <v>-3.6284548104956182E-2</v>
      </c>
      <c r="I420" s="7">
        <v>43949</v>
      </c>
      <c r="J420">
        <v>134.41000399999999</v>
      </c>
      <c r="K420" s="14">
        <f t="shared" si="26"/>
        <v>2.6049488372081875E-4</v>
      </c>
      <c r="L420" s="11">
        <v>43955</v>
      </c>
      <c r="M420" s="8">
        <v>2842.74</v>
      </c>
      <c r="N420" s="13">
        <f t="shared" si="27"/>
        <v>4.2498171836746756E-3</v>
      </c>
    </row>
    <row r="421" spans="1:14" ht="17" x14ac:dyDescent="0.2">
      <c r="A421" s="7">
        <v>44679</v>
      </c>
      <c r="B421">
        <v>129.71499600000001</v>
      </c>
      <c r="C421" s="13">
        <f t="shared" si="24"/>
        <v>-5.0087070812809831E-4</v>
      </c>
      <c r="D421" s="11">
        <v>44683</v>
      </c>
      <c r="E421" s="8">
        <v>4155.38</v>
      </c>
      <c r="F421" s="13">
        <f t="shared" si="25"/>
        <v>5.6753139573999523E-3</v>
      </c>
      <c r="I421" s="7">
        <v>43950</v>
      </c>
      <c r="J421">
        <v>134.5</v>
      </c>
      <c r="K421" s="14">
        <f t="shared" si="26"/>
        <v>6.6956325661604588E-4</v>
      </c>
      <c r="L421" s="11">
        <v>43956</v>
      </c>
      <c r="M421" s="8">
        <v>2868.44</v>
      </c>
      <c r="N421" s="13">
        <f t="shared" si="27"/>
        <v>9.0405735311707147E-3</v>
      </c>
    </row>
    <row r="422" spans="1:14" ht="17" x14ac:dyDescent="0.2">
      <c r="A422" s="7">
        <v>44680</v>
      </c>
      <c r="B422">
        <v>129.595001</v>
      </c>
      <c r="C422" s="13">
        <f t="shared" si="24"/>
        <v>-9.25066520450879E-4</v>
      </c>
      <c r="D422" s="11">
        <v>44684</v>
      </c>
      <c r="E422" s="8">
        <v>4175.4799999999996</v>
      </c>
      <c r="F422" s="13">
        <f t="shared" si="25"/>
        <v>4.8371027439124692E-3</v>
      </c>
      <c r="I422" s="7">
        <v>43951</v>
      </c>
      <c r="J422">
        <v>134.570007</v>
      </c>
      <c r="K422" s="14">
        <f t="shared" si="26"/>
        <v>5.2049814126386984E-4</v>
      </c>
      <c r="L422" s="11">
        <v>43957</v>
      </c>
      <c r="M422" s="8">
        <v>2848.42</v>
      </c>
      <c r="N422" s="13">
        <f t="shared" si="27"/>
        <v>-6.9794034388029891E-3</v>
      </c>
    </row>
    <row r="423" spans="1:14" ht="17" x14ac:dyDescent="0.2">
      <c r="A423" s="7">
        <v>44684</v>
      </c>
      <c r="B423">
        <v>129.39999399999999</v>
      </c>
      <c r="C423" s="13">
        <f t="shared" si="24"/>
        <v>-1.5047416836704297E-3</v>
      </c>
      <c r="D423" s="11">
        <v>44685</v>
      </c>
      <c r="E423" s="8">
        <v>4300.17</v>
      </c>
      <c r="F423" s="13">
        <f t="shared" si="25"/>
        <v>2.9862434977535601E-2</v>
      </c>
      <c r="I423" s="7">
        <v>43952</v>
      </c>
      <c r="J423">
        <v>134.50500500000001</v>
      </c>
      <c r="K423" s="14">
        <f t="shared" si="26"/>
        <v>-4.8303482662370723E-4</v>
      </c>
      <c r="L423" s="11">
        <v>43958</v>
      </c>
      <c r="M423" s="8">
        <v>2881.19</v>
      </c>
      <c r="N423" s="13">
        <f t="shared" si="27"/>
        <v>1.1504623615899323E-2</v>
      </c>
    </row>
    <row r="424" spans="1:14" ht="17" x14ac:dyDescent="0.2">
      <c r="A424" s="7">
        <v>44685</v>
      </c>
      <c r="B424">
        <v>129.5</v>
      </c>
      <c r="C424" s="13">
        <f t="shared" si="24"/>
        <v>7.7284393073462354E-4</v>
      </c>
      <c r="D424" s="11">
        <v>44686</v>
      </c>
      <c r="E424" s="8">
        <v>4146.87</v>
      </c>
      <c r="F424" s="13">
        <f t="shared" si="25"/>
        <v>-3.5649753381843063E-2</v>
      </c>
      <c r="I424" s="7">
        <v>43955</v>
      </c>
      <c r="J424">
        <v>134.529999</v>
      </c>
      <c r="K424" s="14">
        <f t="shared" si="26"/>
        <v>1.8582208149053869E-4</v>
      </c>
      <c r="L424" s="11">
        <v>43959</v>
      </c>
      <c r="M424" s="8">
        <v>2929.8</v>
      </c>
      <c r="N424" s="13">
        <f t="shared" si="27"/>
        <v>1.6871501011734846E-2</v>
      </c>
    </row>
    <row r="425" spans="1:14" ht="17" x14ac:dyDescent="0.2">
      <c r="A425" s="7">
        <v>44686</v>
      </c>
      <c r="B425">
        <v>129.78999300000001</v>
      </c>
      <c r="C425" s="13">
        <f t="shared" si="24"/>
        <v>2.2393281853283487E-3</v>
      </c>
      <c r="D425" s="11">
        <v>44687</v>
      </c>
      <c r="E425" s="8">
        <v>4123.34</v>
      </c>
      <c r="F425" s="13">
        <f t="shared" si="25"/>
        <v>-5.6741590645473794E-3</v>
      </c>
      <c r="I425" s="7">
        <v>43956</v>
      </c>
      <c r="J425">
        <v>134.58999600000001</v>
      </c>
      <c r="K425" s="14">
        <f t="shared" si="26"/>
        <v>4.4597487880748687E-4</v>
      </c>
      <c r="L425" s="11">
        <v>43962</v>
      </c>
      <c r="M425" s="8">
        <v>2930.19</v>
      </c>
      <c r="N425" s="13">
        <f t="shared" si="27"/>
        <v>1.331148883882971E-4</v>
      </c>
    </row>
    <row r="426" spans="1:14" ht="17" x14ac:dyDescent="0.2">
      <c r="A426" s="7">
        <v>44687</v>
      </c>
      <c r="B426">
        <v>129.78999300000001</v>
      </c>
      <c r="C426" s="13">
        <f t="shared" si="24"/>
        <v>0</v>
      </c>
      <c r="D426" s="11">
        <v>44690</v>
      </c>
      <c r="E426" s="8">
        <v>3991.24</v>
      </c>
      <c r="F426" s="13">
        <f t="shared" si="25"/>
        <v>-3.2037134944001844E-2</v>
      </c>
      <c r="I426" s="7">
        <v>43957</v>
      </c>
      <c r="J426">
        <v>134.63999899999999</v>
      </c>
      <c r="K426" s="14">
        <f t="shared" si="26"/>
        <v>3.7152092641390411E-4</v>
      </c>
      <c r="L426" s="11">
        <v>43963</v>
      </c>
      <c r="M426" s="8">
        <v>2870.12</v>
      </c>
      <c r="N426" s="13">
        <f t="shared" si="27"/>
        <v>-2.0500377108651713E-2</v>
      </c>
    </row>
    <row r="427" spans="1:14" ht="17" x14ac:dyDescent="0.2">
      <c r="A427" s="7">
        <v>44690</v>
      </c>
      <c r="B427">
        <v>130.16000399999999</v>
      </c>
      <c r="C427" s="13">
        <f t="shared" si="24"/>
        <v>2.8508438242997869E-3</v>
      </c>
      <c r="D427" s="11">
        <v>44691</v>
      </c>
      <c r="E427" s="8">
        <v>4001.05</v>
      </c>
      <c r="F427" s="13">
        <f t="shared" si="25"/>
        <v>2.4578827632515399E-3</v>
      </c>
      <c r="I427" s="7">
        <v>43958</v>
      </c>
      <c r="J427">
        <v>134.58999600000001</v>
      </c>
      <c r="K427" s="14">
        <f t="shared" si="26"/>
        <v>-3.7138294987637543E-4</v>
      </c>
      <c r="L427" s="11">
        <v>43964</v>
      </c>
      <c r="M427" s="8">
        <v>2820</v>
      </c>
      <c r="N427" s="13">
        <f t="shared" si="27"/>
        <v>-1.7462684487059787E-2</v>
      </c>
    </row>
    <row r="428" spans="1:14" ht="17" x14ac:dyDescent="0.2">
      <c r="A428" s="7">
        <v>44691</v>
      </c>
      <c r="B428">
        <v>130.270004</v>
      </c>
      <c r="C428" s="13">
        <f t="shared" si="24"/>
        <v>8.4511368023632016E-4</v>
      </c>
      <c r="D428" s="11">
        <v>44692</v>
      </c>
      <c r="E428" s="8">
        <v>3935.18</v>
      </c>
      <c r="F428" s="13">
        <f t="shared" si="25"/>
        <v>-1.6463178415666024E-2</v>
      </c>
      <c r="I428" s="7">
        <v>43962</v>
      </c>
      <c r="J428">
        <v>134.570007</v>
      </c>
      <c r="K428" s="14">
        <f t="shared" si="26"/>
        <v>-1.4851772489843373E-4</v>
      </c>
      <c r="L428" s="11">
        <v>43965</v>
      </c>
      <c r="M428" s="8">
        <v>2852.5</v>
      </c>
      <c r="N428" s="13">
        <f t="shared" si="27"/>
        <v>1.1524822695035519E-2</v>
      </c>
    </row>
    <row r="429" spans="1:14" ht="17" x14ac:dyDescent="0.2">
      <c r="A429" s="7">
        <v>44692</v>
      </c>
      <c r="B429">
        <v>130.199997</v>
      </c>
      <c r="C429" s="13">
        <f t="shared" si="24"/>
        <v>-5.3739923121520761E-4</v>
      </c>
      <c r="D429" s="11">
        <v>44693</v>
      </c>
      <c r="E429" s="8">
        <v>3930.08</v>
      </c>
      <c r="F429" s="13">
        <f t="shared" si="25"/>
        <v>-1.2960017076728558E-3</v>
      </c>
      <c r="I429" s="7">
        <v>43963</v>
      </c>
      <c r="J429">
        <v>134.61999499999999</v>
      </c>
      <c r="K429" s="14">
        <f t="shared" si="26"/>
        <v>3.7146464590720463E-4</v>
      </c>
      <c r="L429" s="11">
        <v>43966</v>
      </c>
      <c r="M429" s="8">
        <v>2863.7</v>
      </c>
      <c r="N429" s="13">
        <f t="shared" si="27"/>
        <v>3.9263803680980036E-3</v>
      </c>
    </row>
    <row r="430" spans="1:14" ht="17" x14ac:dyDescent="0.2">
      <c r="A430" s="7">
        <v>44693</v>
      </c>
      <c r="B430">
        <v>130.69000199999999</v>
      </c>
      <c r="C430" s="13">
        <f t="shared" si="24"/>
        <v>3.7634793493888097E-3</v>
      </c>
      <c r="D430" s="11">
        <v>44694</v>
      </c>
      <c r="E430" s="8">
        <v>4023.89</v>
      </c>
      <c r="F430" s="13">
        <f t="shared" si="25"/>
        <v>2.386974310955492E-2</v>
      </c>
      <c r="I430" s="7">
        <v>43964</v>
      </c>
      <c r="J430">
        <v>134.720001</v>
      </c>
      <c r="K430" s="14">
        <f t="shared" si="26"/>
        <v>7.4287627183466931E-4</v>
      </c>
      <c r="L430" s="11">
        <v>43969</v>
      </c>
      <c r="M430" s="8">
        <v>2953.91</v>
      </c>
      <c r="N430" s="13">
        <f t="shared" si="27"/>
        <v>3.1501204735132848E-2</v>
      </c>
    </row>
    <row r="431" spans="1:14" ht="17" x14ac:dyDescent="0.2">
      <c r="A431" s="7">
        <v>44694</v>
      </c>
      <c r="B431">
        <v>130.58999600000001</v>
      </c>
      <c r="C431" s="13">
        <f t="shared" si="24"/>
        <v>-7.6521538349949569E-4</v>
      </c>
      <c r="D431" s="11">
        <v>44697</v>
      </c>
      <c r="E431" s="8">
        <v>4008.01</v>
      </c>
      <c r="F431" s="13">
        <f t="shared" si="25"/>
        <v>-3.9464299471405617E-3</v>
      </c>
      <c r="I431" s="7">
        <v>43965</v>
      </c>
      <c r="J431">
        <v>134.66999799999999</v>
      </c>
      <c r="K431" s="14">
        <f t="shared" si="26"/>
        <v>-3.7116240817136603E-4</v>
      </c>
      <c r="L431" s="11">
        <v>43970</v>
      </c>
      <c r="M431" s="8">
        <v>2922.94</v>
      </c>
      <c r="N431" s="13">
        <f t="shared" si="27"/>
        <v>-1.0484408800538914E-2</v>
      </c>
    </row>
    <row r="432" spans="1:14" ht="17" x14ac:dyDescent="0.2">
      <c r="A432" s="7">
        <v>44697</v>
      </c>
      <c r="B432">
        <v>130.595001</v>
      </c>
      <c r="C432" s="13">
        <f t="shared" si="24"/>
        <v>3.8326059830673387E-5</v>
      </c>
      <c r="D432" s="11">
        <v>44698</v>
      </c>
      <c r="E432" s="8">
        <v>4088.85</v>
      </c>
      <c r="F432" s="13">
        <f t="shared" si="25"/>
        <v>2.0169610355263545E-2</v>
      </c>
      <c r="I432" s="7">
        <v>43966</v>
      </c>
      <c r="J432">
        <v>134.58999600000001</v>
      </c>
      <c r="K432" s="14">
        <f t="shared" si="26"/>
        <v>-5.9405956180369479E-4</v>
      </c>
      <c r="L432" s="11">
        <v>43971</v>
      </c>
      <c r="M432" s="8">
        <v>2971.61</v>
      </c>
      <c r="N432" s="13">
        <f t="shared" si="27"/>
        <v>1.6651043127809739E-2</v>
      </c>
    </row>
    <row r="433" spans="1:14" ht="17" x14ac:dyDescent="0.2">
      <c r="A433" s="7">
        <v>44698</v>
      </c>
      <c r="B433">
        <v>129.990005</v>
      </c>
      <c r="C433" s="13">
        <f t="shared" si="24"/>
        <v>-4.6326122391162627E-3</v>
      </c>
      <c r="D433" s="11">
        <v>44699</v>
      </c>
      <c r="E433" s="8">
        <v>3923.68</v>
      </c>
      <c r="F433" s="13">
        <f t="shared" si="25"/>
        <v>-4.0395221150201222E-2</v>
      </c>
      <c r="I433" s="7">
        <v>43969</v>
      </c>
      <c r="J433">
        <v>134.53999300000001</v>
      </c>
      <c r="K433" s="14">
        <f t="shared" si="26"/>
        <v>-3.7152092641423717E-4</v>
      </c>
      <c r="L433" s="11">
        <v>43972</v>
      </c>
      <c r="M433" s="8">
        <v>2948.51</v>
      </c>
      <c r="N433" s="13">
        <f t="shared" si="27"/>
        <v>-7.7735638256701822E-3</v>
      </c>
    </row>
    <row r="434" spans="1:14" ht="17" x14ac:dyDescent="0.2">
      <c r="A434" s="7">
        <v>44699</v>
      </c>
      <c r="B434">
        <v>129.979996</v>
      </c>
      <c r="C434" s="13">
        <f t="shared" si="24"/>
        <v>-7.699822767137654E-5</v>
      </c>
      <c r="D434" s="11">
        <v>44700</v>
      </c>
      <c r="E434" s="8">
        <v>3900.79</v>
      </c>
      <c r="F434" s="13">
        <f t="shared" si="25"/>
        <v>-5.8338090771927753E-3</v>
      </c>
      <c r="I434" s="7">
        <v>43970</v>
      </c>
      <c r="J434">
        <v>134.66000399999999</v>
      </c>
      <c r="K434" s="14">
        <f t="shared" si="26"/>
        <v>8.9200985761883622E-4</v>
      </c>
      <c r="L434" s="11">
        <v>43973</v>
      </c>
      <c r="M434" s="8">
        <v>2955.45</v>
      </c>
      <c r="N434" s="13">
        <f t="shared" si="27"/>
        <v>2.3537312066093108E-3</v>
      </c>
    </row>
    <row r="435" spans="1:14" ht="17" x14ac:dyDescent="0.2">
      <c r="A435" s="7">
        <v>44700</v>
      </c>
      <c r="B435">
        <v>130</v>
      </c>
      <c r="C435" s="13">
        <f t="shared" si="24"/>
        <v>1.5390060482856072E-4</v>
      </c>
      <c r="D435" s="11">
        <v>44701</v>
      </c>
      <c r="E435" s="8">
        <v>3901.36</v>
      </c>
      <c r="F435" s="13">
        <f t="shared" si="25"/>
        <v>1.4612424662696633E-4</v>
      </c>
      <c r="I435" s="7">
        <v>43971</v>
      </c>
      <c r="J435">
        <v>134.740005</v>
      </c>
      <c r="K435" s="14">
        <f t="shared" si="26"/>
        <v>5.9409622474104751E-4</v>
      </c>
      <c r="L435" s="11">
        <v>43977</v>
      </c>
      <c r="M435" s="8">
        <v>2991.77</v>
      </c>
      <c r="N435" s="13">
        <f t="shared" si="27"/>
        <v>1.2289160703107926E-2</v>
      </c>
    </row>
    <row r="436" spans="1:14" ht="17" x14ac:dyDescent="0.2">
      <c r="A436" s="7">
        <v>44701</v>
      </c>
      <c r="B436">
        <v>129.929993</v>
      </c>
      <c r="C436" s="13">
        <f t="shared" si="24"/>
        <v>-5.3851538461546777E-4</v>
      </c>
      <c r="D436" s="11">
        <v>44704</v>
      </c>
      <c r="E436" s="8">
        <v>3973.75</v>
      </c>
      <c r="F436" s="13">
        <f t="shared" si="25"/>
        <v>1.8555067976295359E-2</v>
      </c>
      <c r="I436" s="7">
        <v>43972</v>
      </c>
      <c r="J436">
        <v>134.83000200000001</v>
      </c>
      <c r="K436" s="14">
        <f t="shared" si="26"/>
        <v>6.679308049604149E-4</v>
      </c>
      <c r="L436" s="11">
        <v>43978</v>
      </c>
      <c r="M436" s="8">
        <v>3036.13</v>
      </c>
      <c r="N436" s="13">
        <f t="shared" si="27"/>
        <v>1.4827343010993532E-2</v>
      </c>
    </row>
    <row r="437" spans="1:14" ht="17" x14ac:dyDescent="0.2">
      <c r="A437" s="7">
        <v>44704</v>
      </c>
      <c r="B437">
        <v>129.720001</v>
      </c>
      <c r="C437" s="13">
        <f t="shared" si="24"/>
        <v>-1.6161934219453E-3</v>
      </c>
      <c r="D437" s="11">
        <v>44705</v>
      </c>
      <c r="E437" s="8">
        <v>3941.48</v>
      </c>
      <c r="F437" s="13">
        <f t="shared" si="25"/>
        <v>-8.1207927021075266E-3</v>
      </c>
      <c r="I437" s="7">
        <v>43973</v>
      </c>
      <c r="J437">
        <v>134.83999600000001</v>
      </c>
      <c r="K437" s="14">
        <f t="shared" si="26"/>
        <v>7.4122968566125991E-5</v>
      </c>
      <c r="L437" s="11">
        <v>43979</v>
      </c>
      <c r="M437" s="8">
        <v>3029.73</v>
      </c>
      <c r="N437" s="13">
        <f t="shared" si="27"/>
        <v>-2.1079466294262605E-3</v>
      </c>
    </row>
    <row r="438" spans="1:14" ht="17" x14ac:dyDescent="0.2">
      <c r="A438" s="7">
        <v>44705</v>
      </c>
      <c r="B438">
        <v>130.16999799999999</v>
      </c>
      <c r="C438" s="13">
        <f t="shared" si="24"/>
        <v>3.4689870222865959E-3</v>
      </c>
      <c r="D438" s="11">
        <v>44706</v>
      </c>
      <c r="E438" s="8">
        <v>3978.73</v>
      </c>
      <c r="F438" s="13">
        <f t="shared" si="25"/>
        <v>9.4507646873762674E-3</v>
      </c>
      <c r="I438" s="7">
        <v>43977</v>
      </c>
      <c r="J438">
        <v>134.740005</v>
      </c>
      <c r="K438" s="14">
        <f t="shared" si="26"/>
        <v>-7.4155297364453254E-4</v>
      </c>
      <c r="L438" s="11">
        <v>43980</v>
      </c>
      <c r="M438" s="8">
        <v>3044.31</v>
      </c>
      <c r="N438" s="13">
        <f t="shared" si="27"/>
        <v>4.8123100078225622E-3</v>
      </c>
    </row>
    <row r="439" spans="1:14" ht="17" x14ac:dyDescent="0.2">
      <c r="A439" s="7">
        <v>44706</v>
      </c>
      <c r="B439">
        <v>130.10000600000001</v>
      </c>
      <c r="C439" s="13">
        <f t="shared" si="24"/>
        <v>-5.3769686621629731E-4</v>
      </c>
      <c r="D439" s="11">
        <v>44707</v>
      </c>
      <c r="E439" s="8">
        <v>4057.84</v>
      </c>
      <c r="F439" s="13">
        <f t="shared" si="25"/>
        <v>1.988322907058282E-2</v>
      </c>
      <c r="I439" s="7">
        <v>43978</v>
      </c>
      <c r="J439">
        <v>134.820007</v>
      </c>
      <c r="K439" s="14">
        <f t="shared" si="26"/>
        <v>5.9375090567947986E-4</v>
      </c>
      <c r="L439" s="11">
        <v>43983</v>
      </c>
      <c r="M439" s="8">
        <v>3055.73</v>
      </c>
      <c r="N439" s="13">
        <f t="shared" si="27"/>
        <v>3.7512605483673855E-3</v>
      </c>
    </row>
    <row r="440" spans="1:14" ht="17" x14ac:dyDescent="0.2">
      <c r="A440" s="7">
        <v>44707</v>
      </c>
      <c r="B440">
        <v>130.05999800000001</v>
      </c>
      <c r="C440" s="13">
        <f t="shared" si="24"/>
        <v>-3.0751728020672608E-4</v>
      </c>
      <c r="D440" s="11">
        <v>44708</v>
      </c>
      <c r="E440" s="8">
        <v>4158.24</v>
      </c>
      <c r="F440" s="13">
        <f t="shared" si="25"/>
        <v>2.4742227391912897E-2</v>
      </c>
      <c r="I440" s="7">
        <v>43979</v>
      </c>
      <c r="J440">
        <v>134.75</v>
      </c>
      <c r="K440" s="14">
        <f t="shared" si="26"/>
        <v>-5.1926269370394795E-4</v>
      </c>
      <c r="L440" s="11">
        <v>43984</v>
      </c>
      <c r="M440" s="8">
        <v>3080.82</v>
      </c>
      <c r="N440" s="13">
        <f t="shared" si="27"/>
        <v>8.2108039650099496E-3</v>
      </c>
    </row>
    <row r="441" spans="1:14" ht="17" x14ac:dyDescent="0.2">
      <c r="A441" s="7">
        <v>44708</v>
      </c>
      <c r="B441">
        <v>130.13999899999999</v>
      </c>
      <c r="C441" s="13">
        <f t="shared" si="24"/>
        <v>6.1510842096113016E-4</v>
      </c>
      <c r="D441" s="11">
        <v>44712</v>
      </c>
      <c r="E441" s="8">
        <v>4132.1499999999996</v>
      </c>
      <c r="F441" s="13">
        <f t="shared" si="25"/>
        <v>-6.2742891223209751E-3</v>
      </c>
      <c r="I441" s="7">
        <v>43980</v>
      </c>
      <c r="J441">
        <v>134.80999800000001</v>
      </c>
      <c r="K441" s="14">
        <f t="shared" si="26"/>
        <v>4.452541743971139E-4</v>
      </c>
      <c r="L441" s="11">
        <v>43985</v>
      </c>
      <c r="M441" s="8">
        <v>3122.87</v>
      </c>
      <c r="N441" s="13">
        <f t="shared" si="27"/>
        <v>1.3648963587616247E-2</v>
      </c>
    </row>
    <row r="442" spans="1:14" ht="17" x14ac:dyDescent="0.2">
      <c r="A442" s="7">
        <v>44711</v>
      </c>
      <c r="B442">
        <v>130</v>
      </c>
      <c r="C442" s="13">
        <f t="shared" si="24"/>
        <v>-1.075756885475232E-3</v>
      </c>
      <c r="D442" s="11">
        <v>44713</v>
      </c>
      <c r="E442" s="8">
        <v>4101.2299999999996</v>
      </c>
      <c r="F442" s="13">
        <f t="shared" si="25"/>
        <v>-7.4827874109120174E-3</v>
      </c>
      <c r="I442" s="7">
        <v>43983</v>
      </c>
      <c r="J442">
        <v>134.64999399999999</v>
      </c>
      <c r="K442" s="14">
        <f t="shared" si="26"/>
        <v>-1.1868852635099625E-3</v>
      </c>
      <c r="L442" s="11">
        <v>43986</v>
      </c>
      <c r="M442" s="8">
        <v>3112.35</v>
      </c>
      <c r="N442" s="13">
        <f t="shared" si="27"/>
        <v>-3.3686961032639573E-3</v>
      </c>
    </row>
    <row r="443" spans="1:14" ht="17" x14ac:dyDescent="0.2">
      <c r="A443" s="7">
        <v>44712</v>
      </c>
      <c r="B443">
        <v>129.770004</v>
      </c>
      <c r="C443" s="13">
        <f t="shared" si="24"/>
        <v>-1.7692000000000263E-3</v>
      </c>
      <c r="D443" s="11">
        <v>44714</v>
      </c>
      <c r="E443" s="8">
        <v>4176.82</v>
      </c>
      <c r="F443" s="13">
        <f t="shared" si="25"/>
        <v>1.8431056049039052E-2</v>
      </c>
      <c r="I443" s="7">
        <v>43984</v>
      </c>
      <c r="J443">
        <v>134.729996</v>
      </c>
      <c r="K443" s="14">
        <f t="shared" si="26"/>
        <v>5.9414781704347774E-4</v>
      </c>
      <c r="L443" s="11">
        <v>43987</v>
      </c>
      <c r="M443" s="8">
        <v>3193.93</v>
      </c>
      <c r="N443" s="13">
        <f t="shared" si="27"/>
        <v>2.621170498176606E-2</v>
      </c>
    </row>
    <row r="444" spans="1:14" ht="17" x14ac:dyDescent="0.2">
      <c r="A444" s="7">
        <v>44713</v>
      </c>
      <c r="B444">
        <v>129.53999300000001</v>
      </c>
      <c r="C444" s="13">
        <f t="shared" si="24"/>
        <v>-1.772451205287684E-3</v>
      </c>
      <c r="D444" s="11">
        <v>44715</v>
      </c>
      <c r="E444" s="8">
        <v>4108.54</v>
      </c>
      <c r="F444" s="13">
        <f t="shared" si="25"/>
        <v>-1.6347364741597592E-2</v>
      </c>
      <c r="I444" s="7">
        <v>43985</v>
      </c>
      <c r="J444">
        <v>134.63999899999999</v>
      </c>
      <c r="K444" s="14">
        <f t="shared" si="26"/>
        <v>-6.6798042508675604E-4</v>
      </c>
      <c r="L444" s="11">
        <v>43990</v>
      </c>
      <c r="M444" s="8">
        <v>3232.39</v>
      </c>
      <c r="N444" s="13">
        <f t="shared" si="27"/>
        <v>1.2041591393674889E-2</v>
      </c>
    </row>
    <row r="445" spans="1:14" ht="17" x14ac:dyDescent="0.2">
      <c r="A445" s="7">
        <v>44718</v>
      </c>
      <c r="B445">
        <v>129.16499300000001</v>
      </c>
      <c r="C445" s="13">
        <f t="shared" si="24"/>
        <v>-2.8948588873244363E-3</v>
      </c>
      <c r="D445" s="11">
        <v>44718</v>
      </c>
      <c r="E445" s="8">
        <v>4121.43</v>
      </c>
      <c r="F445" s="13">
        <f t="shared" si="25"/>
        <v>3.1373675320187644E-3</v>
      </c>
      <c r="I445" s="7">
        <v>43986</v>
      </c>
      <c r="J445">
        <v>134.66000399999999</v>
      </c>
      <c r="K445" s="14">
        <f t="shared" si="26"/>
        <v>1.4858140336149184E-4</v>
      </c>
      <c r="L445" s="11">
        <v>43991</v>
      </c>
      <c r="M445" s="8">
        <v>3207.18</v>
      </c>
      <c r="N445" s="13">
        <f t="shared" si="27"/>
        <v>-7.7991826481333959E-3</v>
      </c>
    </row>
    <row r="446" spans="1:14" ht="17" x14ac:dyDescent="0.2">
      <c r="A446" s="7">
        <v>44719</v>
      </c>
      <c r="B446">
        <v>129.279999</v>
      </c>
      <c r="C446" s="13">
        <f t="shared" si="24"/>
        <v>8.9038056929235943E-4</v>
      </c>
      <c r="D446" s="11">
        <v>44719</v>
      </c>
      <c r="E446" s="8">
        <v>4160.68</v>
      </c>
      <c r="F446" s="13">
        <f t="shared" si="25"/>
        <v>9.5233935794130087E-3</v>
      </c>
      <c r="I446" s="7">
        <v>43987</v>
      </c>
      <c r="J446">
        <v>134.58000200000001</v>
      </c>
      <c r="K446" s="14">
        <f t="shared" si="26"/>
        <v>-5.9410365085077466E-4</v>
      </c>
      <c r="L446" s="11">
        <v>43992</v>
      </c>
      <c r="M446" s="8">
        <v>3190.14</v>
      </c>
      <c r="N446" s="13">
        <f t="shared" si="27"/>
        <v>-5.3130787794885004E-3</v>
      </c>
    </row>
    <row r="447" spans="1:14" ht="17" x14ac:dyDescent="0.2">
      <c r="A447" s="7">
        <v>44720</v>
      </c>
      <c r="B447">
        <v>129.22500600000001</v>
      </c>
      <c r="C447" s="13">
        <f t="shared" si="24"/>
        <v>-4.2537902556760709E-4</v>
      </c>
      <c r="D447" s="11">
        <v>44720</v>
      </c>
      <c r="E447" s="8">
        <v>4115.7700000000004</v>
      </c>
      <c r="F447" s="13">
        <f t="shared" si="25"/>
        <v>-1.0793908688002896E-2</v>
      </c>
      <c r="I447" s="7">
        <v>43990</v>
      </c>
      <c r="J447">
        <v>134.61999499999999</v>
      </c>
      <c r="K447" s="14">
        <f t="shared" si="26"/>
        <v>2.9716896571296836E-4</v>
      </c>
      <c r="L447" s="11">
        <v>43993</v>
      </c>
      <c r="M447" s="8">
        <v>3002.1</v>
      </c>
      <c r="N447" s="13">
        <f t="shared" si="27"/>
        <v>-5.8944121574601716E-2</v>
      </c>
    </row>
    <row r="448" spans="1:14" ht="17" x14ac:dyDescent="0.2">
      <c r="A448" s="7">
        <v>44721</v>
      </c>
      <c r="B448">
        <v>129.050003</v>
      </c>
      <c r="C448" s="13">
        <f t="shared" si="24"/>
        <v>-1.3542502756781483E-3</v>
      </c>
      <c r="D448" s="11">
        <v>44721</v>
      </c>
      <c r="E448" s="8">
        <v>4017.82</v>
      </c>
      <c r="F448" s="13">
        <f t="shared" si="25"/>
        <v>-2.3798705952956634E-2</v>
      </c>
      <c r="I448" s="7">
        <v>43991</v>
      </c>
      <c r="J448">
        <v>134.61999499999999</v>
      </c>
      <c r="K448" s="14">
        <f t="shared" si="26"/>
        <v>0</v>
      </c>
      <c r="L448" s="11">
        <v>43994</v>
      </c>
      <c r="M448" s="8">
        <v>3041.31</v>
      </c>
      <c r="N448" s="13">
        <f t="shared" si="27"/>
        <v>1.3060857399820103E-2</v>
      </c>
    </row>
    <row r="449" spans="1:14" ht="17" x14ac:dyDescent="0.2">
      <c r="A449" s="7">
        <v>44722</v>
      </c>
      <c r="B449">
        <v>128.58000200000001</v>
      </c>
      <c r="C449" s="13">
        <f t="shared" si="24"/>
        <v>-3.6420068893759927E-3</v>
      </c>
      <c r="D449" s="11">
        <v>44722</v>
      </c>
      <c r="E449" s="8">
        <v>3900.86</v>
      </c>
      <c r="F449" s="13">
        <f t="shared" si="25"/>
        <v>-2.9110313553120881E-2</v>
      </c>
      <c r="I449" s="7">
        <v>43992</v>
      </c>
      <c r="J449">
        <v>134.80999800000001</v>
      </c>
      <c r="K449" s="14">
        <f t="shared" si="26"/>
        <v>1.4114025186229284E-3</v>
      </c>
      <c r="L449" s="11">
        <v>43997</v>
      </c>
      <c r="M449" s="8">
        <v>3066.59</v>
      </c>
      <c r="N449" s="13">
        <f t="shared" si="27"/>
        <v>8.3122075684491925E-3</v>
      </c>
    </row>
    <row r="450" spans="1:14" ht="17" x14ac:dyDescent="0.2">
      <c r="A450" s="7">
        <v>44725</v>
      </c>
      <c r="B450">
        <v>128.23500100000001</v>
      </c>
      <c r="C450" s="13">
        <f t="shared" si="24"/>
        <v>-2.6831621918935733E-3</v>
      </c>
      <c r="D450" s="11">
        <v>44725</v>
      </c>
      <c r="E450" s="8">
        <v>3749.63</v>
      </c>
      <c r="F450" s="13">
        <f t="shared" si="25"/>
        <v>-3.8768374153391849E-2</v>
      </c>
      <c r="I450" s="7">
        <v>43993</v>
      </c>
      <c r="J450">
        <v>134.854996</v>
      </c>
      <c r="K450" s="14">
        <f t="shared" si="26"/>
        <v>3.3378829958885525E-4</v>
      </c>
      <c r="L450" s="11">
        <v>43998</v>
      </c>
      <c r="M450" s="8">
        <v>3124.74</v>
      </c>
      <c r="N450" s="13">
        <f t="shared" si="27"/>
        <v>1.8962430582503575E-2</v>
      </c>
    </row>
    <row r="451" spans="1:14" ht="17" x14ac:dyDescent="0.2">
      <c r="A451" s="7">
        <v>44726</v>
      </c>
      <c r="B451">
        <v>128.19000199999999</v>
      </c>
      <c r="C451" s="13">
        <f t="shared" si="24"/>
        <v>-3.5091043513169051E-4</v>
      </c>
      <c r="D451" s="11">
        <v>44726</v>
      </c>
      <c r="E451" s="8">
        <v>3735.48</v>
      </c>
      <c r="F451" s="13">
        <f t="shared" si="25"/>
        <v>-3.7737056722930706E-3</v>
      </c>
      <c r="I451" s="7">
        <v>43994</v>
      </c>
      <c r="J451">
        <v>134.820007</v>
      </c>
      <c r="K451" s="14">
        <f t="shared" si="26"/>
        <v>-2.594564609234018E-4</v>
      </c>
      <c r="L451" s="11">
        <v>43999</v>
      </c>
      <c r="M451" s="8">
        <v>3113.49</v>
      </c>
      <c r="N451" s="13">
        <f t="shared" si="27"/>
        <v>-3.6002995449221364E-3</v>
      </c>
    </row>
    <row r="452" spans="1:14" ht="17" x14ac:dyDescent="0.2">
      <c r="A452" s="7">
        <v>44727</v>
      </c>
      <c r="B452">
        <v>128.699997</v>
      </c>
      <c r="C452" s="13">
        <f t="shared" ref="C452:C515" si="28">B452/B451-1</f>
        <v>3.9784303927228315E-3</v>
      </c>
      <c r="D452" s="11">
        <v>44727</v>
      </c>
      <c r="E452" s="8">
        <v>3789.99</v>
      </c>
      <c r="F452" s="13">
        <f t="shared" ref="F452:F515" si="29">E452/E451-1</f>
        <v>1.4592502168395916E-2</v>
      </c>
      <c r="I452" s="7">
        <v>43997</v>
      </c>
      <c r="J452">
        <v>134.78999300000001</v>
      </c>
      <c r="K452" s="14">
        <f t="shared" ref="K452:K506" si="30">J452/J451-1</f>
        <v>-2.2262274470874477E-4</v>
      </c>
      <c r="L452" s="11">
        <v>44000</v>
      </c>
      <c r="M452" s="8">
        <v>3115.34</v>
      </c>
      <c r="N452" s="13">
        <f t="shared" ref="N452:N503" si="31">M452/M451-1</f>
        <v>5.9418851513903803E-4</v>
      </c>
    </row>
    <row r="453" spans="1:14" ht="17" x14ac:dyDescent="0.2">
      <c r="A453" s="7">
        <v>44728</v>
      </c>
      <c r="B453">
        <v>128.41999799999999</v>
      </c>
      <c r="C453" s="13">
        <f t="shared" si="28"/>
        <v>-2.1755944563075502E-3</v>
      </c>
      <c r="D453" s="11">
        <v>44728</v>
      </c>
      <c r="E453" s="8">
        <v>3666.77</v>
      </c>
      <c r="F453" s="13">
        <f t="shared" si="29"/>
        <v>-3.2511959134456814E-2</v>
      </c>
      <c r="I453" s="7">
        <v>43998</v>
      </c>
      <c r="J453">
        <v>134.824997</v>
      </c>
      <c r="K453" s="14">
        <f t="shared" si="30"/>
        <v>2.5969286903948507E-4</v>
      </c>
      <c r="L453" s="11">
        <v>44001</v>
      </c>
      <c r="M453" s="8">
        <v>3097.74</v>
      </c>
      <c r="N453" s="13">
        <f t="shared" si="31"/>
        <v>-5.6494636219482919E-3</v>
      </c>
    </row>
    <row r="454" spans="1:14" ht="17" x14ac:dyDescent="0.2">
      <c r="A454" s="7">
        <v>44729</v>
      </c>
      <c r="B454">
        <v>128.179993</v>
      </c>
      <c r="C454" s="13">
        <f t="shared" si="28"/>
        <v>-1.8689067414562333E-3</v>
      </c>
      <c r="D454" s="11">
        <v>44729</v>
      </c>
      <c r="E454" s="8">
        <v>3674.84</v>
      </c>
      <c r="F454" s="13">
        <f t="shared" si="29"/>
        <v>2.2008470670371594E-3</v>
      </c>
      <c r="I454" s="7">
        <v>43999</v>
      </c>
      <c r="J454">
        <v>134.800003</v>
      </c>
      <c r="K454" s="14">
        <f t="shared" si="30"/>
        <v>-1.8538105363352653E-4</v>
      </c>
      <c r="L454" s="11">
        <v>44004</v>
      </c>
      <c r="M454" s="8">
        <v>3117.86</v>
      </c>
      <c r="N454" s="13">
        <f t="shared" si="31"/>
        <v>6.4950576872171428E-3</v>
      </c>
    </row>
    <row r="455" spans="1:14" ht="17" x14ac:dyDescent="0.2">
      <c r="A455" s="7">
        <v>44732</v>
      </c>
      <c r="B455">
        <v>127.989998</v>
      </c>
      <c r="C455" s="13">
        <f t="shared" si="28"/>
        <v>-1.4822516022449106E-3</v>
      </c>
      <c r="D455" s="11">
        <v>44733</v>
      </c>
      <c r="E455" s="8">
        <v>3764.79</v>
      </c>
      <c r="F455" s="13">
        <f t="shared" si="29"/>
        <v>2.447725615264873E-2</v>
      </c>
      <c r="I455" s="7">
        <v>44000</v>
      </c>
      <c r="J455">
        <v>134.79499799999999</v>
      </c>
      <c r="K455" s="14">
        <f t="shared" si="30"/>
        <v>-3.7129079292430589E-5</v>
      </c>
      <c r="L455" s="11">
        <v>44005</v>
      </c>
      <c r="M455" s="8">
        <v>3131.29</v>
      </c>
      <c r="N455" s="13">
        <f t="shared" si="31"/>
        <v>4.3074416426651663E-3</v>
      </c>
    </row>
    <row r="456" spans="1:14" ht="17" x14ac:dyDescent="0.2">
      <c r="A456" s="7">
        <v>44733</v>
      </c>
      <c r="B456">
        <v>128</v>
      </c>
      <c r="C456" s="13">
        <f t="shared" si="28"/>
        <v>7.8146731434358685E-5</v>
      </c>
      <c r="D456" s="11">
        <v>44734</v>
      </c>
      <c r="E456" s="8">
        <v>3759.89</v>
      </c>
      <c r="F456" s="13">
        <f t="shared" si="29"/>
        <v>-1.3015334188627437E-3</v>
      </c>
      <c r="I456" s="7">
        <v>44001</v>
      </c>
      <c r="J456">
        <v>134.800003</v>
      </c>
      <c r="K456" s="14">
        <f t="shared" si="30"/>
        <v>3.7130457912093462E-5</v>
      </c>
      <c r="L456" s="11">
        <v>44006</v>
      </c>
      <c r="M456" s="8">
        <v>3050.33</v>
      </c>
      <c r="N456" s="13">
        <f t="shared" si="31"/>
        <v>-2.5855158736495243E-2</v>
      </c>
    </row>
    <row r="457" spans="1:14" ht="17" x14ac:dyDescent="0.2">
      <c r="A457" s="7">
        <v>44734</v>
      </c>
      <c r="B457">
        <v>128.44000199999999</v>
      </c>
      <c r="C457" s="13">
        <f t="shared" si="28"/>
        <v>3.4375156249999428E-3</v>
      </c>
      <c r="D457" s="11">
        <v>44735</v>
      </c>
      <c r="E457" s="8">
        <v>3795.73</v>
      </c>
      <c r="F457" s="13">
        <f t="shared" si="29"/>
        <v>9.5321937609877949E-3</v>
      </c>
      <c r="I457" s="7">
        <v>44004</v>
      </c>
      <c r="J457">
        <v>134.86999499999999</v>
      </c>
      <c r="K457" s="14">
        <f t="shared" si="30"/>
        <v>5.1922847509122683E-4</v>
      </c>
      <c r="L457" s="11">
        <v>44007</v>
      </c>
      <c r="M457" s="8">
        <v>3083.76</v>
      </c>
      <c r="N457" s="13">
        <f t="shared" si="31"/>
        <v>1.0959469958988111E-2</v>
      </c>
    </row>
    <row r="458" spans="1:14" ht="17" x14ac:dyDescent="0.2">
      <c r="A458" s="7">
        <v>44735</v>
      </c>
      <c r="B458">
        <v>128.970001</v>
      </c>
      <c r="C458" s="13">
        <f t="shared" si="28"/>
        <v>4.1264325112670974E-3</v>
      </c>
      <c r="D458" s="11">
        <v>44736</v>
      </c>
      <c r="E458" s="8">
        <v>3911.74</v>
      </c>
      <c r="F458" s="13">
        <f t="shared" si="29"/>
        <v>3.0563290855777359E-2</v>
      </c>
      <c r="I458" s="7">
        <v>44005</v>
      </c>
      <c r="J458">
        <v>134.83999600000001</v>
      </c>
      <c r="K458" s="14">
        <f t="shared" si="30"/>
        <v>-2.224290139550833E-4</v>
      </c>
      <c r="L458" s="11">
        <v>44008</v>
      </c>
      <c r="M458" s="8">
        <v>3009.05</v>
      </c>
      <c r="N458" s="13">
        <f t="shared" si="31"/>
        <v>-2.4226917788673585E-2</v>
      </c>
    </row>
    <row r="459" spans="1:14" ht="17" x14ac:dyDescent="0.2">
      <c r="A459" s="7">
        <v>44736</v>
      </c>
      <c r="B459">
        <v>128.945007</v>
      </c>
      <c r="C459" s="13">
        <f t="shared" si="28"/>
        <v>-1.937970055532201E-4</v>
      </c>
      <c r="D459" s="11">
        <v>44739</v>
      </c>
      <c r="E459" s="8">
        <v>3900.11</v>
      </c>
      <c r="F459" s="13">
        <f t="shared" si="29"/>
        <v>-2.973101484249896E-3</v>
      </c>
      <c r="I459" s="7">
        <v>44006</v>
      </c>
      <c r="J459">
        <v>134.91999799999999</v>
      </c>
      <c r="K459" s="14">
        <f t="shared" si="30"/>
        <v>5.9331060792966461E-4</v>
      </c>
      <c r="L459" s="11">
        <v>44011</v>
      </c>
      <c r="M459" s="8">
        <v>3053.24</v>
      </c>
      <c r="N459" s="13">
        <f t="shared" si="31"/>
        <v>1.468569814393228E-2</v>
      </c>
    </row>
    <row r="460" spans="1:14" ht="17" x14ac:dyDescent="0.2">
      <c r="A460" s="7">
        <v>44739</v>
      </c>
      <c r="B460">
        <v>128.77499399999999</v>
      </c>
      <c r="C460" s="13">
        <f t="shared" si="28"/>
        <v>-1.3184923088958023E-3</v>
      </c>
      <c r="D460" s="11">
        <v>44740</v>
      </c>
      <c r="E460" s="8">
        <v>3821.55</v>
      </c>
      <c r="F460" s="13">
        <f t="shared" si="29"/>
        <v>-2.0143021607082812E-2</v>
      </c>
      <c r="I460" s="7">
        <v>44007</v>
      </c>
      <c r="J460">
        <v>134.949997</v>
      </c>
      <c r="K460" s="14">
        <f t="shared" si="30"/>
        <v>2.2234657904451893E-4</v>
      </c>
      <c r="L460" s="11">
        <v>44012</v>
      </c>
      <c r="M460" s="8">
        <v>3100.29</v>
      </c>
      <c r="N460" s="13">
        <f t="shared" si="31"/>
        <v>1.5409859690034278E-2</v>
      </c>
    </row>
    <row r="461" spans="1:14" ht="17" x14ac:dyDescent="0.2">
      <c r="A461" s="7">
        <v>44740</v>
      </c>
      <c r="B461">
        <v>128.5</v>
      </c>
      <c r="C461" s="13">
        <f t="shared" si="28"/>
        <v>-2.1354611750166175E-3</v>
      </c>
      <c r="D461" s="11">
        <v>44741</v>
      </c>
      <c r="E461" s="8">
        <v>3818.83</v>
      </c>
      <c r="F461" s="13">
        <f t="shared" si="29"/>
        <v>-7.1175308448145902E-4</v>
      </c>
      <c r="I461" s="7">
        <v>44008</v>
      </c>
      <c r="J461">
        <v>134.91000399999999</v>
      </c>
      <c r="K461" s="14">
        <f t="shared" si="30"/>
        <v>-2.9635421184937005E-4</v>
      </c>
      <c r="L461" s="11">
        <v>44013</v>
      </c>
      <c r="M461" s="8">
        <v>3115.86</v>
      </c>
      <c r="N461" s="13">
        <f t="shared" si="31"/>
        <v>5.022110834792981E-3</v>
      </c>
    </row>
    <row r="462" spans="1:14" ht="17" x14ac:dyDescent="0.2">
      <c r="A462" s="7">
        <v>44741</v>
      </c>
      <c r="B462">
        <v>128.679993</v>
      </c>
      <c r="C462" s="13">
        <f t="shared" si="28"/>
        <v>1.40072373540856E-3</v>
      </c>
      <c r="D462" s="11">
        <v>44742</v>
      </c>
      <c r="E462" s="8">
        <v>3785.38</v>
      </c>
      <c r="F462" s="13">
        <f t="shared" si="29"/>
        <v>-8.7592273026031453E-3</v>
      </c>
      <c r="I462" s="7">
        <v>44011</v>
      </c>
      <c r="J462">
        <v>134.96000699999999</v>
      </c>
      <c r="K462" s="14">
        <f t="shared" si="30"/>
        <v>3.7063967472716897E-4</v>
      </c>
      <c r="L462" s="11">
        <v>44014</v>
      </c>
      <c r="M462" s="8">
        <v>3130.01</v>
      </c>
      <c r="N462" s="13">
        <f t="shared" si="31"/>
        <v>4.5412823425956539E-3</v>
      </c>
    </row>
    <row r="463" spans="1:14" ht="17" x14ac:dyDescent="0.2">
      <c r="A463" s="7">
        <v>44742</v>
      </c>
      <c r="B463">
        <v>129.16000399999999</v>
      </c>
      <c r="C463" s="13">
        <f t="shared" si="28"/>
        <v>3.7302690869744914E-3</v>
      </c>
      <c r="D463" s="11">
        <v>44743</v>
      </c>
      <c r="E463" s="8">
        <v>3825.33</v>
      </c>
      <c r="F463" s="13">
        <f t="shared" si="29"/>
        <v>1.0553762105785847E-2</v>
      </c>
      <c r="I463" s="7">
        <v>44012</v>
      </c>
      <c r="J463">
        <v>134.94000199999999</v>
      </c>
      <c r="K463" s="14">
        <f t="shared" si="30"/>
        <v>-1.4822909723177791E-4</v>
      </c>
      <c r="L463" s="11">
        <v>44018</v>
      </c>
      <c r="M463" s="8">
        <v>3179.72</v>
      </c>
      <c r="N463" s="13">
        <f t="shared" si="31"/>
        <v>1.5881738397001799E-2</v>
      </c>
    </row>
    <row r="464" spans="1:14" ht="17" x14ac:dyDescent="0.2">
      <c r="A464" s="7">
        <v>44743</v>
      </c>
      <c r="B464">
        <v>129.76499899999999</v>
      </c>
      <c r="C464" s="13">
        <f t="shared" si="28"/>
        <v>4.6840738716606989E-3</v>
      </c>
      <c r="D464" s="11">
        <v>44747</v>
      </c>
      <c r="E464" s="8">
        <v>3831.39</v>
      </c>
      <c r="F464" s="13">
        <f t="shared" si="29"/>
        <v>1.5841770513915776E-3</v>
      </c>
      <c r="I464" s="7">
        <v>44013</v>
      </c>
      <c r="J464">
        <v>134.94000199999999</v>
      </c>
      <c r="K464" s="14">
        <f t="shared" si="30"/>
        <v>0</v>
      </c>
      <c r="L464" s="11">
        <v>44019</v>
      </c>
      <c r="M464" s="8">
        <v>3145.32</v>
      </c>
      <c r="N464" s="13">
        <f t="shared" si="31"/>
        <v>-1.0818562640735552E-2</v>
      </c>
    </row>
    <row r="465" spans="1:14" ht="17" x14ac:dyDescent="0.2">
      <c r="A465" s="7">
        <v>44746</v>
      </c>
      <c r="B465">
        <v>129.35000600000001</v>
      </c>
      <c r="C465" s="13">
        <f t="shared" si="28"/>
        <v>-3.1980349339036929E-3</v>
      </c>
      <c r="D465" s="11">
        <v>44748</v>
      </c>
      <c r="E465" s="8">
        <v>3845.08</v>
      </c>
      <c r="F465" s="13">
        <f t="shared" si="29"/>
        <v>3.5731157621645693E-3</v>
      </c>
      <c r="I465" s="7">
        <v>44014</v>
      </c>
      <c r="J465">
        <v>134.970001</v>
      </c>
      <c r="K465" s="14">
        <f t="shared" si="30"/>
        <v>2.2231361757363288E-4</v>
      </c>
      <c r="L465" s="11">
        <v>44020</v>
      </c>
      <c r="M465" s="8">
        <v>3169.94</v>
      </c>
      <c r="N465" s="13">
        <f t="shared" si="31"/>
        <v>7.8275024480816136E-3</v>
      </c>
    </row>
    <row r="466" spans="1:14" ht="17" x14ac:dyDescent="0.2">
      <c r="A466" s="7">
        <v>44747</v>
      </c>
      <c r="B466">
        <v>129.779999</v>
      </c>
      <c r="C466" s="13">
        <f t="shared" si="28"/>
        <v>3.3242596061417995E-3</v>
      </c>
      <c r="D466" s="11">
        <v>44749</v>
      </c>
      <c r="E466" s="8">
        <v>3902.62</v>
      </c>
      <c r="F466" s="13">
        <f t="shared" si="29"/>
        <v>1.4964578110208349E-2</v>
      </c>
      <c r="I466" s="7">
        <v>44015</v>
      </c>
      <c r="J466">
        <v>134.94000199999999</v>
      </c>
      <c r="K466" s="14">
        <f t="shared" si="30"/>
        <v>-2.2226420521409551E-4</v>
      </c>
      <c r="L466" s="11">
        <v>44021</v>
      </c>
      <c r="M466" s="8">
        <v>3152.05</v>
      </c>
      <c r="N466" s="13">
        <f t="shared" si="31"/>
        <v>-5.6436399427117756E-3</v>
      </c>
    </row>
    <row r="467" spans="1:14" ht="17" x14ac:dyDescent="0.2">
      <c r="A467" s="7">
        <v>44748</v>
      </c>
      <c r="B467">
        <v>129.679993</v>
      </c>
      <c r="C467" s="13">
        <f t="shared" si="28"/>
        <v>-7.7058098913995732E-4</v>
      </c>
      <c r="D467" s="11">
        <v>44750</v>
      </c>
      <c r="E467" s="8">
        <v>3899.38</v>
      </c>
      <c r="F467" s="13">
        <f t="shared" si="29"/>
        <v>-8.3021149894169088E-4</v>
      </c>
      <c r="I467" s="7">
        <v>44018</v>
      </c>
      <c r="J467">
        <v>134.89999399999999</v>
      </c>
      <c r="K467" s="14">
        <f t="shared" si="30"/>
        <v>-2.964873233068932E-4</v>
      </c>
      <c r="L467" s="11">
        <v>44022</v>
      </c>
      <c r="M467" s="8">
        <v>3185.04</v>
      </c>
      <c r="N467" s="13">
        <f t="shared" si="31"/>
        <v>1.046620453355751E-2</v>
      </c>
    </row>
    <row r="468" spans="1:14" ht="17" x14ac:dyDescent="0.2">
      <c r="A468" s="7">
        <v>44749</v>
      </c>
      <c r="B468">
        <v>129.445007</v>
      </c>
      <c r="C468" s="13">
        <f t="shared" si="28"/>
        <v>-1.8120451317420461E-3</v>
      </c>
      <c r="D468" s="11">
        <v>44753</v>
      </c>
      <c r="E468" s="8">
        <v>3854.43</v>
      </c>
      <c r="F468" s="13">
        <f t="shared" si="29"/>
        <v>-1.1527473598367033E-2</v>
      </c>
      <c r="I468" s="7">
        <v>44019</v>
      </c>
      <c r="J468">
        <v>134.89999399999999</v>
      </c>
      <c r="K468" s="14">
        <f t="shared" si="30"/>
        <v>0</v>
      </c>
      <c r="L468" s="11">
        <v>44025</v>
      </c>
      <c r="M468" s="8">
        <v>3155.22</v>
      </c>
      <c r="N468" s="13">
        <f t="shared" si="31"/>
        <v>-9.3625197799713789E-3</v>
      </c>
    </row>
    <row r="469" spans="1:14" ht="17" x14ac:dyDescent="0.2">
      <c r="A469" s="7">
        <v>44750</v>
      </c>
      <c r="B469">
        <v>129.175003</v>
      </c>
      <c r="C469" s="13">
        <f t="shared" si="28"/>
        <v>-2.0858587461778377E-3</v>
      </c>
      <c r="D469" s="11">
        <v>44754</v>
      </c>
      <c r="E469" s="8">
        <v>3818.8</v>
      </c>
      <c r="F469" s="13">
        <f t="shared" si="29"/>
        <v>-9.2439089567069033E-3</v>
      </c>
      <c r="I469" s="7">
        <v>44020</v>
      </c>
      <c r="J469">
        <v>134.979996</v>
      </c>
      <c r="K469" s="14">
        <f t="shared" si="30"/>
        <v>5.9304672763738076E-4</v>
      </c>
      <c r="L469" s="11">
        <v>44026</v>
      </c>
      <c r="M469" s="8">
        <v>3197.52</v>
      </c>
      <c r="N469" s="13">
        <f t="shared" si="31"/>
        <v>1.3406355182839835E-2</v>
      </c>
    </row>
    <row r="470" spans="1:14" ht="17" x14ac:dyDescent="0.2">
      <c r="A470" s="7">
        <v>44753</v>
      </c>
      <c r="B470">
        <v>129.279999</v>
      </c>
      <c r="C470" s="13">
        <f t="shared" si="28"/>
        <v>8.1281979919900493E-4</v>
      </c>
      <c r="D470" s="11">
        <v>44755</v>
      </c>
      <c r="E470" s="8">
        <v>3801.78</v>
      </c>
      <c r="F470" s="13">
        <f t="shared" si="29"/>
        <v>-4.4568974546977946E-3</v>
      </c>
      <c r="I470" s="7">
        <v>44021</v>
      </c>
      <c r="J470">
        <v>134.94000199999999</v>
      </c>
      <c r="K470" s="14">
        <f t="shared" si="30"/>
        <v>-2.962957562986368E-4</v>
      </c>
      <c r="L470" s="11">
        <v>44027</v>
      </c>
      <c r="M470" s="8">
        <v>3226.56</v>
      </c>
      <c r="N470" s="13">
        <f t="shared" si="31"/>
        <v>9.0820385798993097E-3</v>
      </c>
    </row>
    <row r="471" spans="1:14" ht="17" x14ac:dyDescent="0.2">
      <c r="A471" s="7">
        <v>44754</v>
      </c>
      <c r="B471">
        <v>129.58000200000001</v>
      </c>
      <c r="C471" s="13">
        <f t="shared" si="28"/>
        <v>2.3205677778510569E-3</v>
      </c>
      <c r="D471" s="11">
        <v>44756</v>
      </c>
      <c r="E471" s="8">
        <v>3790.38</v>
      </c>
      <c r="F471" s="13">
        <f t="shared" si="29"/>
        <v>-2.99859539478875E-3</v>
      </c>
      <c r="I471" s="7">
        <v>44022</v>
      </c>
      <c r="J471">
        <v>135.04499799999999</v>
      </c>
      <c r="K471" s="14">
        <f t="shared" si="30"/>
        <v>7.780939561568001E-4</v>
      </c>
      <c r="L471" s="11">
        <v>44028</v>
      </c>
      <c r="M471" s="8">
        <v>3215.57</v>
      </c>
      <c r="N471" s="13">
        <f t="shared" si="31"/>
        <v>-3.4061043340275488E-3</v>
      </c>
    </row>
    <row r="472" spans="1:14" ht="17" x14ac:dyDescent="0.2">
      <c r="A472" s="7">
        <v>44755</v>
      </c>
      <c r="B472">
        <v>129.60000600000001</v>
      </c>
      <c r="C472" s="13">
        <f t="shared" si="28"/>
        <v>1.5437567287590603E-4</v>
      </c>
      <c r="D472" s="11">
        <v>44757</v>
      </c>
      <c r="E472" s="8">
        <v>3863.16</v>
      </c>
      <c r="F472" s="13">
        <f t="shared" si="29"/>
        <v>1.9201241036518768E-2</v>
      </c>
      <c r="I472" s="7">
        <v>44025</v>
      </c>
      <c r="J472">
        <v>134.979996</v>
      </c>
      <c r="K472" s="14">
        <f t="shared" si="30"/>
        <v>-4.8133585814114088E-4</v>
      </c>
      <c r="L472" s="11">
        <v>44029</v>
      </c>
      <c r="M472" s="8">
        <v>3224.73</v>
      </c>
      <c r="N472" s="13">
        <f t="shared" si="31"/>
        <v>2.8486395880045201E-3</v>
      </c>
    </row>
    <row r="473" spans="1:14" ht="17" x14ac:dyDescent="0.2">
      <c r="A473" s="7">
        <v>44756</v>
      </c>
      <c r="B473">
        <v>128.99499499999999</v>
      </c>
      <c r="C473" s="13">
        <f t="shared" si="28"/>
        <v>-4.6682945369618256E-3</v>
      </c>
      <c r="D473" s="11">
        <v>44760</v>
      </c>
      <c r="E473" s="8">
        <v>3830.85</v>
      </c>
      <c r="F473" s="13">
        <f t="shared" si="29"/>
        <v>-8.3636194203708936E-3</v>
      </c>
      <c r="I473" s="7">
        <v>44026</v>
      </c>
      <c r="J473">
        <v>135.020004</v>
      </c>
      <c r="K473" s="14">
        <f t="shared" si="30"/>
        <v>2.9639947537107858E-4</v>
      </c>
      <c r="L473" s="11">
        <v>44032</v>
      </c>
      <c r="M473" s="8">
        <v>3251.84</v>
      </c>
      <c r="N473" s="13">
        <f t="shared" si="31"/>
        <v>8.4069053843267572E-3</v>
      </c>
    </row>
    <row r="474" spans="1:14" ht="17" x14ac:dyDescent="0.2">
      <c r="A474" s="7">
        <v>44757</v>
      </c>
      <c r="B474">
        <v>129.11999499999999</v>
      </c>
      <c r="C474" s="13">
        <f t="shared" si="28"/>
        <v>9.6902984491764599E-4</v>
      </c>
      <c r="D474" s="11">
        <v>44761</v>
      </c>
      <c r="E474" s="8">
        <v>3936.69</v>
      </c>
      <c r="F474" s="13">
        <f t="shared" si="29"/>
        <v>2.7628333137554417E-2</v>
      </c>
      <c r="I474" s="7">
        <v>44027</v>
      </c>
      <c r="J474">
        <v>134.970001</v>
      </c>
      <c r="K474" s="14">
        <f t="shared" si="30"/>
        <v>-3.7033771677275062E-4</v>
      </c>
      <c r="L474" s="11">
        <v>44033</v>
      </c>
      <c r="M474" s="8">
        <v>3257.3</v>
      </c>
      <c r="N474" s="13">
        <f t="shared" si="31"/>
        <v>1.6790493997245193E-3</v>
      </c>
    </row>
    <row r="475" spans="1:14" ht="17" x14ac:dyDescent="0.2">
      <c r="A475" s="7">
        <v>44760</v>
      </c>
      <c r="B475">
        <v>128.93499800000001</v>
      </c>
      <c r="C475" s="13">
        <f t="shared" si="28"/>
        <v>-1.4327525337960445E-3</v>
      </c>
      <c r="D475" s="11">
        <v>44762</v>
      </c>
      <c r="E475" s="8">
        <v>3959.9</v>
      </c>
      <c r="F475" s="13">
        <f t="shared" si="29"/>
        <v>5.8958160281861183E-3</v>
      </c>
      <c r="I475" s="7">
        <v>44028</v>
      </c>
      <c r="J475">
        <v>134.720001</v>
      </c>
      <c r="K475" s="14">
        <f t="shared" si="30"/>
        <v>-1.8522634522318837E-3</v>
      </c>
      <c r="L475" s="11">
        <v>44034</v>
      </c>
      <c r="M475" s="8">
        <v>3276.02</v>
      </c>
      <c r="N475" s="13">
        <f t="shared" si="31"/>
        <v>5.7470911491110943E-3</v>
      </c>
    </row>
    <row r="476" spans="1:14" ht="17" x14ac:dyDescent="0.2">
      <c r="A476" s="7">
        <v>44761</v>
      </c>
      <c r="B476">
        <v>128.75</v>
      </c>
      <c r="C476" s="13">
        <f t="shared" si="28"/>
        <v>-1.4348160148108802E-3</v>
      </c>
      <c r="D476" s="11">
        <v>44763</v>
      </c>
      <c r="E476" s="8">
        <v>3998.95</v>
      </c>
      <c r="F476" s="13">
        <f t="shared" si="29"/>
        <v>9.8613601353569891E-3</v>
      </c>
      <c r="I476" s="7">
        <v>44029</v>
      </c>
      <c r="J476">
        <v>134.740005</v>
      </c>
      <c r="K476" s="14">
        <f t="shared" si="30"/>
        <v>1.4848574711634477E-4</v>
      </c>
      <c r="L476" s="11">
        <v>44035</v>
      </c>
      <c r="M476" s="8">
        <v>3235.66</v>
      </c>
      <c r="N476" s="13">
        <f t="shared" si="31"/>
        <v>-1.2319827107282633E-2</v>
      </c>
    </row>
    <row r="477" spans="1:14" ht="17" x14ac:dyDescent="0.2">
      <c r="A477" s="7">
        <v>44762</v>
      </c>
      <c r="B477">
        <v>128.88000500000001</v>
      </c>
      <c r="C477" s="13">
        <f t="shared" si="28"/>
        <v>1.0097475728156891E-3</v>
      </c>
      <c r="D477" s="11">
        <v>44764</v>
      </c>
      <c r="E477" s="8">
        <v>3961.63</v>
      </c>
      <c r="F477" s="13">
        <f t="shared" si="29"/>
        <v>-9.3324497680640217E-3</v>
      </c>
      <c r="I477" s="7">
        <v>44032</v>
      </c>
      <c r="J477">
        <v>134.720001</v>
      </c>
      <c r="K477" s="14">
        <f t="shared" si="30"/>
        <v>-1.4846370237253659E-4</v>
      </c>
      <c r="L477" s="11">
        <v>44036</v>
      </c>
      <c r="M477" s="8">
        <v>3215.63</v>
      </c>
      <c r="N477" s="13">
        <f t="shared" si="31"/>
        <v>-6.1903908321639944E-3</v>
      </c>
    </row>
    <row r="478" spans="1:14" ht="17" x14ac:dyDescent="0.2">
      <c r="A478" s="7">
        <v>44763</v>
      </c>
      <c r="B478">
        <v>128.949997</v>
      </c>
      <c r="C478" s="13">
        <f t="shared" si="28"/>
        <v>5.4307881195359009E-4</v>
      </c>
      <c r="D478" s="11">
        <v>44767</v>
      </c>
      <c r="E478" s="8">
        <v>3966.84</v>
      </c>
      <c r="F478" s="13">
        <f t="shared" si="29"/>
        <v>1.3151152429682345E-3</v>
      </c>
      <c r="I478" s="7">
        <v>44033</v>
      </c>
      <c r="J478">
        <v>134.72500600000001</v>
      </c>
      <c r="K478" s="14">
        <f t="shared" si="30"/>
        <v>3.7151127990409094E-5</v>
      </c>
      <c r="L478" s="11">
        <v>44039</v>
      </c>
      <c r="M478" s="8">
        <v>3239.41</v>
      </c>
      <c r="N478" s="13">
        <f t="shared" si="31"/>
        <v>7.3951294147647229E-3</v>
      </c>
    </row>
    <row r="479" spans="1:14" ht="17" x14ac:dyDescent="0.2">
      <c r="A479" s="7">
        <v>44764</v>
      </c>
      <c r="B479">
        <v>129.384995</v>
      </c>
      <c r="C479" s="13">
        <f t="shared" si="28"/>
        <v>3.3733851114396973E-3</v>
      </c>
      <c r="D479" s="11">
        <v>44768</v>
      </c>
      <c r="E479" s="8">
        <v>3921.05</v>
      </c>
      <c r="F479" s="13">
        <f t="shared" si="29"/>
        <v>-1.1543193070554847E-2</v>
      </c>
      <c r="I479" s="7">
        <v>44034</v>
      </c>
      <c r="J479">
        <v>134.86999499999999</v>
      </c>
      <c r="K479" s="14">
        <f t="shared" si="30"/>
        <v>1.0761847730034191E-3</v>
      </c>
      <c r="L479" s="11">
        <v>44040</v>
      </c>
      <c r="M479" s="8">
        <v>3218.44</v>
      </c>
      <c r="N479" s="13">
        <f t="shared" si="31"/>
        <v>-6.4734010205561576E-3</v>
      </c>
    </row>
    <row r="480" spans="1:14" ht="17" x14ac:dyDescent="0.2">
      <c r="A480" s="7">
        <v>44767</v>
      </c>
      <c r="B480">
        <v>129.395004</v>
      </c>
      <c r="C480" s="13">
        <f t="shared" si="28"/>
        <v>7.7358274813921213E-5</v>
      </c>
      <c r="D480" s="11">
        <v>44769</v>
      </c>
      <c r="E480" s="8">
        <v>4023.61</v>
      </c>
      <c r="F480" s="13">
        <f t="shared" si="29"/>
        <v>2.6156259165274642E-2</v>
      </c>
      <c r="I480" s="7">
        <v>44035</v>
      </c>
      <c r="J480">
        <v>134.800003</v>
      </c>
      <c r="K480" s="14">
        <f t="shared" si="30"/>
        <v>-5.1895901679233081E-4</v>
      </c>
      <c r="L480" s="11">
        <v>44041</v>
      </c>
      <c r="M480" s="8">
        <v>3258.44</v>
      </c>
      <c r="N480" s="13">
        <f t="shared" si="31"/>
        <v>1.2428381451883519E-2</v>
      </c>
    </row>
    <row r="481" spans="1:14" ht="17" x14ac:dyDescent="0.2">
      <c r="A481" s="7">
        <v>44768</v>
      </c>
      <c r="B481">
        <v>129.46499600000001</v>
      </c>
      <c r="C481" s="13">
        <f t="shared" si="28"/>
        <v>5.4091732938932324E-4</v>
      </c>
      <c r="D481" s="11">
        <v>44770</v>
      </c>
      <c r="E481" s="8">
        <v>4072.43</v>
      </c>
      <c r="F481" s="13">
        <f t="shared" si="29"/>
        <v>1.2133382708562568E-2</v>
      </c>
      <c r="I481" s="7">
        <v>44036</v>
      </c>
      <c r="J481">
        <v>134.740005</v>
      </c>
      <c r="K481" s="14">
        <f t="shared" si="30"/>
        <v>-4.4508901086603991E-4</v>
      </c>
      <c r="L481" s="11">
        <v>44042</v>
      </c>
      <c r="M481" s="8">
        <v>3246.22</v>
      </c>
      <c r="N481" s="13">
        <f t="shared" si="31"/>
        <v>-3.7502608610255894E-3</v>
      </c>
    </row>
    <row r="482" spans="1:14" ht="17" x14ac:dyDescent="0.2">
      <c r="A482" s="7">
        <v>44769</v>
      </c>
      <c r="B482">
        <v>129.39999399999999</v>
      </c>
      <c r="C482" s="13">
        <f t="shared" si="28"/>
        <v>-5.02081659200182E-4</v>
      </c>
      <c r="D482" s="11">
        <v>44771</v>
      </c>
      <c r="E482" s="8">
        <v>4130.29</v>
      </c>
      <c r="F482" s="13">
        <f t="shared" si="29"/>
        <v>1.4207733466259809E-2</v>
      </c>
      <c r="I482" s="7">
        <v>44039</v>
      </c>
      <c r="J482">
        <v>134.820007</v>
      </c>
      <c r="K482" s="14">
        <f t="shared" si="30"/>
        <v>5.9375090567947986E-4</v>
      </c>
      <c r="L482" s="11">
        <v>44043</v>
      </c>
      <c r="M482" s="8">
        <v>3271.12</v>
      </c>
      <c r="N482" s="13">
        <f t="shared" si="31"/>
        <v>7.6704597963170862E-3</v>
      </c>
    </row>
    <row r="483" spans="1:14" ht="17" x14ac:dyDescent="0.2">
      <c r="A483" s="7">
        <v>44770</v>
      </c>
      <c r="B483">
        <v>129.820007</v>
      </c>
      <c r="C483" s="13">
        <f t="shared" si="28"/>
        <v>3.2458502277830092E-3</v>
      </c>
      <c r="D483" s="11">
        <v>44774</v>
      </c>
      <c r="E483" s="8">
        <v>4118.63</v>
      </c>
      <c r="F483" s="13">
        <f t="shared" si="29"/>
        <v>-2.8230463236237346E-3</v>
      </c>
      <c r="I483" s="7">
        <v>44040</v>
      </c>
      <c r="J483">
        <v>134.820007</v>
      </c>
      <c r="K483" s="14">
        <f t="shared" si="30"/>
        <v>0</v>
      </c>
      <c r="L483" s="11">
        <v>44046</v>
      </c>
      <c r="M483" s="8">
        <v>3294.61</v>
      </c>
      <c r="N483" s="13">
        <f t="shared" si="31"/>
        <v>7.1810266819927193E-3</v>
      </c>
    </row>
    <row r="484" spans="1:14" ht="17" x14ac:dyDescent="0.2">
      <c r="A484" s="7">
        <v>44771</v>
      </c>
      <c r="B484">
        <v>129.88000500000001</v>
      </c>
      <c r="C484" s="13">
        <f t="shared" si="28"/>
        <v>4.6216296999590512E-4</v>
      </c>
      <c r="D484" s="11">
        <v>44775</v>
      </c>
      <c r="E484" s="8">
        <v>4091.19</v>
      </c>
      <c r="F484" s="13">
        <f t="shared" si="29"/>
        <v>-6.6624095876541833E-3</v>
      </c>
      <c r="I484" s="7">
        <v>44041</v>
      </c>
      <c r="J484">
        <v>135.03999300000001</v>
      </c>
      <c r="K484" s="14">
        <f t="shared" si="30"/>
        <v>1.6317014432436494E-3</v>
      </c>
      <c r="L484" s="11">
        <v>44047</v>
      </c>
      <c r="M484" s="8">
        <v>3306.51</v>
      </c>
      <c r="N484" s="13">
        <f t="shared" si="31"/>
        <v>3.6119601409574376E-3</v>
      </c>
    </row>
    <row r="485" spans="1:14" ht="17" x14ac:dyDescent="0.2">
      <c r="A485" s="7">
        <v>44774</v>
      </c>
      <c r="B485">
        <v>129.979996</v>
      </c>
      <c r="C485" s="13">
        <f t="shared" si="28"/>
        <v>7.6987216007573522E-4</v>
      </c>
      <c r="D485" s="11">
        <v>44776</v>
      </c>
      <c r="E485" s="8">
        <v>4155.17</v>
      </c>
      <c r="F485" s="13">
        <f t="shared" si="29"/>
        <v>1.5638481713144525E-2</v>
      </c>
      <c r="I485" s="7">
        <v>44042</v>
      </c>
      <c r="J485">
        <v>134.86000100000001</v>
      </c>
      <c r="K485" s="14">
        <f t="shared" si="30"/>
        <v>-1.3328792160112179E-3</v>
      </c>
      <c r="L485" s="11">
        <v>44048</v>
      </c>
      <c r="M485" s="8">
        <v>3327.77</v>
      </c>
      <c r="N485" s="13">
        <f t="shared" si="31"/>
        <v>6.4297401187354275E-3</v>
      </c>
    </row>
    <row r="486" spans="1:14" ht="17" x14ac:dyDescent="0.2">
      <c r="A486" s="7">
        <v>44775</v>
      </c>
      <c r="B486">
        <v>129.78500399999999</v>
      </c>
      <c r="C486" s="13">
        <f t="shared" si="28"/>
        <v>-1.5001693029750296E-3</v>
      </c>
      <c r="D486" s="11">
        <v>44777</v>
      </c>
      <c r="E486" s="8">
        <v>4151.9399999999996</v>
      </c>
      <c r="F486" s="13">
        <f t="shared" si="29"/>
        <v>-7.7734484990998887E-4</v>
      </c>
      <c r="I486" s="7">
        <v>44043</v>
      </c>
      <c r="J486">
        <v>134.86000100000001</v>
      </c>
      <c r="K486" s="14">
        <f t="shared" si="30"/>
        <v>0</v>
      </c>
      <c r="L486" s="11">
        <v>44049</v>
      </c>
      <c r="M486" s="8">
        <v>3349.16</v>
      </c>
      <c r="N486" s="13">
        <f t="shared" si="31"/>
        <v>6.4277278778279712E-3</v>
      </c>
    </row>
    <row r="487" spans="1:14" ht="17" x14ac:dyDescent="0.2">
      <c r="A487" s="7">
        <v>44776</v>
      </c>
      <c r="B487">
        <v>129.46000699999999</v>
      </c>
      <c r="C487" s="13">
        <f t="shared" si="28"/>
        <v>-2.5041182724007127E-3</v>
      </c>
      <c r="D487" s="11">
        <v>44778</v>
      </c>
      <c r="E487" s="8">
        <v>4145.1899999999996</v>
      </c>
      <c r="F487" s="13">
        <f t="shared" si="29"/>
        <v>-1.6257460367924415E-3</v>
      </c>
      <c r="I487" s="7">
        <v>44046</v>
      </c>
      <c r="J487">
        <v>134.770004</v>
      </c>
      <c r="K487" s="14">
        <f t="shared" si="30"/>
        <v>-6.6733649215977575E-4</v>
      </c>
      <c r="L487" s="11">
        <v>44050</v>
      </c>
      <c r="M487" s="8">
        <v>3351.28</v>
      </c>
      <c r="N487" s="13">
        <f t="shared" si="31"/>
        <v>6.329945419150107E-4</v>
      </c>
    </row>
    <row r="488" spans="1:14" ht="17" x14ac:dyDescent="0.2">
      <c r="A488" s="7">
        <v>44777</v>
      </c>
      <c r="B488">
        <v>129.46000699999999</v>
      </c>
      <c r="C488" s="13">
        <f t="shared" si="28"/>
        <v>0</v>
      </c>
      <c r="D488" s="11">
        <v>44781</v>
      </c>
      <c r="E488" s="8">
        <v>4140.0600000000004</v>
      </c>
      <c r="F488" s="13">
        <f t="shared" si="29"/>
        <v>-1.2375789770792123E-3</v>
      </c>
      <c r="I488" s="7">
        <v>44047</v>
      </c>
      <c r="J488">
        <v>134.800003</v>
      </c>
      <c r="K488" s="14">
        <f t="shared" si="30"/>
        <v>2.2259404251401271E-4</v>
      </c>
      <c r="L488" s="11">
        <v>44053</v>
      </c>
      <c r="M488" s="8">
        <v>3360.47</v>
      </c>
      <c r="N488" s="13">
        <f t="shared" si="31"/>
        <v>2.7422358024395965E-3</v>
      </c>
    </row>
    <row r="489" spans="1:14" ht="17" x14ac:dyDescent="0.2">
      <c r="A489" s="7">
        <v>44778</v>
      </c>
      <c r="B489">
        <v>129.03999300000001</v>
      </c>
      <c r="C489" s="13">
        <f t="shared" si="28"/>
        <v>-3.2443532928279062E-3</v>
      </c>
      <c r="D489" s="11">
        <v>44782</v>
      </c>
      <c r="E489" s="8">
        <v>4122.47</v>
      </c>
      <c r="F489" s="13">
        <f t="shared" si="29"/>
        <v>-4.248730694724312E-3</v>
      </c>
      <c r="I489" s="7">
        <v>44048</v>
      </c>
      <c r="J489">
        <v>134.779999</v>
      </c>
      <c r="K489" s="14">
        <f t="shared" si="30"/>
        <v>-1.4839762281015911E-4</v>
      </c>
      <c r="L489" s="11">
        <v>44054</v>
      </c>
      <c r="M489" s="8">
        <v>3333.69</v>
      </c>
      <c r="N489" s="13">
        <f t="shared" si="31"/>
        <v>-7.9691233666718819E-3</v>
      </c>
    </row>
    <row r="490" spans="1:14" ht="17" x14ac:dyDescent="0.2">
      <c r="A490" s="7">
        <v>44781</v>
      </c>
      <c r="B490">
        <v>129.33000200000001</v>
      </c>
      <c r="C490" s="13">
        <f t="shared" si="28"/>
        <v>2.247435025821698E-3</v>
      </c>
      <c r="D490" s="11">
        <v>44783</v>
      </c>
      <c r="E490" s="8">
        <v>4210.24</v>
      </c>
      <c r="F490" s="13">
        <f t="shared" si="29"/>
        <v>2.1290634013103604E-2</v>
      </c>
      <c r="I490" s="7">
        <v>44049</v>
      </c>
      <c r="J490">
        <v>134.679993</v>
      </c>
      <c r="K490" s="14">
        <f t="shared" si="30"/>
        <v>-7.4199436668642704E-4</v>
      </c>
      <c r="L490" s="11">
        <v>44055</v>
      </c>
      <c r="M490" s="8">
        <v>3380.35</v>
      </c>
      <c r="N490" s="13">
        <f t="shared" si="31"/>
        <v>1.3996502374245878E-2</v>
      </c>
    </row>
    <row r="491" spans="1:14" ht="17" x14ac:dyDescent="0.2">
      <c r="A491" s="7">
        <v>44782</v>
      </c>
      <c r="B491">
        <v>129.16000399999999</v>
      </c>
      <c r="C491" s="13">
        <f t="shared" si="28"/>
        <v>-1.3144513830597448E-3</v>
      </c>
      <c r="D491" s="11">
        <v>44784</v>
      </c>
      <c r="E491" s="8">
        <v>4207.2700000000004</v>
      </c>
      <c r="F491" s="13">
        <f t="shared" si="29"/>
        <v>-7.0542296876174859E-4</v>
      </c>
      <c r="I491" s="7">
        <v>44050</v>
      </c>
      <c r="J491">
        <v>134.61999499999999</v>
      </c>
      <c r="K491" s="14">
        <f t="shared" si="30"/>
        <v>-4.4548561863977376E-4</v>
      </c>
      <c r="L491" s="11">
        <v>44056</v>
      </c>
      <c r="M491" s="8">
        <v>3373.43</v>
      </c>
      <c r="N491" s="13">
        <f t="shared" si="31"/>
        <v>-2.0471252976762555E-3</v>
      </c>
    </row>
    <row r="492" spans="1:14" ht="17" x14ac:dyDescent="0.2">
      <c r="A492" s="7">
        <v>44783</v>
      </c>
      <c r="B492">
        <v>129.320007</v>
      </c>
      <c r="C492" s="13">
        <f t="shared" si="28"/>
        <v>1.2387968027627316E-3</v>
      </c>
      <c r="D492" s="11">
        <v>44785</v>
      </c>
      <c r="E492" s="8">
        <v>4280.1499999999996</v>
      </c>
      <c r="F492" s="13">
        <f t="shared" si="29"/>
        <v>1.7322396708554288E-2</v>
      </c>
      <c r="I492" s="7">
        <v>44053</v>
      </c>
      <c r="J492">
        <v>134.63999899999999</v>
      </c>
      <c r="K492" s="14">
        <f t="shared" si="30"/>
        <v>1.4859605365469264E-4</v>
      </c>
      <c r="L492" s="11">
        <v>44057</v>
      </c>
      <c r="M492" s="8">
        <v>3372.85</v>
      </c>
      <c r="N492" s="13">
        <f t="shared" si="31"/>
        <v>-1.7193183199293305E-4</v>
      </c>
    </row>
    <row r="493" spans="1:14" ht="17" x14ac:dyDescent="0.2">
      <c r="A493" s="7">
        <v>44784</v>
      </c>
      <c r="B493">
        <v>129.029999</v>
      </c>
      <c r="C493" s="13">
        <f t="shared" si="28"/>
        <v>-2.2425609673838443E-3</v>
      </c>
      <c r="D493" s="11">
        <v>44788</v>
      </c>
      <c r="E493" s="8">
        <v>4297.1400000000003</v>
      </c>
      <c r="F493" s="13">
        <f t="shared" si="29"/>
        <v>3.96948705068767E-3</v>
      </c>
      <c r="I493" s="7">
        <v>44054</v>
      </c>
      <c r="J493">
        <v>134.470001</v>
      </c>
      <c r="K493" s="14">
        <f t="shared" si="30"/>
        <v>-1.2626114175772196E-3</v>
      </c>
      <c r="L493" s="11">
        <v>44060</v>
      </c>
      <c r="M493" s="8">
        <v>3381.99</v>
      </c>
      <c r="N493" s="13">
        <f t="shared" si="31"/>
        <v>2.7098744385312123E-3</v>
      </c>
    </row>
    <row r="494" spans="1:14" ht="17" x14ac:dyDescent="0.2">
      <c r="A494" s="7">
        <v>44785</v>
      </c>
      <c r="B494">
        <v>128.949997</v>
      </c>
      <c r="C494" s="13">
        <f t="shared" si="28"/>
        <v>-6.2002635526647865E-4</v>
      </c>
      <c r="D494" s="11">
        <v>44789</v>
      </c>
      <c r="E494" s="8">
        <v>4305.2</v>
      </c>
      <c r="F494" s="13">
        <f t="shared" si="29"/>
        <v>1.8756661407353103E-3</v>
      </c>
      <c r="I494" s="7">
        <v>44055</v>
      </c>
      <c r="J494">
        <v>134.60000600000001</v>
      </c>
      <c r="K494" s="14">
        <f t="shared" si="30"/>
        <v>9.6679556059497962E-4</v>
      </c>
      <c r="L494" s="11">
        <v>44061</v>
      </c>
      <c r="M494" s="8">
        <v>3389.78</v>
      </c>
      <c r="N494" s="13">
        <f t="shared" si="31"/>
        <v>2.3033775972136628E-3</v>
      </c>
    </row>
    <row r="495" spans="1:14" ht="17" x14ac:dyDescent="0.2">
      <c r="A495" s="7">
        <v>44788</v>
      </c>
      <c r="B495">
        <v>129.11999499999999</v>
      </c>
      <c r="C495" s="13">
        <f t="shared" si="28"/>
        <v>1.3183249628148097E-3</v>
      </c>
      <c r="D495" s="11">
        <v>44790</v>
      </c>
      <c r="E495" s="8">
        <v>4274.04</v>
      </c>
      <c r="F495" s="13">
        <f t="shared" si="29"/>
        <v>-7.2377589891293725E-3</v>
      </c>
      <c r="I495" s="7">
        <v>44056</v>
      </c>
      <c r="J495">
        <v>134.490005</v>
      </c>
      <c r="K495" s="14">
        <f t="shared" si="30"/>
        <v>-8.1724364856272658E-4</v>
      </c>
      <c r="L495" s="11">
        <v>44062</v>
      </c>
      <c r="M495" s="8">
        <v>3374.85</v>
      </c>
      <c r="N495" s="13">
        <f t="shared" si="31"/>
        <v>-4.4044156257928568E-3</v>
      </c>
    </row>
    <row r="496" spans="1:14" ht="17" x14ac:dyDescent="0.2">
      <c r="A496" s="7">
        <v>44789</v>
      </c>
      <c r="B496">
        <v>128.720001</v>
      </c>
      <c r="C496" s="13">
        <f t="shared" si="28"/>
        <v>-3.0978470840243855E-3</v>
      </c>
      <c r="D496" s="11">
        <v>44791</v>
      </c>
      <c r="E496" s="8">
        <v>4283.74</v>
      </c>
      <c r="F496" s="13">
        <f t="shared" si="29"/>
        <v>2.2695154935377104E-3</v>
      </c>
      <c r="I496" s="7">
        <v>44057</v>
      </c>
      <c r="J496">
        <v>134.509995</v>
      </c>
      <c r="K496" s="14">
        <f t="shared" si="30"/>
        <v>1.4863558076316785E-4</v>
      </c>
      <c r="L496" s="11">
        <v>44063</v>
      </c>
      <c r="M496" s="8">
        <v>3385.51</v>
      </c>
      <c r="N496" s="13">
        <f t="shared" si="31"/>
        <v>3.1586589033587575E-3</v>
      </c>
    </row>
    <row r="497" spans="1:14" ht="17" x14ac:dyDescent="0.2">
      <c r="A497" s="7">
        <v>44790</v>
      </c>
      <c r="B497">
        <v>128.19000199999999</v>
      </c>
      <c r="C497" s="13">
        <f t="shared" si="28"/>
        <v>-4.1174564627295407E-3</v>
      </c>
      <c r="D497" s="11">
        <v>44792</v>
      </c>
      <c r="E497" s="8">
        <v>4228.4799999999996</v>
      </c>
      <c r="F497" s="13">
        <f t="shared" si="29"/>
        <v>-1.2899942573545653E-2</v>
      </c>
      <c r="I497" s="7">
        <v>44060</v>
      </c>
      <c r="J497">
        <v>134.55999800000001</v>
      </c>
      <c r="K497" s="14">
        <f t="shared" si="30"/>
        <v>3.7174189174571381E-4</v>
      </c>
      <c r="L497" s="11">
        <v>44064</v>
      </c>
      <c r="M497" s="8">
        <v>3397.16</v>
      </c>
      <c r="N497" s="13">
        <f t="shared" si="31"/>
        <v>3.4411358997610275E-3</v>
      </c>
    </row>
    <row r="498" spans="1:14" ht="17" x14ac:dyDescent="0.2">
      <c r="A498" s="7">
        <v>44791</v>
      </c>
      <c r="B498">
        <v>128.10000600000001</v>
      </c>
      <c r="C498" s="13">
        <f t="shared" si="28"/>
        <v>-7.0205163114034352E-4</v>
      </c>
      <c r="D498" s="11">
        <v>44795</v>
      </c>
      <c r="E498" s="8">
        <v>4137.99</v>
      </c>
      <c r="F498" s="13">
        <f t="shared" si="29"/>
        <v>-2.1400124867564707E-2</v>
      </c>
      <c r="I498" s="7">
        <v>44061</v>
      </c>
      <c r="J498">
        <v>134.58999600000001</v>
      </c>
      <c r="K498" s="14">
        <f t="shared" si="30"/>
        <v>2.2293401044803929E-4</v>
      </c>
      <c r="L498" s="11">
        <v>44067</v>
      </c>
      <c r="M498" s="8">
        <v>3431.28</v>
      </c>
      <c r="N498" s="13">
        <f t="shared" si="31"/>
        <v>1.004368354743379E-2</v>
      </c>
    </row>
    <row r="499" spans="1:14" ht="17" x14ac:dyDescent="0.2">
      <c r="A499" s="7">
        <v>44792</v>
      </c>
      <c r="B499">
        <v>127.855003</v>
      </c>
      <c r="C499" s="13">
        <f t="shared" si="28"/>
        <v>-1.912591635632066E-3</v>
      </c>
      <c r="D499" s="11">
        <v>44796</v>
      </c>
      <c r="E499" s="8">
        <v>4128.7299999999996</v>
      </c>
      <c r="F499" s="13">
        <f t="shared" si="29"/>
        <v>-2.2378014446627903E-3</v>
      </c>
      <c r="I499" s="7">
        <v>44062</v>
      </c>
      <c r="J499">
        <v>134.60000600000001</v>
      </c>
      <c r="K499" s="14">
        <f t="shared" si="30"/>
        <v>7.4374027026369305E-5</v>
      </c>
      <c r="L499" s="11">
        <v>44068</v>
      </c>
      <c r="M499" s="8">
        <v>3443.62</v>
      </c>
      <c r="N499" s="13">
        <f t="shared" si="31"/>
        <v>3.5963255694666518E-3</v>
      </c>
    </row>
    <row r="500" spans="1:14" ht="17" x14ac:dyDescent="0.2">
      <c r="A500" s="7">
        <v>44795</v>
      </c>
      <c r="B500">
        <v>127.595001</v>
      </c>
      <c r="C500" s="13">
        <f t="shared" si="28"/>
        <v>-2.0335692299815467E-3</v>
      </c>
      <c r="D500" s="11">
        <v>44797</v>
      </c>
      <c r="E500" s="8">
        <v>4140.7700000000004</v>
      </c>
      <c r="F500" s="13">
        <f t="shared" si="29"/>
        <v>2.9161509713642175E-3</v>
      </c>
      <c r="I500" s="7">
        <v>44063</v>
      </c>
      <c r="J500">
        <v>134.56500199999999</v>
      </c>
      <c r="K500" s="14">
        <f t="shared" si="30"/>
        <v>-2.6005942377160807E-4</v>
      </c>
      <c r="L500" s="11">
        <v>44069</v>
      </c>
      <c r="M500" s="8">
        <v>3478.73</v>
      </c>
      <c r="N500" s="13">
        <f t="shared" si="31"/>
        <v>1.0195666188487662E-2</v>
      </c>
    </row>
    <row r="501" spans="1:14" ht="17" x14ac:dyDescent="0.2">
      <c r="A501" s="7">
        <v>44796</v>
      </c>
      <c r="B501">
        <v>127.239998</v>
      </c>
      <c r="C501" s="13">
        <f t="shared" si="28"/>
        <v>-2.7822641735000264E-3</v>
      </c>
      <c r="D501" s="11">
        <v>44798</v>
      </c>
      <c r="E501" s="8">
        <v>4199.12</v>
      </c>
      <c r="F501" s="13">
        <f t="shared" si="29"/>
        <v>1.4091582000449021E-2</v>
      </c>
      <c r="I501" s="7">
        <v>44064</v>
      </c>
      <c r="J501">
        <v>134.61999499999999</v>
      </c>
      <c r="K501" s="14">
        <f t="shared" si="30"/>
        <v>4.0867238273434303E-4</v>
      </c>
      <c r="L501" s="11">
        <v>44070</v>
      </c>
      <c r="M501" s="8">
        <v>3484.55</v>
      </c>
      <c r="N501" s="13">
        <f t="shared" si="31"/>
        <v>1.6730243508407128E-3</v>
      </c>
    </row>
    <row r="502" spans="1:14" ht="17" x14ac:dyDescent="0.2">
      <c r="A502" s="7">
        <v>44797</v>
      </c>
      <c r="B502">
        <v>126.660004</v>
      </c>
      <c r="C502" s="13">
        <f t="shared" si="28"/>
        <v>-4.5582679119501313E-3</v>
      </c>
      <c r="D502" s="11">
        <v>44799</v>
      </c>
      <c r="E502" s="8">
        <v>4057.66</v>
      </c>
      <c r="F502" s="13">
        <f t="shared" si="29"/>
        <v>-3.3688010821315006E-2</v>
      </c>
      <c r="I502" s="7">
        <v>44067</v>
      </c>
      <c r="J502">
        <v>134.604996</v>
      </c>
      <c r="K502" s="14">
        <f t="shared" si="30"/>
        <v>-1.1141732697272921E-4</v>
      </c>
      <c r="L502" s="11">
        <v>44071</v>
      </c>
      <c r="M502" s="8">
        <v>3508.01</v>
      </c>
      <c r="N502" s="13">
        <f t="shared" si="31"/>
        <v>6.732576659826961E-3</v>
      </c>
    </row>
    <row r="503" spans="1:14" ht="17" x14ac:dyDescent="0.2">
      <c r="A503" s="7">
        <v>44798</v>
      </c>
      <c r="B503">
        <v>127.08000199999999</v>
      </c>
      <c r="C503" s="13">
        <f t="shared" si="28"/>
        <v>3.3159481030806681E-3</v>
      </c>
      <c r="D503" s="11">
        <v>44802</v>
      </c>
      <c r="E503" s="8">
        <v>4030.61</v>
      </c>
      <c r="F503" s="13">
        <f t="shared" si="29"/>
        <v>-6.6664037893761074E-3</v>
      </c>
      <c r="I503" s="7">
        <v>44068</v>
      </c>
      <c r="J503">
        <v>134.48500100000001</v>
      </c>
      <c r="K503" s="14">
        <f t="shared" si="30"/>
        <v>-8.914602248492054E-4</v>
      </c>
      <c r="L503" s="11">
        <v>44074</v>
      </c>
      <c r="M503" s="8">
        <v>3500.31</v>
      </c>
      <c r="N503" s="13">
        <f t="shared" si="31"/>
        <v>-2.1949766391772263E-3</v>
      </c>
    </row>
    <row r="504" spans="1:14" ht="17" x14ac:dyDescent="0.2">
      <c r="A504" s="7">
        <v>44799</v>
      </c>
      <c r="B504">
        <v>127.05999799999999</v>
      </c>
      <c r="C504" s="13">
        <f t="shared" si="28"/>
        <v>-1.5741265096924639E-4</v>
      </c>
      <c r="D504" s="11">
        <v>44803</v>
      </c>
      <c r="E504" s="8">
        <v>3986.16</v>
      </c>
      <c r="F504" s="13">
        <f t="shared" si="29"/>
        <v>-1.1028107408059928E-2</v>
      </c>
      <c r="I504" s="7">
        <v>44069</v>
      </c>
      <c r="J504">
        <v>134.69000199999999</v>
      </c>
      <c r="K504" s="14">
        <f t="shared" si="30"/>
        <v>1.5243409932381713E-3</v>
      </c>
    </row>
    <row r="505" spans="1:14" ht="17" x14ac:dyDescent="0.2">
      <c r="A505" s="7">
        <v>44803</v>
      </c>
      <c r="B505">
        <v>126.720001</v>
      </c>
      <c r="C505" s="13">
        <f t="shared" si="28"/>
        <v>-2.6758775802908641E-3</v>
      </c>
      <c r="D505" s="11">
        <v>44804</v>
      </c>
      <c r="E505" s="8">
        <v>3955</v>
      </c>
      <c r="F505" s="13">
        <f t="shared" si="29"/>
        <v>-7.8170469825595834E-3</v>
      </c>
      <c r="I505" s="7">
        <v>44070</v>
      </c>
      <c r="J505">
        <v>134.45500200000001</v>
      </c>
      <c r="K505" s="14">
        <f t="shared" si="30"/>
        <v>-1.7447471713600837E-3</v>
      </c>
    </row>
    <row r="506" spans="1:14" ht="17" x14ac:dyDescent="0.2">
      <c r="A506" s="7">
        <v>44804</v>
      </c>
      <c r="B506">
        <v>126.480003</v>
      </c>
      <c r="C506" s="13">
        <f t="shared" si="28"/>
        <v>-1.8939235961653589E-3</v>
      </c>
      <c r="D506" s="11">
        <v>44805</v>
      </c>
      <c r="E506" s="8">
        <v>3966.85</v>
      </c>
      <c r="F506" s="13">
        <f t="shared" si="29"/>
        <v>2.9962073324905081E-3</v>
      </c>
      <c r="I506" s="7">
        <v>44071</v>
      </c>
      <c r="J506">
        <v>134.56500199999999</v>
      </c>
      <c r="K506" s="14">
        <f t="shared" si="30"/>
        <v>8.1811757363992044E-4</v>
      </c>
    </row>
    <row r="507" spans="1:14" ht="17" x14ac:dyDescent="0.2">
      <c r="A507" s="7">
        <v>44805</v>
      </c>
      <c r="B507">
        <v>126.400002</v>
      </c>
      <c r="C507" s="13">
        <f t="shared" si="28"/>
        <v>-6.3251896032923138E-4</v>
      </c>
      <c r="D507" s="11">
        <v>44806</v>
      </c>
      <c r="E507" s="8">
        <v>3924.26</v>
      </c>
      <c r="F507" s="13">
        <f t="shared" si="29"/>
        <v>-1.0736478566116592E-2</v>
      </c>
    </row>
    <row r="508" spans="1:14" ht="17" x14ac:dyDescent="0.2">
      <c r="A508" s="7">
        <v>44806</v>
      </c>
      <c r="B508">
        <v>126.360001</v>
      </c>
      <c r="C508" s="13">
        <f t="shared" si="28"/>
        <v>-3.1646360258763551E-4</v>
      </c>
      <c r="D508" s="11">
        <v>44810</v>
      </c>
      <c r="E508" s="8">
        <v>3908.19</v>
      </c>
      <c r="F508" s="13">
        <f t="shared" si="29"/>
        <v>-4.095039574340209E-3</v>
      </c>
    </row>
    <row r="509" spans="1:14" ht="17" x14ac:dyDescent="0.2">
      <c r="A509" s="7">
        <v>44809</v>
      </c>
      <c r="B509">
        <v>126.120003</v>
      </c>
      <c r="C509" s="13">
        <f t="shared" si="28"/>
        <v>-1.8993193898438898E-3</v>
      </c>
      <c r="D509" s="11">
        <v>44811</v>
      </c>
      <c r="E509" s="8">
        <v>3979.87</v>
      </c>
      <c r="F509" s="13">
        <f t="shared" si="29"/>
        <v>1.8340971140093032E-2</v>
      </c>
    </row>
    <row r="510" spans="1:14" ht="17" x14ac:dyDescent="0.2">
      <c r="A510" s="7">
        <v>44810</v>
      </c>
      <c r="B510">
        <v>126.040001</v>
      </c>
      <c r="C510" s="13">
        <f t="shared" si="28"/>
        <v>-6.3433236676968541E-4</v>
      </c>
      <c r="D510" s="11">
        <v>44812</v>
      </c>
      <c r="E510" s="8">
        <v>4006.18</v>
      </c>
      <c r="F510" s="13">
        <f t="shared" si="29"/>
        <v>6.6107686934497867E-3</v>
      </c>
    </row>
    <row r="511" spans="1:14" ht="17" x14ac:dyDescent="0.2">
      <c r="A511" s="7">
        <v>44811</v>
      </c>
      <c r="B511">
        <v>126.404999</v>
      </c>
      <c r="C511" s="13">
        <f t="shared" si="28"/>
        <v>2.8958901706133133E-3</v>
      </c>
      <c r="D511" s="11">
        <v>44813</v>
      </c>
      <c r="E511" s="8">
        <v>4067.36</v>
      </c>
      <c r="F511" s="13">
        <f t="shared" si="29"/>
        <v>1.5271405678227268E-2</v>
      </c>
    </row>
    <row r="512" spans="1:14" ht="17" x14ac:dyDescent="0.2">
      <c r="A512" s="7">
        <v>44812</v>
      </c>
      <c r="B512">
        <v>126.245003</v>
      </c>
      <c r="C512" s="13">
        <f t="shared" si="28"/>
        <v>-1.2657410803824654E-3</v>
      </c>
      <c r="D512" s="11">
        <v>44816</v>
      </c>
      <c r="E512" s="8">
        <v>4110.41</v>
      </c>
      <c r="F512" s="13">
        <f t="shared" si="29"/>
        <v>1.058426104401855E-2</v>
      </c>
    </row>
    <row r="513" spans="1:6" ht="17" x14ac:dyDescent="0.2">
      <c r="A513" s="7">
        <v>44813</v>
      </c>
      <c r="B513">
        <v>126.275002</v>
      </c>
      <c r="C513" s="13">
        <f t="shared" si="28"/>
        <v>2.3762524683856867E-4</v>
      </c>
      <c r="D513" s="11">
        <v>44817</v>
      </c>
      <c r="E513" s="8">
        <v>3932.69</v>
      </c>
      <c r="F513" s="13">
        <f t="shared" si="29"/>
        <v>-4.3236562775976095E-2</v>
      </c>
    </row>
    <row r="514" spans="1:6" ht="17" x14ac:dyDescent="0.2">
      <c r="A514" s="7">
        <v>44816</v>
      </c>
      <c r="B514">
        <v>126.355003</v>
      </c>
      <c r="C514" s="13">
        <f t="shared" si="28"/>
        <v>6.3354582247399094E-4</v>
      </c>
      <c r="D514" s="11">
        <v>44818</v>
      </c>
      <c r="E514" s="8">
        <v>3946.01</v>
      </c>
      <c r="F514" s="13">
        <f t="shared" si="29"/>
        <v>3.3869946525153516E-3</v>
      </c>
    </row>
    <row r="515" spans="1:6" ht="17" x14ac:dyDescent="0.2">
      <c r="A515" s="7">
        <v>44817</v>
      </c>
      <c r="B515">
        <v>125.989998</v>
      </c>
      <c r="C515" s="13">
        <f t="shared" si="28"/>
        <v>-2.8887261393203412E-3</v>
      </c>
      <c r="D515" s="11">
        <v>44819</v>
      </c>
      <c r="E515" s="8">
        <v>3901.35</v>
      </c>
      <c r="F515" s="13">
        <f t="shared" si="29"/>
        <v>-1.1317761485652666E-2</v>
      </c>
    </row>
    <row r="516" spans="1:6" ht="17" x14ac:dyDescent="0.2">
      <c r="A516" s="7">
        <v>44818</v>
      </c>
      <c r="B516">
        <v>126.220001</v>
      </c>
      <c r="C516" s="13">
        <f t="shared" ref="C516:C579" si="32">B516/B515-1</f>
        <v>1.8255655500525325E-3</v>
      </c>
      <c r="D516" s="11">
        <v>44820</v>
      </c>
      <c r="E516" s="8">
        <v>3873.33</v>
      </c>
      <c r="F516" s="13">
        <f t="shared" ref="F516:F579" si="33">E516/E515-1</f>
        <v>-7.1821292629474787E-3</v>
      </c>
    </row>
    <row r="517" spans="1:6" ht="17" x14ac:dyDescent="0.2">
      <c r="A517" s="7">
        <v>44819</v>
      </c>
      <c r="B517">
        <v>126.05999799999999</v>
      </c>
      <c r="C517" s="13">
        <f t="shared" si="32"/>
        <v>-1.2676517091771977E-3</v>
      </c>
      <c r="D517" s="11">
        <v>44823</v>
      </c>
      <c r="E517" s="8">
        <v>3899.89</v>
      </c>
      <c r="F517" s="13">
        <f t="shared" si="33"/>
        <v>6.8571487583035662E-3</v>
      </c>
    </row>
    <row r="518" spans="1:6" ht="17" x14ac:dyDescent="0.2">
      <c r="A518" s="7">
        <v>44820</v>
      </c>
      <c r="B518">
        <v>126.010002</v>
      </c>
      <c r="C518" s="13">
        <f t="shared" si="32"/>
        <v>-3.9660479766145951E-4</v>
      </c>
      <c r="D518" s="11">
        <v>44824</v>
      </c>
      <c r="E518" s="8">
        <v>3855.93</v>
      </c>
      <c r="F518" s="13">
        <f t="shared" si="33"/>
        <v>-1.1272112803181633E-2</v>
      </c>
    </row>
    <row r="519" spans="1:6" ht="17" x14ac:dyDescent="0.2">
      <c r="A519" s="7">
        <v>44824</v>
      </c>
      <c r="B519">
        <v>125.474998</v>
      </c>
      <c r="C519" s="13">
        <f t="shared" si="32"/>
        <v>-4.2457264622534074E-3</v>
      </c>
      <c r="D519" s="11">
        <v>44825</v>
      </c>
      <c r="E519" s="8">
        <v>3789.93</v>
      </c>
      <c r="F519" s="13">
        <f t="shared" si="33"/>
        <v>-1.7116493297336777E-2</v>
      </c>
    </row>
    <row r="520" spans="1:6" ht="17" x14ac:dyDescent="0.2">
      <c r="A520" s="7">
        <v>44825</v>
      </c>
      <c r="B520">
        <v>125.339996</v>
      </c>
      <c r="C520" s="13">
        <f t="shared" si="32"/>
        <v>-1.0759274927424345E-3</v>
      </c>
      <c r="D520" s="11">
        <v>44826</v>
      </c>
      <c r="E520" s="8">
        <v>3757.99</v>
      </c>
      <c r="F520" s="13">
        <f t="shared" si="33"/>
        <v>-8.4275962880581146E-3</v>
      </c>
    </row>
    <row r="521" spans="1:6" ht="17" x14ac:dyDescent="0.2">
      <c r="A521" s="7">
        <v>44826</v>
      </c>
      <c r="B521">
        <v>124.800003</v>
      </c>
      <c r="C521" s="13">
        <f t="shared" si="32"/>
        <v>-4.3082257637856447E-3</v>
      </c>
      <c r="D521" s="11">
        <v>44827</v>
      </c>
      <c r="E521" s="8">
        <v>3693.23</v>
      </c>
      <c r="F521" s="13">
        <f t="shared" si="33"/>
        <v>-1.7232616372049869E-2</v>
      </c>
    </row>
    <row r="522" spans="1:6" ht="17" x14ac:dyDescent="0.2">
      <c r="A522" s="7">
        <v>44827</v>
      </c>
      <c r="B522">
        <v>123.43499799999999</v>
      </c>
      <c r="C522" s="13">
        <f t="shared" si="32"/>
        <v>-1.0937539801181062E-2</v>
      </c>
      <c r="D522" s="11">
        <v>44830</v>
      </c>
      <c r="E522" s="8">
        <v>3655.04</v>
      </c>
      <c r="F522" s="13">
        <f t="shared" si="33"/>
        <v>-1.0340542018774879E-2</v>
      </c>
    </row>
    <row r="523" spans="1:6" ht="17" x14ac:dyDescent="0.2">
      <c r="A523" s="7">
        <v>44830</v>
      </c>
      <c r="B523">
        <v>122.220001</v>
      </c>
      <c r="C523" s="13">
        <f t="shared" si="32"/>
        <v>-9.8432131865874295E-3</v>
      </c>
      <c r="D523" s="11">
        <v>44831</v>
      </c>
      <c r="E523" s="8">
        <v>3647.29</v>
      </c>
      <c r="F523" s="13">
        <f t="shared" si="33"/>
        <v>-2.1203598319033956E-3</v>
      </c>
    </row>
    <row r="524" spans="1:6" ht="17" x14ac:dyDescent="0.2">
      <c r="A524" s="7">
        <v>44831</v>
      </c>
      <c r="B524">
        <v>121.5</v>
      </c>
      <c r="C524" s="13">
        <f t="shared" si="32"/>
        <v>-5.8910243340613011E-3</v>
      </c>
      <c r="D524" s="11">
        <v>44832</v>
      </c>
      <c r="E524" s="8">
        <v>3719.04</v>
      </c>
      <c r="F524" s="13">
        <f t="shared" si="33"/>
        <v>1.9672140136923533E-2</v>
      </c>
    </row>
    <row r="525" spans="1:6" ht="17" x14ac:dyDescent="0.2">
      <c r="A525" s="7">
        <v>44832</v>
      </c>
      <c r="B525">
        <v>122.535004</v>
      </c>
      <c r="C525" s="13">
        <f t="shared" si="32"/>
        <v>8.5185514403292029E-3</v>
      </c>
      <c r="D525" s="11">
        <v>44833</v>
      </c>
      <c r="E525" s="8">
        <v>3640.47</v>
      </c>
      <c r="F525" s="13">
        <f t="shared" si="33"/>
        <v>-2.1126419721218426E-2</v>
      </c>
    </row>
    <row r="526" spans="1:6" ht="17" x14ac:dyDescent="0.2">
      <c r="A526" s="7">
        <v>44833</v>
      </c>
      <c r="B526">
        <v>122.385002</v>
      </c>
      <c r="C526" s="13">
        <f t="shared" si="32"/>
        <v>-1.2241563235269037E-3</v>
      </c>
      <c r="D526" s="11">
        <v>44834</v>
      </c>
      <c r="E526" s="8">
        <v>3585.62</v>
      </c>
      <c r="F526" s="13">
        <f t="shared" si="33"/>
        <v>-1.506673588849794E-2</v>
      </c>
    </row>
    <row r="527" spans="1:6" ht="17" x14ac:dyDescent="0.2">
      <c r="A527" s="7">
        <v>44834</v>
      </c>
      <c r="B527">
        <v>122.529999</v>
      </c>
      <c r="C527" s="13">
        <f t="shared" si="32"/>
        <v>1.1847611850348549E-3</v>
      </c>
      <c r="D527" s="11">
        <v>44837</v>
      </c>
      <c r="E527" s="8">
        <v>3678.43</v>
      </c>
      <c r="F527" s="13">
        <f t="shared" si="33"/>
        <v>2.5883947546031072E-2</v>
      </c>
    </row>
    <row r="528" spans="1:6" ht="17" x14ac:dyDescent="0.2">
      <c r="A528" s="7">
        <v>44837</v>
      </c>
      <c r="B528">
        <v>123.18499799999999</v>
      </c>
      <c r="C528" s="13">
        <f t="shared" si="32"/>
        <v>5.3456215240808014E-3</v>
      </c>
      <c r="D528" s="11">
        <v>44838</v>
      </c>
      <c r="E528" s="8">
        <v>3790.93</v>
      </c>
      <c r="F528" s="13">
        <f t="shared" si="33"/>
        <v>3.0583700111188827E-2</v>
      </c>
    </row>
    <row r="529" spans="1:6" ht="17" x14ac:dyDescent="0.2">
      <c r="A529" s="7">
        <v>44838</v>
      </c>
      <c r="B529">
        <v>123.495003</v>
      </c>
      <c r="C529" s="13">
        <f t="shared" si="32"/>
        <v>2.5165807933853479E-3</v>
      </c>
      <c r="D529" s="11">
        <v>44839</v>
      </c>
      <c r="E529" s="8">
        <v>3783.28</v>
      </c>
      <c r="F529" s="13">
        <f t="shared" si="33"/>
        <v>-2.0179744811957834E-3</v>
      </c>
    </row>
    <row r="530" spans="1:6" ht="17" x14ac:dyDescent="0.2">
      <c r="A530" s="7">
        <v>44839</v>
      </c>
      <c r="B530">
        <v>123.160004</v>
      </c>
      <c r="C530" s="13">
        <f t="shared" si="32"/>
        <v>-2.7126522682054954E-3</v>
      </c>
      <c r="D530" s="11">
        <v>44840</v>
      </c>
      <c r="E530" s="8">
        <v>3744.52</v>
      </c>
      <c r="F530" s="13">
        <f t="shared" si="33"/>
        <v>-1.0245078344716774E-2</v>
      </c>
    </row>
    <row r="531" spans="1:6" ht="17" x14ac:dyDescent="0.2">
      <c r="A531" s="7">
        <v>44840</v>
      </c>
      <c r="B531">
        <v>122.80999799999999</v>
      </c>
      <c r="C531" s="13">
        <f t="shared" si="32"/>
        <v>-2.8418803883768495E-3</v>
      </c>
      <c r="D531" s="11">
        <v>44841</v>
      </c>
      <c r="E531" s="8">
        <v>3639.66</v>
      </c>
      <c r="F531" s="13">
        <f t="shared" si="33"/>
        <v>-2.8003589245083504E-2</v>
      </c>
    </row>
    <row r="532" spans="1:6" ht="17" x14ac:dyDescent="0.2">
      <c r="A532" s="7">
        <v>44841</v>
      </c>
      <c r="B532">
        <v>122.779999</v>
      </c>
      <c r="C532" s="13">
        <f t="shared" si="32"/>
        <v>-2.4427164309526184E-4</v>
      </c>
      <c r="D532" s="11">
        <v>44844</v>
      </c>
      <c r="E532" s="8">
        <v>3612.39</v>
      </c>
      <c r="F532" s="13">
        <f t="shared" si="33"/>
        <v>-7.4924580867443691E-3</v>
      </c>
    </row>
    <row r="533" spans="1:6" ht="17" x14ac:dyDescent="0.2">
      <c r="A533" s="7">
        <v>44844</v>
      </c>
      <c r="B533">
        <v>122.300003</v>
      </c>
      <c r="C533" s="13">
        <f t="shared" si="32"/>
        <v>-3.9093989567470233E-3</v>
      </c>
      <c r="D533" s="11">
        <v>44845</v>
      </c>
      <c r="E533" s="8">
        <v>3588.84</v>
      </c>
      <c r="F533" s="13">
        <f t="shared" si="33"/>
        <v>-6.5192296512833758E-3</v>
      </c>
    </row>
    <row r="534" spans="1:6" ht="17" x14ac:dyDescent="0.2">
      <c r="A534" s="7">
        <v>44845</v>
      </c>
      <c r="B534">
        <v>122.625</v>
      </c>
      <c r="C534" s="13">
        <f t="shared" si="32"/>
        <v>2.6573752414380536E-3</v>
      </c>
      <c r="D534" s="11">
        <v>44846</v>
      </c>
      <c r="E534" s="8">
        <v>3577.03</v>
      </c>
      <c r="F534" s="13">
        <f t="shared" si="33"/>
        <v>-3.2907569019515748E-3</v>
      </c>
    </row>
    <row r="535" spans="1:6" ht="17" x14ac:dyDescent="0.2">
      <c r="A535" s="7">
        <v>44846</v>
      </c>
      <c r="B535">
        <v>123.08000199999999</v>
      </c>
      <c r="C535" s="13">
        <f t="shared" si="32"/>
        <v>3.7105158002037619E-3</v>
      </c>
      <c r="D535" s="11">
        <v>44847</v>
      </c>
      <c r="E535" s="8">
        <v>3669.91</v>
      </c>
      <c r="F535" s="13">
        <f t="shared" si="33"/>
        <v>2.5965675434648228E-2</v>
      </c>
    </row>
    <row r="536" spans="1:6" ht="17" x14ac:dyDescent="0.2">
      <c r="A536" s="7">
        <v>44847</v>
      </c>
      <c r="B536">
        <v>123.730003</v>
      </c>
      <c r="C536" s="13">
        <f t="shared" si="32"/>
        <v>5.2811260110314784E-3</v>
      </c>
      <c r="D536" s="11">
        <v>44848</v>
      </c>
      <c r="E536" s="8">
        <v>3583.07</v>
      </c>
      <c r="F536" s="13">
        <f t="shared" si="33"/>
        <v>-2.3662705624933444E-2</v>
      </c>
    </row>
    <row r="537" spans="1:6" ht="17" x14ac:dyDescent="0.2">
      <c r="A537" s="7">
        <v>44848</v>
      </c>
      <c r="B537">
        <v>123.474998</v>
      </c>
      <c r="C537" s="13">
        <f t="shared" si="32"/>
        <v>-2.0609795022796806E-3</v>
      </c>
      <c r="D537" s="11">
        <v>44851</v>
      </c>
      <c r="E537" s="8">
        <v>3677.95</v>
      </c>
      <c r="F537" s="13">
        <f t="shared" si="33"/>
        <v>2.6480085513260976E-2</v>
      </c>
    </row>
    <row r="538" spans="1:6" ht="17" x14ac:dyDescent="0.2">
      <c r="A538" s="7">
        <v>44851</v>
      </c>
      <c r="B538">
        <v>124.599998</v>
      </c>
      <c r="C538" s="13">
        <f t="shared" si="32"/>
        <v>9.1111562520536094E-3</v>
      </c>
      <c r="D538" s="11">
        <v>44852</v>
      </c>
      <c r="E538" s="8">
        <v>3719.98</v>
      </c>
      <c r="F538" s="13">
        <f t="shared" si="33"/>
        <v>1.1427561549232745E-2</v>
      </c>
    </row>
    <row r="539" spans="1:6" ht="17" x14ac:dyDescent="0.2">
      <c r="A539" s="7">
        <v>44852</v>
      </c>
      <c r="B539">
        <v>124.675003</v>
      </c>
      <c r="C539" s="13">
        <f t="shared" si="32"/>
        <v>6.0196630179731869E-4</v>
      </c>
      <c r="D539" s="11">
        <v>44853</v>
      </c>
      <c r="E539" s="8">
        <v>3695.16</v>
      </c>
      <c r="F539" s="13">
        <f t="shared" si="33"/>
        <v>-6.6720788821446053E-3</v>
      </c>
    </row>
    <row r="540" spans="1:6" ht="17" x14ac:dyDescent="0.2">
      <c r="A540" s="7">
        <v>44853</v>
      </c>
      <c r="B540">
        <v>124.83000199999999</v>
      </c>
      <c r="C540" s="13">
        <f t="shared" si="32"/>
        <v>1.2432243534816756E-3</v>
      </c>
      <c r="D540" s="11">
        <v>44854</v>
      </c>
      <c r="E540" s="8">
        <v>3665.78</v>
      </c>
      <c r="F540" s="13">
        <f t="shared" si="33"/>
        <v>-7.9509412312320782E-3</v>
      </c>
    </row>
    <row r="541" spans="1:6" ht="17" x14ac:dyDescent="0.2">
      <c r="A541" s="7">
        <v>44854</v>
      </c>
      <c r="B541">
        <v>124.629997</v>
      </c>
      <c r="C541" s="13">
        <f t="shared" si="32"/>
        <v>-1.6022189921938157E-3</v>
      </c>
      <c r="D541" s="11">
        <v>44855</v>
      </c>
      <c r="E541" s="8">
        <v>3752.75</v>
      </c>
      <c r="F541" s="13">
        <f t="shared" si="33"/>
        <v>2.3724828003862664E-2</v>
      </c>
    </row>
    <row r="542" spans="1:6" ht="17" x14ac:dyDescent="0.2">
      <c r="A542" s="7">
        <v>44855</v>
      </c>
      <c r="B542">
        <v>124.144997</v>
      </c>
      <c r="C542" s="13">
        <f t="shared" si="32"/>
        <v>-3.8915189896057134E-3</v>
      </c>
      <c r="D542" s="11">
        <v>44858</v>
      </c>
      <c r="E542" s="8">
        <v>3797.34</v>
      </c>
      <c r="F542" s="13">
        <f t="shared" si="33"/>
        <v>1.1881953234294862E-2</v>
      </c>
    </row>
    <row r="543" spans="1:6" ht="17" x14ac:dyDescent="0.2">
      <c r="A543" s="7">
        <v>44858</v>
      </c>
      <c r="B543">
        <v>125.08000199999999</v>
      </c>
      <c r="C543" s="13">
        <f t="shared" si="32"/>
        <v>7.5315560239610502E-3</v>
      </c>
      <c r="D543" s="11">
        <v>44859</v>
      </c>
      <c r="E543" s="8">
        <v>3859.11</v>
      </c>
      <c r="F543" s="13">
        <f t="shared" si="33"/>
        <v>1.6266649812763712E-2</v>
      </c>
    </row>
    <row r="544" spans="1:6" ht="17" x14ac:dyDescent="0.2">
      <c r="A544" s="7">
        <v>44859</v>
      </c>
      <c r="B544">
        <v>125.379997</v>
      </c>
      <c r="C544" s="13">
        <f t="shared" si="32"/>
        <v>2.398424969644708E-3</v>
      </c>
      <c r="D544" s="11">
        <v>44860</v>
      </c>
      <c r="E544" s="8">
        <v>3830.6</v>
      </c>
      <c r="F544" s="13">
        <f t="shared" si="33"/>
        <v>-7.3877137474703813E-3</v>
      </c>
    </row>
    <row r="545" spans="1:6" ht="17" x14ac:dyDescent="0.2">
      <c r="A545" s="7">
        <v>44860</v>
      </c>
      <c r="B545">
        <v>125.599998</v>
      </c>
      <c r="C545" s="13">
        <f t="shared" si="32"/>
        <v>1.7546738336577938E-3</v>
      </c>
      <c r="D545" s="11">
        <v>44861</v>
      </c>
      <c r="E545" s="8">
        <v>3807.3</v>
      </c>
      <c r="F545" s="13">
        <f t="shared" si="33"/>
        <v>-6.0825980264187507E-3</v>
      </c>
    </row>
    <row r="546" spans="1:6" ht="17" x14ac:dyDescent="0.2">
      <c r="A546" s="7">
        <v>44861</v>
      </c>
      <c r="B546">
        <v>126.084999</v>
      </c>
      <c r="C546" s="13">
        <f t="shared" si="32"/>
        <v>3.861472991424808E-3</v>
      </c>
      <c r="D546" s="11">
        <v>44862</v>
      </c>
      <c r="E546" s="8">
        <v>3901.06</v>
      </c>
      <c r="F546" s="13">
        <f t="shared" si="33"/>
        <v>2.4626375646783716E-2</v>
      </c>
    </row>
    <row r="547" spans="1:6" ht="17" x14ac:dyDescent="0.2">
      <c r="A547" s="7">
        <v>44862</v>
      </c>
      <c r="B547">
        <v>125.824997</v>
      </c>
      <c r="C547" s="13">
        <f t="shared" si="32"/>
        <v>-2.0621168423057279E-3</v>
      </c>
      <c r="D547" s="11">
        <v>44865</v>
      </c>
      <c r="E547" s="8">
        <v>3871.98</v>
      </c>
      <c r="F547" s="13">
        <f t="shared" si="33"/>
        <v>-7.4543841930141408E-3</v>
      </c>
    </row>
    <row r="548" spans="1:6" ht="17" x14ac:dyDescent="0.2">
      <c r="A548" s="7">
        <v>44865</v>
      </c>
      <c r="B548">
        <v>125.614998</v>
      </c>
      <c r="C548" s="13">
        <f t="shared" si="32"/>
        <v>-1.6689767932202004E-3</v>
      </c>
      <c r="D548" s="11">
        <v>44866</v>
      </c>
      <c r="E548" s="8">
        <v>3856.1</v>
      </c>
      <c r="F548" s="13">
        <f t="shared" si="33"/>
        <v>-4.10126085362017E-3</v>
      </c>
    </row>
    <row r="549" spans="1:6" ht="17" x14ac:dyDescent="0.2">
      <c r="A549" s="7">
        <v>44866</v>
      </c>
      <c r="B549">
        <v>126.040001</v>
      </c>
      <c r="C549" s="13">
        <f t="shared" si="32"/>
        <v>3.383377835185053E-3</v>
      </c>
      <c r="D549" s="11">
        <v>44867</v>
      </c>
      <c r="E549" s="8">
        <v>3759.69</v>
      </c>
      <c r="F549" s="13">
        <f t="shared" si="33"/>
        <v>-2.5001944970306722E-2</v>
      </c>
    </row>
    <row r="550" spans="1:6" ht="17" x14ac:dyDescent="0.2">
      <c r="A550" s="7">
        <v>44867</v>
      </c>
      <c r="B550">
        <v>126.355003</v>
      </c>
      <c r="C550" s="13">
        <f t="shared" si="32"/>
        <v>2.4992224492286219E-3</v>
      </c>
      <c r="D550" s="11">
        <v>44868</v>
      </c>
      <c r="E550" s="8">
        <v>3719.89</v>
      </c>
      <c r="F550" s="13">
        <f t="shared" si="33"/>
        <v>-1.0585979163175718E-2</v>
      </c>
    </row>
    <row r="551" spans="1:6" ht="17" x14ac:dyDescent="0.2">
      <c r="A551" s="7">
        <v>44868</v>
      </c>
      <c r="B551">
        <v>126.264999</v>
      </c>
      <c r="C551" s="13">
        <f t="shared" si="32"/>
        <v>-7.123105366868554E-4</v>
      </c>
      <c r="D551" s="11">
        <v>44869</v>
      </c>
      <c r="E551" s="8">
        <v>3770.55</v>
      </c>
      <c r="F551" s="13">
        <f t="shared" si="33"/>
        <v>1.3618682272863003E-2</v>
      </c>
    </row>
    <row r="552" spans="1:6" ht="17" x14ac:dyDescent="0.2">
      <c r="A552" s="7">
        <v>44869</v>
      </c>
      <c r="B552">
        <v>126.360001</v>
      </c>
      <c r="C552" s="13">
        <f t="shared" si="32"/>
        <v>7.5240170080692614E-4</v>
      </c>
      <c r="D552" s="11">
        <v>44872</v>
      </c>
      <c r="E552" s="8">
        <v>3806.8</v>
      </c>
      <c r="F552" s="13">
        <f t="shared" si="33"/>
        <v>9.6139820450598101E-3</v>
      </c>
    </row>
    <row r="553" spans="1:6" ht="17" x14ac:dyDescent="0.2">
      <c r="A553" s="7">
        <v>44872</v>
      </c>
      <c r="B553">
        <v>125.959999</v>
      </c>
      <c r="C553" s="13">
        <f t="shared" si="32"/>
        <v>-3.1655745238559074E-3</v>
      </c>
      <c r="D553" s="11">
        <v>44873</v>
      </c>
      <c r="E553" s="8">
        <v>3828.11</v>
      </c>
      <c r="F553" s="13">
        <f t="shared" si="33"/>
        <v>5.5978774823999267E-3</v>
      </c>
    </row>
    <row r="554" spans="1:6" ht="17" x14ac:dyDescent="0.2">
      <c r="A554" s="7">
        <v>44873</v>
      </c>
      <c r="B554">
        <v>125.900002</v>
      </c>
      <c r="C554" s="13">
        <f t="shared" si="32"/>
        <v>-4.7631788247315399E-4</v>
      </c>
      <c r="D554" s="11">
        <v>44874</v>
      </c>
      <c r="E554" s="8">
        <v>3748.57</v>
      </c>
      <c r="F554" s="13">
        <f t="shared" si="33"/>
        <v>-2.0777877333723382E-2</v>
      </c>
    </row>
    <row r="555" spans="1:6" ht="17" x14ac:dyDescent="0.2">
      <c r="A555" s="7">
        <v>44874</v>
      </c>
      <c r="B555">
        <v>125.980003</v>
      </c>
      <c r="C555" s="13">
        <f t="shared" si="32"/>
        <v>6.3543287314637986E-4</v>
      </c>
      <c r="D555" s="11">
        <v>44875</v>
      </c>
      <c r="E555" s="8">
        <v>3956.37</v>
      </c>
      <c r="F555" s="13">
        <f t="shared" si="33"/>
        <v>5.5434472345454289E-2</v>
      </c>
    </row>
    <row r="556" spans="1:6" ht="17" x14ac:dyDescent="0.2">
      <c r="A556" s="7">
        <v>44875</v>
      </c>
      <c r="B556">
        <v>126.45500199999999</v>
      </c>
      <c r="C556" s="13">
        <f t="shared" si="32"/>
        <v>3.7704317247873043E-3</v>
      </c>
      <c r="D556" s="11">
        <v>44876</v>
      </c>
      <c r="E556" s="8">
        <v>3992.93</v>
      </c>
      <c r="F556" s="13">
        <f t="shared" si="33"/>
        <v>9.2407939601200084E-3</v>
      </c>
    </row>
    <row r="557" spans="1:6" ht="17" x14ac:dyDescent="0.2">
      <c r="A557" s="7">
        <v>44876</v>
      </c>
      <c r="B557">
        <v>126.285004</v>
      </c>
      <c r="C557" s="13">
        <f t="shared" si="32"/>
        <v>-1.3443359085154594E-3</v>
      </c>
      <c r="D557" s="11">
        <v>44879</v>
      </c>
      <c r="E557" s="8">
        <v>3957.25</v>
      </c>
      <c r="F557" s="13">
        <f t="shared" si="33"/>
        <v>-8.9357940159231486E-3</v>
      </c>
    </row>
    <row r="558" spans="1:6" ht="17" x14ac:dyDescent="0.2">
      <c r="A558" s="7">
        <v>44879</v>
      </c>
      <c r="B558">
        <v>126.400002</v>
      </c>
      <c r="C558" s="13">
        <f t="shared" si="32"/>
        <v>9.1062276879694259E-4</v>
      </c>
      <c r="D558" s="11">
        <v>44880</v>
      </c>
      <c r="E558" s="8">
        <v>3991.73</v>
      </c>
      <c r="F558" s="13">
        <f t="shared" si="33"/>
        <v>8.7131214858804373E-3</v>
      </c>
    </row>
    <row r="559" spans="1:6" ht="17" x14ac:dyDescent="0.2">
      <c r="A559" s="7">
        <v>44880</v>
      </c>
      <c r="B559">
        <v>126.519997</v>
      </c>
      <c r="C559" s="13">
        <f t="shared" si="32"/>
        <v>9.4932751662457626E-4</v>
      </c>
      <c r="D559" s="11">
        <v>44881</v>
      </c>
      <c r="E559" s="8">
        <v>3958.79</v>
      </c>
      <c r="F559" s="13">
        <f t="shared" si="33"/>
        <v>-8.2520611363995355E-3</v>
      </c>
    </row>
    <row r="560" spans="1:6" ht="17" x14ac:dyDescent="0.2">
      <c r="A560" s="7">
        <v>44881</v>
      </c>
      <c r="B560">
        <v>126.79499800000001</v>
      </c>
      <c r="C560" s="13">
        <f t="shared" si="32"/>
        <v>2.1735773515707546E-3</v>
      </c>
      <c r="D560" s="11">
        <v>44882</v>
      </c>
      <c r="E560" s="8">
        <v>3946.56</v>
      </c>
      <c r="F560" s="13">
        <f t="shared" si="33"/>
        <v>-3.0893277996559831E-3</v>
      </c>
    </row>
    <row r="561" spans="1:6" ht="17" x14ac:dyDescent="0.2">
      <c r="A561" s="7">
        <v>44882</v>
      </c>
      <c r="B561">
        <v>126.620003</v>
      </c>
      <c r="C561" s="13">
        <f t="shared" si="32"/>
        <v>-1.3801411945288944E-3</v>
      </c>
      <c r="D561" s="11">
        <v>44883</v>
      </c>
      <c r="E561" s="8">
        <v>3965.34</v>
      </c>
      <c r="F561" s="13">
        <f t="shared" si="33"/>
        <v>4.7585745560692061E-3</v>
      </c>
    </row>
    <row r="562" spans="1:6" ht="17" x14ac:dyDescent="0.2">
      <c r="A562" s="7">
        <v>44883</v>
      </c>
      <c r="B562">
        <v>126.43499799999999</v>
      </c>
      <c r="C562" s="13">
        <f t="shared" si="32"/>
        <v>-1.4611040563630162E-3</v>
      </c>
      <c r="D562" s="11">
        <v>44886</v>
      </c>
      <c r="E562" s="8">
        <v>3949.94</v>
      </c>
      <c r="F562" s="13">
        <f t="shared" si="33"/>
        <v>-3.8836518432215916E-3</v>
      </c>
    </row>
    <row r="563" spans="1:6" ht="17" x14ac:dyDescent="0.2">
      <c r="A563" s="7">
        <v>44886</v>
      </c>
      <c r="B563">
        <v>126.5</v>
      </c>
      <c r="C563" s="13">
        <f t="shared" si="32"/>
        <v>5.1411397973843975E-4</v>
      </c>
      <c r="D563" s="11">
        <v>44887</v>
      </c>
      <c r="E563" s="8">
        <v>4003.58</v>
      </c>
      <c r="F563" s="13">
        <f t="shared" si="33"/>
        <v>1.3579953113211918E-2</v>
      </c>
    </row>
    <row r="564" spans="1:6" ht="17" x14ac:dyDescent="0.2">
      <c r="A564" s="7">
        <v>44887</v>
      </c>
      <c r="B564">
        <v>126.614998</v>
      </c>
      <c r="C564" s="13">
        <f t="shared" si="32"/>
        <v>9.0907509881432702E-4</v>
      </c>
      <c r="D564" s="11">
        <v>44888</v>
      </c>
      <c r="E564" s="8">
        <v>4027.26</v>
      </c>
      <c r="F564" s="13">
        <f t="shared" si="33"/>
        <v>5.9147063378277576E-3</v>
      </c>
    </row>
    <row r="565" spans="1:6" ht="17" x14ac:dyDescent="0.2">
      <c r="A565" s="7">
        <v>44888</v>
      </c>
      <c r="B565">
        <v>126.800003</v>
      </c>
      <c r="C565" s="13">
        <f t="shared" si="32"/>
        <v>1.4611618127577941E-3</v>
      </c>
      <c r="D565" s="11">
        <v>44890</v>
      </c>
      <c r="E565" s="8">
        <v>4026.12</v>
      </c>
      <c r="F565" s="13">
        <f t="shared" si="33"/>
        <v>-2.830708720074071E-4</v>
      </c>
    </row>
    <row r="566" spans="1:6" ht="17" x14ac:dyDescent="0.2">
      <c r="A566" s="7">
        <v>44889</v>
      </c>
      <c r="B566">
        <v>126.650002</v>
      </c>
      <c r="C566" s="13">
        <f t="shared" si="32"/>
        <v>-1.1829731581315395E-3</v>
      </c>
      <c r="D566" s="11">
        <v>44893</v>
      </c>
      <c r="E566" s="8">
        <v>3963.94</v>
      </c>
      <c r="F566" s="13">
        <f t="shared" si="33"/>
        <v>-1.5444149702443011E-2</v>
      </c>
    </row>
    <row r="567" spans="1:6" ht="17" x14ac:dyDescent="0.2">
      <c r="A567" s="7">
        <v>44890</v>
      </c>
      <c r="B567">
        <v>126.5</v>
      </c>
      <c r="C567" s="13">
        <f t="shared" si="32"/>
        <v>-1.1843821368435759E-3</v>
      </c>
      <c r="D567" s="11">
        <v>44894</v>
      </c>
      <c r="E567" s="8">
        <v>3957.63</v>
      </c>
      <c r="F567" s="13">
        <f t="shared" si="33"/>
        <v>-1.5918505325509535E-3</v>
      </c>
    </row>
    <row r="568" spans="1:6" ht="17" x14ac:dyDescent="0.2">
      <c r="A568" s="7">
        <v>44893</v>
      </c>
      <c r="B568">
        <v>126.470001</v>
      </c>
      <c r="C568" s="13">
        <f t="shared" si="32"/>
        <v>-2.3714624505932758E-4</v>
      </c>
      <c r="D568" s="11">
        <v>44895</v>
      </c>
      <c r="E568" s="8">
        <v>4080.11</v>
      </c>
      <c r="F568" s="13">
        <f t="shared" si="33"/>
        <v>3.0947814727501077E-2</v>
      </c>
    </row>
    <row r="569" spans="1:6" ht="17" x14ac:dyDescent="0.2">
      <c r="A569" s="7">
        <v>44894</v>
      </c>
      <c r="B569">
        <v>126.639999</v>
      </c>
      <c r="C569" s="13">
        <f t="shared" si="32"/>
        <v>1.3441764739134943E-3</v>
      </c>
      <c r="D569" s="11">
        <v>44896</v>
      </c>
      <c r="E569" s="8">
        <v>4076.57</v>
      </c>
      <c r="F569" s="13">
        <f t="shared" si="33"/>
        <v>-8.6762366700898763E-4</v>
      </c>
    </row>
    <row r="570" spans="1:6" ht="17" x14ac:dyDescent="0.2">
      <c r="A570" s="7">
        <v>44895</v>
      </c>
      <c r="B570">
        <v>126.415001</v>
      </c>
      <c r="C570" s="13">
        <f t="shared" si="32"/>
        <v>-1.7766740506686141E-3</v>
      </c>
      <c r="D570" s="11">
        <v>44897</v>
      </c>
      <c r="E570" s="8">
        <v>4071.7</v>
      </c>
      <c r="F570" s="13">
        <f t="shared" si="33"/>
        <v>-1.1946317615054713E-3</v>
      </c>
    </row>
    <row r="571" spans="1:6" ht="17" x14ac:dyDescent="0.2">
      <c r="A571" s="7">
        <v>44896</v>
      </c>
      <c r="B571">
        <v>126.574997</v>
      </c>
      <c r="C571" s="13">
        <f t="shared" si="32"/>
        <v>1.265640934496215E-3</v>
      </c>
      <c r="D571" s="11">
        <v>44900</v>
      </c>
      <c r="E571" s="8">
        <v>3998.84</v>
      </c>
      <c r="F571" s="13">
        <f t="shared" si="33"/>
        <v>-1.7894245646781326E-2</v>
      </c>
    </row>
    <row r="572" spans="1:6" ht="17" x14ac:dyDescent="0.2">
      <c r="A572" s="7">
        <v>44897</v>
      </c>
      <c r="B572">
        <v>126.410004</v>
      </c>
      <c r="C572" s="13">
        <f t="shared" si="32"/>
        <v>-1.3035196832751339E-3</v>
      </c>
      <c r="D572" s="11">
        <v>44901</v>
      </c>
      <c r="E572" s="8">
        <v>3941.26</v>
      </c>
      <c r="F572" s="13">
        <f t="shared" si="33"/>
        <v>-1.4399175760970717E-2</v>
      </c>
    </row>
    <row r="573" spans="1:6" ht="17" x14ac:dyDescent="0.2">
      <c r="A573" s="7">
        <v>44900</v>
      </c>
      <c r="B573">
        <v>126.525002</v>
      </c>
      <c r="C573" s="13">
        <f t="shared" si="32"/>
        <v>9.0972230330765846E-4</v>
      </c>
      <c r="D573" s="11">
        <v>44902</v>
      </c>
      <c r="E573" s="8">
        <v>3933.92</v>
      </c>
      <c r="F573" s="13">
        <f t="shared" si="33"/>
        <v>-1.8623485890298941E-3</v>
      </c>
    </row>
    <row r="574" spans="1:6" ht="17" x14ac:dyDescent="0.2">
      <c r="A574" s="7">
        <v>44901</v>
      </c>
      <c r="B574">
        <v>126.660004</v>
      </c>
      <c r="C574" s="13">
        <f t="shared" si="32"/>
        <v>1.0669986000080289E-3</v>
      </c>
      <c r="D574" s="11">
        <v>44903</v>
      </c>
      <c r="E574" s="8">
        <v>3963.51</v>
      </c>
      <c r="F574" s="13">
        <f t="shared" si="33"/>
        <v>7.5217594663847809E-3</v>
      </c>
    </row>
    <row r="575" spans="1:6" ht="17" x14ac:dyDescent="0.2">
      <c r="A575" s="7">
        <v>44902</v>
      </c>
      <c r="B575">
        <v>126.739998</v>
      </c>
      <c r="C575" s="13">
        <f t="shared" si="32"/>
        <v>6.3156479925585707E-4</v>
      </c>
      <c r="D575" s="11">
        <v>44904</v>
      </c>
      <c r="E575" s="8">
        <v>3934.38</v>
      </c>
      <c r="F575" s="13">
        <f t="shared" si="33"/>
        <v>-7.3495462355336327E-3</v>
      </c>
    </row>
    <row r="576" spans="1:6" ht="17" x14ac:dyDescent="0.2">
      <c r="A576" s="7">
        <v>44903</v>
      </c>
      <c r="B576">
        <v>126.68</v>
      </c>
      <c r="C576" s="13">
        <f t="shared" si="32"/>
        <v>-4.7339435810933583E-4</v>
      </c>
      <c r="D576" s="11">
        <v>44907</v>
      </c>
      <c r="E576" s="8">
        <v>3990.56</v>
      </c>
      <c r="F576" s="13">
        <f t="shared" si="33"/>
        <v>1.4279251114533986E-2</v>
      </c>
    </row>
    <row r="577" spans="1:6" ht="17" x14ac:dyDescent="0.2">
      <c r="A577" s="7">
        <v>44904</v>
      </c>
      <c r="B577">
        <v>126.519997</v>
      </c>
      <c r="C577" s="13">
        <f t="shared" si="32"/>
        <v>-1.2630486264604279E-3</v>
      </c>
      <c r="D577" s="11">
        <v>44908</v>
      </c>
      <c r="E577" s="8">
        <v>4019.65</v>
      </c>
      <c r="F577" s="13">
        <f t="shared" si="33"/>
        <v>7.289703700733785E-3</v>
      </c>
    </row>
    <row r="578" spans="1:6" ht="17" x14ac:dyDescent="0.2">
      <c r="A578" s="7">
        <v>44907</v>
      </c>
      <c r="B578">
        <v>126.339996</v>
      </c>
      <c r="C578" s="13">
        <f t="shared" si="32"/>
        <v>-1.4227079060079584E-3</v>
      </c>
      <c r="D578" s="11">
        <v>44909</v>
      </c>
      <c r="E578" s="8">
        <v>3995.32</v>
      </c>
      <c r="F578" s="13">
        <f t="shared" si="33"/>
        <v>-6.0527657880661279E-3</v>
      </c>
    </row>
    <row r="579" spans="1:6" ht="17" x14ac:dyDescent="0.2">
      <c r="A579" s="7">
        <v>44908</v>
      </c>
      <c r="B579">
        <v>126.199997</v>
      </c>
      <c r="C579" s="13">
        <f t="shared" si="32"/>
        <v>-1.1081130634197356E-3</v>
      </c>
      <c r="D579" s="11">
        <v>44910</v>
      </c>
      <c r="E579" s="8">
        <v>3895.75</v>
      </c>
      <c r="F579" s="13">
        <f t="shared" si="33"/>
        <v>-2.4921658340258168E-2</v>
      </c>
    </row>
    <row r="580" spans="1:6" ht="17" x14ac:dyDescent="0.2">
      <c r="A580" s="7">
        <v>44909</v>
      </c>
      <c r="B580">
        <v>126.404999</v>
      </c>
      <c r="C580" s="13">
        <f t="shared" ref="C580:C630" si="34">B580/B579-1</f>
        <v>1.624421591705838E-3</v>
      </c>
      <c r="D580" s="11">
        <v>44911</v>
      </c>
      <c r="E580" s="8">
        <v>3852.36</v>
      </c>
      <c r="F580" s="13">
        <f t="shared" ref="F580:F630" si="35">E580/E579-1</f>
        <v>-1.1137778348199956E-2</v>
      </c>
    </row>
    <row r="581" spans="1:6" ht="17" x14ac:dyDescent="0.2">
      <c r="A581" s="7">
        <v>44910</v>
      </c>
      <c r="B581">
        <v>126.595001</v>
      </c>
      <c r="C581" s="13">
        <f t="shared" si="34"/>
        <v>1.5031209327409645E-3</v>
      </c>
      <c r="D581" s="11">
        <v>44914</v>
      </c>
      <c r="E581" s="8">
        <v>3817.66</v>
      </c>
      <c r="F581" s="13">
        <f t="shared" si="35"/>
        <v>-9.007465553582783E-3</v>
      </c>
    </row>
    <row r="582" spans="1:6" ht="17" x14ac:dyDescent="0.2">
      <c r="A582" s="7">
        <v>44911</v>
      </c>
      <c r="B582">
        <v>126.33000199999999</v>
      </c>
      <c r="C582" s="13">
        <f t="shared" si="34"/>
        <v>-2.0932817086514177E-3</v>
      </c>
      <c r="D582" s="11">
        <v>44915</v>
      </c>
      <c r="E582" s="8">
        <v>3821.62</v>
      </c>
      <c r="F582" s="13">
        <f t="shared" si="35"/>
        <v>1.0372846193742458E-3</v>
      </c>
    </row>
    <row r="583" spans="1:6" ht="17" x14ac:dyDescent="0.2">
      <c r="A583" s="7">
        <v>44914</v>
      </c>
      <c r="B583">
        <v>126</v>
      </c>
      <c r="C583" s="13">
        <f t="shared" si="34"/>
        <v>-2.6122219170073846E-3</v>
      </c>
      <c r="D583" s="11">
        <v>44916</v>
      </c>
      <c r="E583" s="8">
        <v>3878.44</v>
      </c>
      <c r="F583" s="13">
        <f t="shared" si="35"/>
        <v>1.4868040255179737E-2</v>
      </c>
    </row>
    <row r="584" spans="1:6" ht="17" x14ac:dyDescent="0.2">
      <c r="A584" s="7">
        <v>44915</v>
      </c>
      <c r="B584">
        <v>125.699997</v>
      </c>
      <c r="C584" s="13">
        <f t="shared" si="34"/>
        <v>-2.3809761904761695E-3</v>
      </c>
      <c r="D584" s="11">
        <v>44917</v>
      </c>
      <c r="E584" s="8">
        <v>3822.39</v>
      </c>
      <c r="F584" s="13">
        <f t="shared" si="35"/>
        <v>-1.4451686760656446E-2</v>
      </c>
    </row>
    <row r="585" spans="1:6" ht="17" x14ac:dyDescent="0.2">
      <c r="A585" s="7">
        <v>44916</v>
      </c>
      <c r="B585">
        <v>125.739998</v>
      </c>
      <c r="C585" s="13">
        <f t="shared" si="34"/>
        <v>3.1822594236019519E-4</v>
      </c>
      <c r="D585" s="11">
        <v>44918</v>
      </c>
      <c r="E585" s="8">
        <v>3844.82</v>
      </c>
      <c r="F585" s="13">
        <f t="shared" si="35"/>
        <v>5.8680563731070556E-3</v>
      </c>
    </row>
    <row r="586" spans="1:6" ht="17" x14ac:dyDescent="0.2">
      <c r="A586" s="7">
        <v>44917</v>
      </c>
      <c r="B586">
        <v>125.68</v>
      </c>
      <c r="C586" s="13">
        <f t="shared" si="34"/>
        <v>-4.7715922502233887E-4</v>
      </c>
      <c r="D586" s="11">
        <v>44922</v>
      </c>
      <c r="E586" s="8">
        <v>3829.25</v>
      </c>
      <c r="F586" s="13">
        <f t="shared" si="35"/>
        <v>-4.0496044028068834E-3</v>
      </c>
    </row>
    <row r="587" spans="1:6" ht="17" x14ac:dyDescent="0.2">
      <c r="A587" s="7">
        <v>44918</v>
      </c>
      <c r="B587">
        <v>125.730003</v>
      </c>
      <c r="C587" s="13">
        <f t="shared" si="34"/>
        <v>3.9785964353900027E-4</v>
      </c>
      <c r="D587" s="11">
        <v>44923</v>
      </c>
      <c r="E587" s="8">
        <v>3783.22</v>
      </c>
      <c r="F587" s="13">
        <f t="shared" si="35"/>
        <v>-1.202063067180259E-2</v>
      </c>
    </row>
    <row r="588" spans="1:6" ht="17" x14ac:dyDescent="0.2">
      <c r="A588" s="7">
        <v>44923</v>
      </c>
      <c r="B588">
        <v>125.724998</v>
      </c>
      <c r="C588" s="13">
        <f t="shared" si="34"/>
        <v>-3.9807523109613996E-5</v>
      </c>
      <c r="D588" s="11">
        <v>44924</v>
      </c>
      <c r="E588" s="8">
        <v>3849.28</v>
      </c>
      <c r="F588" s="13">
        <f t="shared" si="35"/>
        <v>1.7461316021801565E-2</v>
      </c>
    </row>
    <row r="589" spans="1:6" ht="17" x14ac:dyDescent="0.2">
      <c r="A589" s="7">
        <v>44924</v>
      </c>
      <c r="B589">
        <v>125.839996</v>
      </c>
      <c r="C589" s="13">
        <f t="shared" si="34"/>
        <v>9.1467887714746787E-4</v>
      </c>
      <c r="D589" s="11">
        <v>44925</v>
      </c>
      <c r="E589" s="8">
        <v>3839.5</v>
      </c>
      <c r="F589" s="13">
        <f t="shared" si="35"/>
        <v>-2.5407348906808513E-3</v>
      </c>
    </row>
    <row r="590" spans="1:6" ht="17" x14ac:dyDescent="0.2">
      <c r="A590" s="7">
        <v>44925</v>
      </c>
      <c r="B590">
        <v>125.915001</v>
      </c>
      <c r="C590" s="13">
        <f t="shared" si="34"/>
        <v>5.9603466611690692E-4</v>
      </c>
      <c r="D590" s="11">
        <v>44929</v>
      </c>
      <c r="E590" s="8">
        <v>3824.14</v>
      </c>
      <c r="F590" s="13">
        <f t="shared" si="35"/>
        <v>-4.0005209011589882E-3</v>
      </c>
    </row>
    <row r="591" spans="1:6" ht="17" x14ac:dyDescent="0.2">
      <c r="A591" s="7">
        <v>44929</v>
      </c>
      <c r="B591">
        <v>125.93</v>
      </c>
      <c r="C591" s="13">
        <f t="shared" si="34"/>
        <v>1.1912004035163903E-4</v>
      </c>
      <c r="D591" s="11">
        <v>44930</v>
      </c>
      <c r="E591" s="8">
        <v>3852.97</v>
      </c>
      <c r="F591" s="13">
        <f t="shared" si="35"/>
        <v>7.5389499338414101E-3</v>
      </c>
    </row>
    <row r="592" spans="1:6" ht="17" x14ac:dyDescent="0.2">
      <c r="A592" s="7">
        <v>44930</v>
      </c>
      <c r="B592">
        <v>126.279999</v>
      </c>
      <c r="C592" s="13">
        <f t="shared" si="34"/>
        <v>2.779313904550218E-3</v>
      </c>
      <c r="D592" s="11">
        <v>44931</v>
      </c>
      <c r="E592" s="8">
        <v>3808.1</v>
      </c>
      <c r="F592" s="13">
        <f t="shared" si="35"/>
        <v>-1.164556173549236E-2</v>
      </c>
    </row>
    <row r="593" spans="1:6" ht="17" x14ac:dyDescent="0.2">
      <c r="A593" s="7">
        <v>44931</v>
      </c>
      <c r="B593">
        <v>126.16999800000001</v>
      </c>
      <c r="C593" s="13">
        <f t="shared" si="34"/>
        <v>-8.7108806518121362E-4</v>
      </c>
      <c r="D593" s="11">
        <v>44932</v>
      </c>
      <c r="E593" s="8">
        <v>3895.08</v>
      </c>
      <c r="F593" s="13">
        <f t="shared" si="35"/>
        <v>2.284078674404566E-2</v>
      </c>
    </row>
    <row r="594" spans="1:6" ht="17" x14ac:dyDescent="0.2">
      <c r="A594" s="7">
        <v>44932</v>
      </c>
      <c r="B594">
        <v>126.470001</v>
      </c>
      <c r="C594" s="13">
        <f t="shared" si="34"/>
        <v>2.3777681283627672E-3</v>
      </c>
      <c r="D594" s="11">
        <v>44935</v>
      </c>
      <c r="E594" s="8">
        <v>3892.09</v>
      </c>
      <c r="F594" s="13">
        <f t="shared" si="35"/>
        <v>-7.6763506782906443E-4</v>
      </c>
    </row>
    <row r="595" spans="1:6" ht="17" x14ac:dyDescent="0.2">
      <c r="A595" s="7">
        <v>44935</v>
      </c>
      <c r="B595">
        <v>126.425003</v>
      </c>
      <c r="C595" s="13">
        <f t="shared" si="34"/>
        <v>-3.5579979160427211E-4</v>
      </c>
      <c r="D595" s="11">
        <v>44936</v>
      </c>
      <c r="E595" s="8">
        <v>3919.25</v>
      </c>
      <c r="F595" s="13">
        <f t="shared" si="35"/>
        <v>6.9782558985018728E-3</v>
      </c>
    </row>
    <row r="596" spans="1:6" ht="17" x14ac:dyDescent="0.2">
      <c r="A596" s="7">
        <v>44936</v>
      </c>
      <c r="B596">
        <v>126.41999800000001</v>
      </c>
      <c r="C596" s="13">
        <f t="shared" si="34"/>
        <v>-3.9588688006575445E-5</v>
      </c>
      <c r="D596" s="11">
        <v>44937</v>
      </c>
      <c r="E596" s="8">
        <v>3969.61</v>
      </c>
      <c r="F596" s="13">
        <f t="shared" si="35"/>
        <v>1.2849397206098123E-2</v>
      </c>
    </row>
    <row r="597" spans="1:6" ht="17" x14ac:dyDescent="0.2">
      <c r="A597" s="7">
        <v>44937</v>
      </c>
      <c r="B597">
        <v>126.58000199999999</v>
      </c>
      <c r="C597" s="13">
        <f t="shared" si="34"/>
        <v>1.2656541886670869E-3</v>
      </c>
      <c r="D597" s="11">
        <v>44938</v>
      </c>
      <c r="E597" s="8">
        <v>3983.17</v>
      </c>
      <c r="F597" s="13">
        <f t="shared" si="35"/>
        <v>3.41595270064321E-3</v>
      </c>
    </row>
    <row r="598" spans="1:6" ht="17" x14ac:dyDescent="0.2">
      <c r="A598" s="7">
        <v>44938</v>
      </c>
      <c r="B598">
        <v>126.125</v>
      </c>
      <c r="C598" s="13">
        <f t="shared" si="34"/>
        <v>-3.594580445653639E-3</v>
      </c>
      <c r="D598" s="11">
        <v>44939</v>
      </c>
      <c r="E598" s="8">
        <v>3999.09</v>
      </c>
      <c r="F598" s="13">
        <f t="shared" si="35"/>
        <v>3.9968166058692578E-3</v>
      </c>
    </row>
    <row r="599" spans="1:6" ht="17" x14ac:dyDescent="0.2">
      <c r="A599" s="7">
        <v>44939</v>
      </c>
      <c r="B599">
        <v>126</v>
      </c>
      <c r="C599" s="13">
        <f t="shared" si="34"/>
        <v>-9.910802775024985E-4</v>
      </c>
      <c r="D599" s="11">
        <v>44943</v>
      </c>
      <c r="E599" s="8">
        <v>3990.97</v>
      </c>
      <c r="F599" s="13">
        <f t="shared" si="35"/>
        <v>-2.0304619300891558E-3</v>
      </c>
    </row>
    <row r="600" spans="1:6" ht="17" x14ac:dyDescent="0.2">
      <c r="A600" s="7">
        <v>44942</v>
      </c>
      <c r="B600">
        <v>125.949997</v>
      </c>
      <c r="C600" s="13">
        <f t="shared" si="34"/>
        <v>-3.9684920634919241E-4</v>
      </c>
      <c r="D600" s="11">
        <v>44944</v>
      </c>
      <c r="E600" s="8">
        <v>3928.86</v>
      </c>
      <c r="F600" s="13">
        <f t="shared" si="35"/>
        <v>-1.5562632643191909E-2</v>
      </c>
    </row>
    <row r="601" spans="1:6" ht="17" x14ac:dyDescent="0.2">
      <c r="A601" s="7">
        <v>44943</v>
      </c>
      <c r="B601">
        <v>125.959999</v>
      </c>
      <c r="C601" s="13">
        <f t="shared" si="34"/>
        <v>7.9412467155481892E-5</v>
      </c>
      <c r="D601" s="11">
        <v>44945</v>
      </c>
      <c r="E601" s="8">
        <v>3898.85</v>
      </c>
      <c r="F601" s="13">
        <f t="shared" si="35"/>
        <v>-7.6383480195273412E-3</v>
      </c>
    </row>
    <row r="602" spans="1:6" ht="17" x14ac:dyDescent="0.2">
      <c r="A602" s="7">
        <v>44944</v>
      </c>
      <c r="B602">
        <v>126.05999799999999</v>
      </c>
      <c r="C602" s="13">
        <f t="shared" si="34"/>
        <v>7.9389489356862519E-4</v>
      </c>
      <c r="D602" s="11">
        <v>44946</v>
      </c>
      <c r="E602" s="8">
        <v>3972.61</v>
      </c>
      <c r="F602" s="13">
        <f t="shared" si="35"/>
        <v>1.8918399015094289E-2</v>
      </c>
    </row>
    <row r="603" spans="1:6" ht="17" x14ac:dyDescent="0.2">
      <c r="A603" s="7">
        <v>44945</v>
      </c>
      <c r="B603">
        <v>126.199997</v>
      </c>
      <c r="C603" s="13">
        <f t="shared" si="34"/>
        <v>1.1105743473041052E-3</v>
      </c>
      <c r="D603" s="11">
        <v>44949</v>
      </c>
      <c r="E603" s="8">
        <v>4019.81</v>
      </c>
      <c r="F603" s="13">
        <f t="shared" si="35"/>
        <v>1.1881357596139619E-2</v>
      </c>
    </row>
    <row r="604" spans="1:6" ht="17" x14ac:dyDescent="0.2">
      <c r="A604" s="7">
        <v>44946</v>
      </c>
      <c r="B604">
        <v>126.120003</v>
      </c>
      <c r="C604" s="13">
        <f t="shared" si="34"/>
        <v>-6.3386689303956967E-4</v>
      </c>
      <c r="D604" s="11">
        <v>44950</v>
      </c>
      <c r="E604" s="8">
        <v>4016.95</v>
      </c>
      <c r="F604" s="13">
        <f t="shared" si="35"/>
        <v>-7.1147641306434917E-4</v>
      </c>
    </row>
    <row r="605" spans="1:6" ht="17" x14ac:dyDescent="0.2">
      <c r="A605" s="7">
        <v>44949</v>
      </c>
      <c r="B605">
        <v>126.125</v>
      </c>
      <c r="C605" s="13">
        <f t="shared" si="34"/>
        <v>3.962099493448612E-5</v>
      </c>
      <c r="D605" s="11">
        <v>44951</v>
      </c>
      <c r="E605" s="8">
        <v>4016.22</v>
      </c>
      <c r="F605" s="13">
        <f t="shared" si="35"/>
        <v>-1.8172991946630024E-4</v>
      </c>
    </row>
    <row r="606" spans="1:6" ht="17" x14ac:dyDescent="0.2">
      <c r="A606" s="7">
        <v>44950</v>
      </c>
      <c r="B606">
        <v>126.339996</v>
      </c>
      <c r="C606" s="13">
        <f t="shared" si="34"/>
        <v>1.7046263627353841E-3</v>
      </c>
      <c r="D606" s="11">
        <v>44952</v>
      </c>
      <c r="E606" s="8">
        <v>4060.43</v>
      </c>
      <c r="F606" s="13">
        <f t="shared" si="35"/>
        <v>1.1007863115068517E-2</v>
      </c>
    </row>
    <row r="607" spans="1:6" ht="17" x14ac:dyDescent="0.2">
      <c r="A607" s="7">
        <v>44951</v>
      </c>
      <c r="B607">
        <v>126.480003</v>
      </c>
      <c r="C607" s="13">
        <f t="shared" si="34"/>
        <v>1.1081763846185755E-3</v>
      </c>
      <c r="D607" s="11">
        <v>44953</v>
      </c>
      <c r="E607" s="8">
        <v>4070.56</v>
      </c>
      <c r="F607" s="13">
        <f t="shared" si="35"/>
        <v>2.4948096630159622E-3</v>
      </c>
    </row>
    <row r="608" spans="1:6" ht="17" x14ac:dyDescent="0.2">
      <c r="A608" s="7">
        <v>44952</v>
      </c>
      <c r="B608">
        <v>126.44000200000001</v>
      </c>
      <c r="C608" s="13">
        <f t="shared" si="34"/>
        <v>-3.1626343335866558E-4</v>
      </c>
      <c r="D608" s="11">
        <v>44956</v>
      </c>
      <c r="E608" s="8">
        <v>4017.77</v>
      </c>
      <c r="F608" s="13">
        <f t="shared" si="35"/>
        <v>-1.2968731575016657E-2</v>
      </c>
    </row>
    <row r="609" spans="1:6" ht="17" x14ac:dyDescent="0.2">
      <c r="A609" s="7">
        <v>44953</v>
      </c>
      <c r="B609">
        <v>126.32</v>
      </c>
      <c r="C609" s="13">
        <f t="shared" si="34"/>
        <v>-9.4908255379511086E-4</v>
      </c>
      <c r="D609" s="11">
        <v>44957</v>
      </c>
      <c r="E609" s="8">
        <v>4076.6</v>
      </c>
      <c r="F609" s="13">
        <f t="shared" si="35"/>
        <v>1.4642450911824145E-2</v>
      </c>
    </row>
    <row r="610" spans="1:6" ht="17" x14ac:dyDescent="0.2">
      <c r="A610" s="7">
        <v>44956</v>
      </c>
      <c r="B610">
        <v>126.41999800000001</v>
      </c>
      <c r="C610" s="13">
        <f t="shared" si="34"/>
        <v>7.9162444585190173E-4</v>
      </c>
      <c r="D610" s="11">
        <v>44958</v>
      </c>
      <c r="E610" s="8">
        <v>4119.21</v>
      </c>
      <c r="F610" s="13">
        <f t="shared" si="35"/>
        <v>1.0452337732424155E-2</v>
      </c>
    </row>
    <row r="611" spans="1:6" ht="17" x14ac:dyDescent="0.2">
      <c r="A611" s="7">
        <v>44957</v>
      </c>
      <c r="B611">
        <v>126.339996</v>
      </c>
      <c r="C611" s="13">
        <f t="shared" si="34"/>
        <v>-6.3282709433365447E-4</v>
      </c>
      <c r="D611" s="11">
        <v>44959</v>
      </c>
      <c r="E611" s="8">
        <v>4179.76</v>
      </c>
      <c r="F611" s="13">
        <f t="shared" si="35"/>
        <v>1.4699420519954209E-2</v>
      </c>
    </row>
    <row r="612" spans="1:6" ht="17" x14ac:dyDescent="0.2">
      <c r="A612" s="7">
        <v>44958</v>
      </c>
      <c r="B612">
        <v>126.519997</v>
      </c>
      <c r="C612" s="13">
        <f t="shared" si="34"/>
        <v>1.4247348875964239E-3</v>
      </c>
      <c r="D612" s="11">
        <v>44960</v>
      </c>
      <c r="E612" s="8">
        <v>4136.4799999999996</v>
      </c>
      <c r="F612" s="13">
        <f t="shared" si="35"/>
        <v>-1.0354661511665864E-2</v>
      </c>
    </row>
    <row r="613" spans="1:6" ht="17" x14ac:dyDescent="0.2">
      <c r="A613" s="7">
        <v>44959</v>
      </c>
      <c r="B613">
        <v>127.519997</v>
      </c>
      <c r="C613" s="13">
        <f t="shared" si="34"/>
        <v>7.9038889006612933E-3</v>
      </c>
      <c r="D613" s="11">
        <v>44963</v>
      </c>
      <c r="E613" s="8">
        <v>4111.08</v>
      </c>
      <c r="F613" s="13">
        <f t="shared" si="35"/>
        <v>-6.1404865973000433E-3</v>
      </c>
    </row>
    <row r="614" spans="1:6" ht="17" x14ac:dyDescent="0.2">
      <c r="A614" s="7">
        <v>44960</v>
      </c>
      <c r="B614">
        <v>127.339996</v>
      </c>
      <c r="C614" s="13">
        <f t="shared" si="34"/>
        <v>-1.4115511624424038E-3</v>
      </c>
      <c r="D614" s="11">
        <v>44964</v>
      </c>
      <c r="E614" s="8">
        <v>4164</v>
      </c>
      <c r="F614" s="13">
        <f t="shared" si="35"/>
        <v>1.2872529846171821E-2</v>
      </c>
    </row>
    <row r="615" spans="1:6" ht="17" x14ac:dyDescent="0.2">
      <c r="A615" s="7">
        <v>44963</v>
      </c>
      <c r="B615">
        <v>126.720001</v>
      </c>
      <c r="C615" s="13">
        <f t="shared" si="34"/>
        <v>-4.8688159217470384E-3</v>
      </c>
      <c r="D615" s="11">
        <v>44965</v>
      </c>
      <c r="E615" s="8">
        <v>4117.8599999999997</v>
      </c>
      <c r="F615" s="13">
        <f t="shared" si="35"/>
        <v>-1.1080691642651352E-2</v>
      </c>
    </row>
    <row r="616" spans="1:6" ht="17" x14ac:dyDescent="0.2">
      <c r="A616" s="7">
        <v>44964</v>
      </c>
      <c r="B616">
        <v>126.550003</v>
      </c>
      <c r="C616" s="13">
        <f t="shared" si="34"/>
        <v>-1.341524610625533E-3</v>
      </c>
      <c r="D616" s="11">
        <v>44966</v>
      </c>
      <c r="E616" s="8">
        <v>4081.5</v>
      </c>
      <c r="F616" s="13">
        <f t="shared" si="35"/>
        <v>-8.8298290859815109E-3</v>
      </c>
    </row>
    <row r="617" spans="1:6" ht="17" x14ac:dyDescent="0.2">
      <c r="A617" s="7">
        <v>44965</v>
      </c>
      <c r="B617">
        <v>126.55999799999999</v>
      </c>
      <c r="C617" s="13">
        <f t="shared" si="34"/>
        <v>7.8980638190895291E-5</v>
      </c>
      <c r="D617" s="11">
        <v>44967</v>
      </c>
      <c r="E617" s="8">
        <v>4090.46</v>
      </c>
      <c r="F617" s="13">
        <f t="shared" si="35"/>
        <v>2.1952713463186946E-3</v>
      </c>
    </row>
    <row r="618" spans="1:6" ht="17" x14ac:dyDescent="0.2">
      <c r="A618" s="7">
        <v>44966</v>
      </c>
      <c r="B618">
        <v>126.449997</v>
      </c>
      <c r="C618" s="13">
        <f t="shared" si="34"/>
        <v>-8.6916088604871433E-4</v>
      </c>
      <c r="D618" s="11">
        <v>44970</v>
      </c>
      <c r="E618" s="8">
        <v>4137.29</v>
      </c>
      <c r="F618" s="13">
        <f t="shared" si="35"/>
        <v>1.1448590134117032E-2</v>
      </c>
    </row>
    <row r="619" spans="1:6" ht="17" x14ac:dyDescent="0.2">
      <c r="A619" s="7">
        <v>44967</v>
      </c>
      <c r="B619">
        <v>126.18</v>
      </c>
      <c r="C619" s="13">
        <f t="shared" si="34"/>
        <v>-2.1352076425908972E-3</v>
      </c>
      <c r="D619" s="11">
        <v>44971</v>
      </c>
      <c r="E619" s="8">
        <v>4136.13</v>
      </c>
      <c r="F619" s="13">
        <f t="shared" si="35"/>
        <v>-2.8037676836767389E-4</v>
      </c>
    </row>
    <row r="620" spans="1:6" ht="17" x14ac:dyDescent="0.2">
      <c r="A620" s="7">
        <v>44970</v>
      </c>
      <c r="B620">
        <v>126.099998</v>
      </c>
      <c r="C620" s="13">
        <f t="shared" si="34"/>
        <v>-6.3403074972268048E-4</v>
      </c>
      <c r="D620" s="11">
        <v>44972</v>
      </c>
      <c r="E620" s="8">
        <v>4147.6000000000004</v>
      </c>
      <c r="F620" s="13">
        <f t="shared" si="35"/>
        <v>2.7731236687436045E-3</v>
      </c>
    </row>
    <row r="621" spans="1:6" ht="17" x14ac:dyDescent="0.2">
      <c r="A621" s="7">
        <v>44971</v>
      </c>
      <c r="B621">
        <v>125.625</v>
      </c>
      <c r="C621" s="13">
        <f t="shared" si="34"/>
        <v>-3.766835904311483E-3</v>
      </c>
      <c r="D621" s="11">
        <v>44973</v>
      </c>
      <c r="E621" s="8">
        <v>4090.41</v>
      </c>
      <c r="F621" s="13">
        <f t="shared" si="35"/>
        <v>-1.378869707782826E-2</v>
      </c>
    </row>
    <row r="622" spans="1:6" ht="17" x14ac:dyDescent="0.2">
      <c r="A622" s="7">
        <v>44972</v>
      </c>
      <c r="B622">
        <v>125.900002</v>
      </c>
      <c r="C622" s="13">
        <f t="shared" si="34"/>
        <v>2.1890706467662113E-3</v>
      </c>
      <c r="D622" s="11">
        <v>44974</v>
      </c>
      <c r="E622" s="8">
        <v>4079.09</v>
      </c>
      <c r="F622" s="13">
        <f t="shared" si="35"/>
        <v>-2.7674487398573477E-3</v>
      </c>
    </row>
    <row r="623" spans="1:6" ht="17" x14ac:dyDescent="0.2">
      <c r="A623" s="7">
        <v>44973</v>
      </c>
      <c r="B623">
        <v>125.93499799999999</v>
      </c>
      <c r="C623" s="13">
        <f t="shared" si="34"/>
        <v>2.7796663577484004E-4</v>
      </c>
      <c r="D623" s="11">
        <v>44978</v>
      </c>
      <c r="E623" s="8">
        <v>3997.34</v>
      </c>
      <c r="F623" s="13">
        <f t="shared" si="35"/>
        <v>-2.0041234687148357E-2</v>
      </c>
    </row>
    <row r="624" spans="1:6" ht="17" x14ac:dyDescent="0.2">
      <c r="A624" s="7">
        <v>44974</v>
      </c>
      <c r="B624">
        <v>125.864998</v>
      </c>
      <c r="C624" s="13">
        <f t="shared" si="34"/>
        <v>-5.5584230842642413E-4</v>
      </c>
      <c r="D624" s="11">
        <v>44979</v>
      </c>
      <c r="E624" s="8">
        <v>3991.05</v>
      </c>
      <c r="F624" s="13">
        <f t="shared" si="35"/>
        <v>-1.5735464083616035E-3</v>
      </c>
    </row>
    <row r="625" spans="1:6" ht="17" x14ac:dyDescent="0.2">
      <c r="A625" s="7">
        <v>44977</v>
      </c>
      <c r="B625">
        <v>126.089996</v>
      </c>
      <c r="C625" s="13">
        <f t="shared" si="34"/>
        <v>1.7876137415104854E-3</v>
      </c>
      <c r="D625" s="11">
        <v>44980</v>
      </c>
      <c r="E625" s="8">
        <v>4012.32</v>
      </c>
      <c r="F625" s="13">
        <f t="shared" si="35"/>
        <v>5.3294245875146196E-3</v>
      </c>
    </row>
    <row r="626" spans="1:6" ht="17" x14ac:dyDescent="0.2">
      <c r="A626" s="7">
        <v>44978</v>
      </c>
      <c r="B626">
        <v>125.510002</v>
      </c>
      <c r="C626" s="13">
        <f t="shared" si="34"/>
        <v>-4.5998415290614547E-3</v>
      </c>
      <c r="D626" s="11">
        <v>44981</v>
      </c>
      <c r="E626" s="8">
        <v>3970.04</v>
      </c>
      <c r="F626" s="13">
        <f t="shared" si="35"/>
        <v>-1.0537544363360851E-2</v>
      </c>
    </row>
    <row r="627" spans="1:6" ht="17" x14ac:dyDescent="0.2">
      <c r="A627" s="7">
        <v>44979</v>
      </c>
      <c r="B627">
        <v>125.540001</v>
      </c>
      <c r="C627" s="13">
        <f t="shared" si="34"/>
        <v>2.3901680760074484E-4</v>
      </c>
      <c r="D627" s="11">
        <v>44984</v>
      </c>
      <c r="E627" s="8">
        <v>3982.24</v>
      </c>
      <c r="F627" s="13">
        <f t="shared" si="35"/>
        <v>3.0730168965551474E-3</v>
      </c>
    </row>
    <row r="628" spans="1:6" x14ac:dyDescent="0.2">
      <c r="A628" s="7">
        <v>44980</v>
      </c>
      <c r="B628">
        <v>125.56500200000001</v>
      </c>
      <c r="C628" s="13">
        <f t="shared" si="34"/>
        <v>1.9914768042750275E-4</v>
      </c>
      <c r="F628" s="13">
        <f t="shared" si="35"/>
        <v>-1</v>
      </c>
    </row>
    <row r="629" spans="1:6" x14ac:dyDescent="0.2">
      <c r="A629" s="7">
        <v>44981</v>
      </c>
      <c r="B629">
        <v>125.339996</v>
      </c>
      <c r="C629" s="13">
        <f t="shared" si="34"/>
        <v>-1.7919483647202972E-3</v>
      </c>
      <c r="F629" s="13" t="e">
        <f t="shared" si="35"/>
        <v>#DIV/0!</v>
      </c>
    </row>
    <row r="630" spans="1:6" x14ac:dyDescent="0.2">
      <c r="A630" s="7">
        <v>44984</v>
      </c>
      <c r="B630">
        <v>125.114998</v>
      </c>
      <c r="C630" s="13">
        <f t="shared" si="34"/>
        <v>-1.7951013816850381E-3</v>
      </c>
      <c r="F630" s="13" t="e">
        <f t="shared" si="35"/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B2FA6-394A-0346-B8A1-C8EAD43EBE49}">
  <dimension ref="A1:P630"/>
  <sheetViews>
    <sheetView workbookViewId="0">
      <selection activeCell="D1" sqref="D1:E1048576"/>
    </sheetView>
  </sheetViews>
  <sheetFormatPr baseColWidth="10" defaultRowHeight="16" x14ac:dyDescent="0.2"/>
  <cols>
    <col min="3" max="3" width="10.83203125" style="7"/>
    <col min="11" max="11" width="10.83203125" style="7"/>
    <col min="13" max="13" width="10.83203125" style="13"/>
  </cols>
  <sheetData>
    <row r="1" spans="1:16" ht="17" x14ac:dyDescent="0.2">
      <c r="A1" t="s">
        <v>26</v>
      </c>
      <c r="B1" t="s">
        <v>31</v>
      </c>
      <c r="C1" s="11"/>
      <c r="D1" s="10" t="s">
        <v>33</v>
      </c>
      <c r="E1" s="13" t="s">
        <v>34</v>
      </c>
      <c r="I1" t="s">
        <v>26</v>
      </c>
      <c r="J1" t="s">
        <v>31</v>
      </c>
      <c r="K1" s="11"/>
      <c r="L1" s="10" t="s">
        <v>33</v>
      </c>
      <c r="M1" s="13" t="s">
        <v>34</v>
      </c>
    </row>
    <row r="2" spans="1:16" ht="17" x14ac:dyDescent="0.2">
      <c r="A2" s="7">
        <v>44075</v>
      </c>
      <c r="B2">
        <v>250.220001</v>
      </c>
      <c r="C2" s="11"/>
      <c r="D2" s="8">
        <v>3526.65</v>
      </c>
      <c r="I2" s="7">
        <v>43346</v>
      </c>
      <c r="J2">
        <v>280.756012</v>
      </c>
      <c r="K2" s="11"/>
      <c r="L2" s="8">
        <v>2896.72</v>
      </c>
    </row>
    <row r="3" spans="1:16" ht="17" x14ac:dyDescent="0.2">
      <c r="A3" s="7">
        <v>44076</v>
      </c>
      <c r="B3">
        <v>253.320007</v>
      </c>
      <c r="C3" s="15">
        <f>B3/B2-1</f>
        <v>1.23891215235028E-2</v>
      </c>
      <c r="D3" s="8">
        <v>3580.84</v>
      </c>
      <c r="E3" s="13">
        <f t="shared" ref="E3:E66" si="0">D3/D2-1</f>
        <v>1.5365857116526938E-2</v>
      </c>
      <c r="I3" s="7">
        <v>43347</v>
      </c>
      <c r="J3">
        <v>280.00399800000002</v>
      </c>
      <c r="K3" s="15">
        <f>J3/J2-1</f>
        <v>-2.6785321341576962E-3</v>
      </c>
      <c r="L3" s="8">
        <v>2888.6</v>
      </c>
      <c r="M3" s="13">
        <f>L3/L2-1</f>
        <v>-2.8031704824766912E-3</v>
      </c>
    </row>
    <row r="4" spans="1:16" ht="17" x14ac:dyDescent="0.2">
      <c r="A4" s="7">
        <v>44077</v>
      </c>
      <c r="B4">
        <v>253.63000500000001</v>
      </c>
      <c r="C4" s="15">
        <f t="shared" ref="C4:C67" si="1">B4/B3-1</f>
        <v>1.2237406893802483E-3</v>
      </c>
      <c r="D4" s="8">
        <v>3455.06</v>
      </c>
      <c r="E4" s="13">
        <f t="shared" si="0"/>
        <v>-3.5125836395929477E-2</v>
      </c>
      <c r="I4" s="7">
        <v>43348</v>
      </c>
      <c r="J4">
        <v>278.20498700000002</v>
      </c>
      <c r="K4" s="15">
        <f t="shared" ref="K4:K67" si="2">J4/J3-1</f>
        <v>-6.4249475466418016E-3</v>
      </c>
      <c r="L4" s="8">
        <v>2878.05</v>
      </c>
      <c r="M4" s="13">
        <f t="shared" ref="M4:M67" si="3">L4/L3-1</f>
        <v>-3.6522883057535926E-3</v>
      </c>
    </row>
    <row r="5" spans="1:16" ht="17" x14ac:dyDescent="0.2">
      <c r="A5" s="7">
        <v>44078</v>
      </c>
      <c r="B5">
        <v>250.740005</v>
      </c>
      <c r="C5" s="15">
        <f t="shared" si="1"/>
        <v>-1.1394550893140676E-2</v>
      </c>
      <c r="D5" s="8">
        <v>3426.96</v>
      </c>
      <c r="E5" s="13">
        <f t="shared" si="0"/>
        <v>-8.1329991374968769E-3</v>
      </c>
      <c r="F5" t="s">
        <v>50</v>
      </c>
      <c r="G5">
        <f>SLOPE(C3:C627,E3:E627)</f>
        <v>6.1262691883827443E-2</v>
      </c>
      <c r="I5" s="7">
        <v>43349</v>
      </c>
      <c r="J5">
        <v>276.29400600000002</v>
      </c>
      <c r="K5" s="15">
        <f t="shared" si="2"/>
        <v>-6.86896744953025E-3</v>
      </c>
      <c r="L5" s="8">
        <v>2871.68</v>
      </c>
      <c r="M5" s="13">
        <f t="shared" si="3"/>
        <v>-2.2133041469051262E-3</v>
      </c>
    </row>
    <row r="6" spans="1:16" ht="17" x14ac:dyDescent="0.2">
      <c r="A6" s="7">
        <v>44081</v>
      </c>
      <c r="B6">
        <v>250.88999899999999</v>
      </c>
      <c r="C6" s="15">
        <f t="shared" si="1"/>
        <v>5.9820530034682129E-4</v>
      </c>
      <c r="D6" s="8">
        <v>3331.84</v>
      </c>
      <c r="E6" s="13">
        <f t="shared" si="0"/>
        <v>-2.7756378831384043E-2</v>
      </c>
      <c r="F6" t="s">
        <v>51</v>
      </c>
      <c r="G6" s="16">
        <f>AVERAGE(C3:C630)</f>
        <v>3.4178249918162984E-4</v>
      </c>
      <c r="I6" s="7">
        <v>43350</v>
      </c>
      <c r="J6">
        <v>273.02099600000003</v>
      </c>
      <c r="K6" s="15">
        <f t="shared" si="2"/>
        <v>-1.1846112941009679E-2</v>
      </c>
      <c r="L6" s="8">
        <v>2877.13</v>
      </c>
      <c r="M6" s="13">
        <f t="shared" si="3"/>
        <v>1.8978437708938589E-3</v>
      </c>
      <c r="O6" t="s">
        <v>50</v>
      </c>
      <c r="P6">
        <f>SLOPE(K3:K503,M3:M503)</f>
        <v>-2.4282098981724311E-2</v>
      </c>
    </row>
    <row r="7" spans="1:16" ht="17" x14ac:dyDescent="0.2">
      <c r="A7" s="7">
        <v>44082</v>
      </c>
      <c r="B7">
        <v>248.60000600000001</v>
      </c>
      <c r="C7" s="15">
        <f t="shared" si="1"/>
        <v>-9.1274782140677857E-3</v>
      </c>
      <c r="D7" s="8">
        <v>3398.96</v>
      </c>
      <c r="E7" s="13">
        <f t="shared" si="0"/>
        <v>2.0145024971186976E-2</v>
      </c>
      <c r="F7" t="s">
        <v>52</v>
      </c>
      <c r="G7" s="12">
        <f>(1+G6)^365-1</f>
        <v>0.13284174933429971</v>
      </c>
      <c r="I7" s="7">
        <v>43353</v>
      </c>
      <c r="J7">
        <v>274.91299400000003</v>
      </c>
      <c r="K7" s="15">
        <f t="shared" si="2"/>
        <v>6.9298626395750684E-3</v>
      </c>
      <c r="L7" s="8">
        <v>2887.89</v>
      </c>
      <c r="M7" s="13">
        <f t="shared" si="3"/>
        <v>3.7398379635260603E-3</v>
      </c>
      <c r="O7" t="s">
        <v>51</v>
      </c>
      <c r="P7" s="16">
        <f>AVERAGE(K3:K506)</f>
        <v>-8.0625263742179065E-5</v>
      </c>
    </row>
    <row r="8" spans="1:16" ht="17" x14ac:dyDescent="0.2">
      <c r="A8" s="7">
        <v>44083</v>
      </c>
      <c r="B8">
        <v>249.550003</v>
      </c>
      <c r="C8" s="15">
        <f t="shared" si="1"/>
        <v>3.8213876792907442E-3</v>
      </c>
      <c r="D8" s="8">
        <v>3339.19</v>
      </c>
      <c r="E8" s="13">
        <f t="shared" si="0"/>
        <v>-1.7584790641843373E-2</v>
      </c>
      <c r="F8" t="s">
        <v>55</v>
      </c>
      <c r="G8" s="13">
        <v>1.5900000000000001E-2</v>
      </c>
      <c r="I8" s="7">
        <v>43354</v>
      </c>
      <c r="J8">
        <v>274.084991</v>
      </c>
      <c r="K8" s="15">
        <f t="shared" si="2"/>
        <v>-3.0118729127805999E-3</v>
      </c>
      <c r="L8" s="8">
        <v>2888.92</v>
      </c>
      <c r="M8" s="13">
        <f t="shared" si="3"/>
        <v>3.5666178420923345E-4</v>
      </c>
      <c r="O8" t="s">
        <v>52</v>
      </c>
      <c r="P8" s="12">
        <f>(1+P7)^365-1</f>
        <v>-2.9000579655665826E-2</v>
      </c>
    </row>
    <row r="9" spans="1:16" ht="17" x14ac:dyDescent="0.2">
      <c r="A9" s="7">
        <v>44084</v>
      </c>
      <c r="B9">
        <v>252.19000199999999</v>
      </c>
      <c r="C9" s="15">
        <f t="shared" si="1"/>
        <v>1.0579038141706576E-2</v>
      </c>
      <c r="D9" s="8">
        <v>3340.97</v>
      </c>
      <c r="E9" s="13">
        <f t="shared" si="0"/>
        <v>5.3306340759284865E-4</v>
      </c>
      <c r="I9" s="7">
        <v>43355</v>
      </c>
      <c r="J9">
        <v>275.82299799999998</v>
      </c>
      <c r="K9" s="15">
        <f t="shared" si="2"/>
        <v>6.3411243120568006E-3</v>
      </c>
      <c r="L9" s="8">
        <v>2904.18</v>
      </c>
      <c r="M9" s="13">
        <f t="shared" si="3"/>
        <v>5.2822508065297757E-3</v>
      </c>
      <c r="O9" s="24" t="s">
        <v>47</v>
      </c>
      <c r="P9" s="26">
        <v>1.15E-2</v>
      </c>
    </row>
    <row r="10" spans="1:16" ht="17" x14ac:dyDescent="0.2">
      <c r="A10" s="7">
        <v>44085</v>
      </c>
      <c r="B10">
        <v>250.91999799999999</v>
      </c>
      <c r="C10" s="15">
        <f t="shared" si="1"/>
        <v>-5.035901462897785E-3</v>
      </c>
      <c r="D10" s="8">
        <v>3383.54</v>
      </c>
      <c r="E10" s="13">
        <f t="shared" si="0"/>
        <v>1.274180851668838E-2</v>
      </c>
      <c r="G10" s="12">
        <f>1.59%+0.06126*(13.28%-1.59%)</f>
        <v>2.3061294000000003E-2</v>
      </c>
      <c r="I10" s="7">
        <v>43356</v>
      </c>
      <c r="J10">
        <v>275.62298600000003</v>
      </c>
      <c r="K10" s="15">
        <f t="shared" si="2"/>
        <v>-7.2514620408836716E-4</v>
      </c>
      <c r="L10" s="8">
        <v>2904.98</v>
      </c>
      <c r="M10" s="13">
        <f t="shared" si="3"/>
        <v>2.7546501938591206E-4</v>
      </c>
    </row>
    <row r="11" spans="1:16" ht="17" x14ac:dyDescent="0.2">
      <c r="A11" s="7">
        <v>44088</v>
      </c>
      <c r="B11">
        <v>250.83999600000001</v>
      </c>
      <c r="C11" s="15">
        <f t="shared" si="1"/>
        <v>-3.1883469088811456E-4</v>
      </c>
      <c r="D11" s="8">
        <v>3401.2</v>
      </c>
      <c r="E11" s="13">
        <f t="shared" si="0"/>
        <v>5.2193856138835759E-3</v>
      </c>
      <c r="I11" s="7">
        <v>43357</v>
      </c>
      <c r="J11">
        <v>276.33999599999999</v>
      </c>
      <c r="K11" s="15">
        <f t="shared" si="2"/>
        <v>2.6014158340188498E-3</v>
      </c>
      <c r="L11" s="8">
        <v>2888.8</v>
      </c>
      <c r="M11" s="13">
        <f t="shared" si="3"/>
        <v>-5.5697457469585654E-3</v>
      </c>
      <c r="P11" s="12">
        <f>1.15%-0.0242*(-2.9%-1.15%)</f>
        <v>1.2480099999999999E-2</v>
      </c>
    </row>
    <row r="12" spans="1:16" ht="17" x14ac:dyDescent="0.2">
      <c r="A12" s="7">
        <v>44089</v>
      </c>
      <c r="B12">
        <v>253.33000200000001</v>
      </c>
      <c r="C12" s="15">
        <f t="shared" si="1"/>
        <v>9.9266705457927706E-3</v>
      </c>
      <c r="D12" s="8">
        <v>3385.49</v>
      </c>
      <c r="E12" s="13">
        <f t="shared" si="0"/>
        <v>-4.6189580148182641E-3</v>
      </c>
      <c r="I12" s="7">
        <v>43360</v>
      </c>
      <c r="J12">
        <v>276.29800399999999</v>
      </c>
      <c r="K12" s="15">
        <f t="shared" si="2"/>
        <v>-1.5195773542675539E-4</v>
      </c>
      <c r="L12" s="8">
        <v>2904.31</v>
      </c>
      <c r="M12" s="13">
        <f t="shared" si="3"/>
        <v>5.3690113541955409E-3</v>
      </c>
    </row>
    <row r="13" spans="1:16" ht="17" x14ac:dyDescent="0.2">
      <c r="A13" s="7">
        <v>44090</v>
      </c>
      <c r="B13">
        <v>253.10000600000001</v>
      </c>
      <c r="C13" s="15">
        <f t="shared" si="1"/>
        <v>-9.078908861335222E-4</v>
      </c>
      <c r="D13" s="8">
        <v>3357.01</v>
      </c>
      <c r="E13" s="13">
        <f t="shared" si="0"/>
        <v>-8.4123716212423094E-3</v>
      </c>
      <c r="I13" s="7">
        <v>43361</v>
      </c>
      <c r="J13">
        <v>278.17898600000001</v>
      </c>
      <c r="K13" s="15">
        <f t="shared" si="2"/>
        <v>6.8078016227726135E-3</v>
      </c>
      <c r="L13" s="8">
        <v>2907.95</v>
      </c>
      <c r="M13" s="13">
        <f t="shared" si="3"/>
        <v>1.25330973621951E-3</v>
      </c>
    </row>
    <row r="14" spans="1:16" ht="17" x14ac:dyDescent="0.2">
      <c r="A14" s="7">
        <v>44091</v>
      </c>
      <c r="B14">
        <v>251.86000100000001</v>
      </c>
      <c r="C14" s="15">
        <f t="shared" si="1"/>
        <v>-4.8992689474689488E-3</v>
      </c>
      <c r="D14" s="8">
        <v>3319.47</v>
      </c>
      <c r="E14" s="13">
        <f t="shared" si="0"/>
        <v>-1.1182570203842279E-2</v>
      </c>
      <c r="I14" s="7">
        <v>43362</v>
      </c>
      <c r="J14">
        <v>278.5</v>
      </c>
      <c r="K14" s="15">
        <f t="shared" si="2"/>
        <v>1.1539836441851747E-3</v>
      </c>
      <c r="L14" s="8">
        <v>2930.75</v>
      </c>
      <c r="M14" s="13">
        <f t="shared" si="3"/>
        <v>7.8405749754981713E-3</v>
      </c>
    </row>
    <row r="15" spans="1:16" ht="17" x14ac:dyDescent="0.2">
      <c r="A15" s="7">
        <v>44092</v>
      </c>
      <c r="B15">
        <v>250.58000200000001</v>
      </c>
      <c r="C15" s="15">
        <f t="shared" si="1"/>
        <v>-5.0821845267919885E-3</v>
      </c>
      <c r="D15" s="8">
        <v>3281.06</v>
      </c>
      <c r="E15" s="13">
        <f t="shared" si="0"/>
        <v>-1.1571124305988612E-2</v>
      </c>
      <c r="I15" s="7">
        <v>43363</v>
      </c>
      <c r="J15">
        <v>278.64498900000001</v>
      </c>
      <c r="K15" s="15">
        <f t="shared" si="2"/>
        <v>5.2060682226207078E-4</v>
      </c>
      <c r="L15" s="8">
        <v>2929.67</v>
      </c>
      <c r="M15" s="13">
        <f t="shared" si="3"/>
        <v>-3.6850635502849727E-4</v>
      </c>
    </row>
    <row r="16" spans="1:16" ht="17" x14ac:dyDescent="0.2">
      <c r="A16" s="7">
        <v>44095</v>
      </c>
      <c r="B16">
        <v>240.11000100000001</v>
      </c>
      <c r="C16" s="15">
        <f t="shared" si="1"/>
        <v>-4.1783066950410452E-2</v>
      </c>
      <c r="D16" s="8">
        <v>3315.57</v>
      </c>
      <c r="E16" s="13">
        <f t="shared" si="0"/>
        <v>1.0517942372282096E-2</v>
      </c>
      <c r="I16" s="7">
        <v>43364</v>
      </c>
      <c r="J16">
        <v>279.90301499999998</v>
      </c>
      <c r="K16" s="15">
        <f t="shared" si="2"/>
        <v>4.5147985776265998E-3</v>
      </c>
      <c r="L16" s="8">
        <v>2919.37</v>
      </c>
      <c r="M16" s="13">
        <f t="shared" si="3"/>
        <v>-3.5157543341060027E-3</v>
      </c>
    </row>
    <row r="17" spans="1:13" ht="17" x14ac:dyDescent="0.2">
      <c r="A17" s="7">
        <v>44096</v>
      </c>
      <c r="B17">
        <v>239.88000500000001</v>
      </c>
      <c r="C17" s="15">
        <f t="shared" si="1"/>
        <v>-9.5787763542598547E-4</v>
      </c>
      <c r="D17" s="8">
        <v>3236.92</v>
      </c>
      <c r="E17" s="13">
        <f t="shared" si="0"/>
        <v>-2.3721411401357861E-2</v>
      </c>
      <c r="I17" s="7">
        <v>43367</v>
      </c>
      <c r="J17">
        <v>279.73700000000002</v>
      </c>
      <c r="K17" s="15">
        <f t="shared" si="2"/>
        <v>-5.9311615489376912E-4</v>
      </c>
      <c r="L17" s="8">
        <v>2915.56</v>
      </c>
      <c r="M17" s="13">
        <f t="shared" si="3"/>
        <v>-1.3050760951849316E-3</v>
      </c>
    </row>
    <row r="18" spans="1:13" ht="17" x14ac:dyDescent="0.2">
      <c r="A18" s="7">
        <v>44097</v>
      </c>
      <c r="B18">
        <v>243.61000100000001</v>
      </c>
      <c r="C18" s="15">
        <f t="shared" si="1"/>
        <v>1.554942438824769E-2</v>
      </c>
      <c r="D18" s="8">
        <v>3246.59</v>
      </c>
      <c r="E18" s="13">
        <f t="shared" si="0"/>
        <v>2.9874077827070078E-3</v>
      </c>
      <c r="I18" s="7">
        <v>43368</v>
      </c>
      <c r="J18">
        <v>279.45800800000001</v>
      </c>
      <c r="K18" s="15">
        <f t="shared" si="2"/>
        <v>-9.973367841937808E-4</v>
      </c>
      <c r="L18" s="8">
        <v>2905.97</v>
      </c>
      <c r="M18" s="13">
        <f t="shared" si="3"/>
        <v>-3.2892480346828901E-3</v>
      </c>
    </row>
    <row r="19" spans="1:13" ht="17" x14ac:dyDescent="0.2">
      <c r="A19" s="7">
        <v>44098</v>
      </c>
      <c r="B19">
        <v>241.199997</v>
      </c>
      <c r="C19" s="15">
        <f t="shared" si="1"/>
        <v>-9.8928779200654349E-3</v>
      </c>
      <c r="D19" s="8">
        <v>3298.46</v>
      </c>
      <c r="E19" s="13">
        <f t="shared" si="0"/>
        <v>1.5976763311659203E-2</v>
      </c>
      <c r="I19" s="7">
        <v>43369</v>
      </c>
      <c r="J19">
        <v>277.98199499999998</v>
      </c>
      <c r="K19" s="15">
        <f t="shared" si="2"/>
        <v>-5.2816987087377365E-3</v>
      </c>
      <c r="L19" s="8">
        <v>2914</v>
      </c>
      <c r="M19" s="13">
        <f t="shared" si="3"/>
        <v>2.7632769780832067E-3</v>
      </c>
    </row>
    <row r="20" spans="1:13" ht="17" x14ac:dyDescent="0.2">
      <c r="A20" s="7">
        <v>44099</v>
      </c>
      <c r="B20">
        <v>238.63999899999999</v>
      </c>
      <c r="C20" s="15">
        <f t="shared" si="1"/>
        <v>-1.0613590513436022E-2</v>
      </c>
      <c r="D20" s="8">
        <v>3351.6</v>
      </c>
      <c r="E20" s="13">
        <f t="shared" si="0"/>
        <v>1.6110548559024496E-2</v>
      </c>
      <c r="I20" s="7">
        <v>43370</v>
      </c>
      <c r="J20">
        <v>276.94400000000002</v>
      </c>
      <c r="K20" s="15">
        <f t="shared" si="2"/>
        <v>-3.7340368033547122E-3</v>
      </c>
      <c r="L20" s="8">
        <v>2913.98</v>
      </c>
      <c r="M20" s="13">
        <f t="shared" si="3"/>
        <v>-6.8634179821724928E-6</v>
      </c>
    </row>
    <row r="21" spans="1:13" ht="17" x14ac:dyDescent="0.2">
      <c r="A21" s="7">
        <v>44102</v>
      </c>
      <c r="B21">
        <v>247.679993</v>
      </c>
      <c r="C21" s="15">
        <f t="shared" si="1"/>
        <v>3.7881302538892436E-2</v>
      </c>
      <c r="D21" s="8">
        <v>3335.47</v>
      </c>
      <c r="E21" s="13">
        <f t="shared" si="0"/>
        <v>-4.8126268051080778E-3</v>
      </c>
      <c r="I21" s="7">
        <v>43371</v>
      </c>
      <c r="J21">
        <v>276.17800899999997</v>
      </c>
      <c r="K21" s="15">
        <f t="shared" si="2"/>
        <v>-2.7658696342944822E-3</v>
      </c>
      <c r="L21" s="8">
        <v>2924.59</v>
      </c>
      <c r="M21" s="13">
        <f t="shared" si="3"/>
        <v>3.6410682297065566E-3</v>
      </c>
    </row>
    <row r="22" spans="1:13" ht="17" x14ac:dyDescent="0.2">
      <c r="A22" s="7">
        <v>44103</v>
      </c>
      <c r="B22">
        <v>245.429993</v>
      </c>
      <c r="C22" s="15">
        <f t="shared" si="1"/>
        <v>-9.0843025823243995E-3</v>
      </c>
      <c r="D22" s="8">
        <v>3363</v>
      </c>
      <c r="E22" s="13">
        <f t="shared" si="0"/>
        <v>8.2537093722925281E-3</v>
      </c>
      <c r="I22" s="7">
        <v>43374</v>
      </c>
      <c r="J22">
        <v>278.33700599999997</v>
      </c>
      <c r="K22" s="15">
        <f t="shared" si="2"/>
        <v>7.8174109800321911E-3</v>
      </c>
      <c r="L22" s="8">
        <v>2923.43</v>
      </c>
      <c r="M22" s="13">
        <f t="shared" si="3"/>
        <v>-3.9663679353352244E-4</v>
      </c>
    </row>
    <row r="23" spans="1:13" ht="17" x14ac:dyDescent="0.2">
      <c r="A23" s="7">
        <v>44104</v>
      </c>
      <c r="B23">
        <v>245.08999600000001</v>
      </c>
      <c r="C23" s="15">
        <f t="shared" si="1"/>
        <v>-1.3853115336233124E-3</v>
      </c>
      <c r="D23" s="8">
        <v>3380.8</v>
      </c>
      <c r="E23" s="13">
        <f t="shared" si="0"/>
        <v>5.2928932500744263E-3</v>
      </c>
      <c r="I23" s="7">
        <v>43375</v>
      </c>
      <c r="J23">
        <v>275.94699100000003</v>
      </c>
      <c r="K23" s="15">
        <f t="shared" si="2"/>
        <v>-8.5867669353314469E-3</v>
      </c>
      <c r="L23" s="8">
        <v>2925.51</v>
      </c>
      <c r="M23" s="13">
        <f t="shared" si="3"/>
        <v>7.1149300650286129E-4</v>
      </c>
    </row>
    <row r="24" spans="1:13" ht="17" x14ac:dyDescent="0.2">
      <c r="A24" s="7">
        <v>44105</v>
      </c>
      <c r="B24">
        <v>247.929993</v>
      </c>
      <c r="C24" s="15">
        <f t="shared" si="1"/>
        <v>1.15875680213402E-2</v>
      </c>
      <c r="D24" s="8">
        <v>3348.42</v>
      </c>
      <c r="E24" s="13">
        <f t="shared" si="0"/>
        <v>-9.5776147657359312E-3</v>
      </c>
      <c r="I24" s="7">
        <v>43376</v>
      </c>
      <c r="J24">
        <v>276.41598499999998</v>
      </c>
      <c r="K24" s="15">
        <f t="shared" si="2"/>
        <v>1.6995800472416889E-3</v>
      </c>
      <c r="L24" s="8">
        <v>2901.61</v>
      </c>
      <c r="M24" s="13">
        <f t="shared" si="3"/>
        <v>-8.1695157425543119E-3</v>
      </c>
    </row>
    <row r="25" spans="1:13" ht="17" x14ac:dyDescent="0.2">
      <c r="A25" s="7">
        <v>44106</v>
      </c>
      <c r="B25">
        <v>246.020004</v>
      </c>
      <c r="C25" s="15">
        <f t="shared" si="1"/>
        <v>-7.7037432094793079E-3</v>
      </c>
      <c r="D25" s="8">
        <v>3408.6</v>
      </c>
      <c r="E25" s="13">
        <f t="shared" si="0"/>
        <v>1.7972655760030154E-2</v>
      </c>
      <c r="I25" s="7">
        <v>43377</v>
      </c>
      <c r="J25">
        <v>274.37100199999998</v>
      </c>
      <c r="K25" s="15">
        <f t="shared" si="2"/>
        <v>-7.3982081752616002E-3</v>
      </c>
      <c r="L25" s="8">
        <v>2885.57</v>
      </c>
      <c r="M25" s="13">
        <f t="shared" si="3"/>
        <v>-5.5279655088037449E-3</v>
      </c>
    </row>
    <row r="26" spans="1:13" ht="17" x14ac:dyDescent="0.2">
      <c r="A26" s="7">
        <v>44109</v>
      </c>
      <c r="B26">
        <v>250.03999300000001</v>
      </c>
      <c r="C26" s="15">
        <f t="shared" si="1"/>
        <v>1.63400899708952E-2</v>
      </c>
      <c r="D26" s="8">
        <v>3360.97</v>
      </c>
      <c r="E26" s="13">
        <f t="shared" si="0"/>
        <v>-1.3973478847620791E-2</v>
      </c>
      <c r="I26" s="7">
        <v>43378</v>
      </c>
      <c r="J26">
        <v>272.016998</v>
      </c>
      <c r="K26" s="15">
        <f t="shared" si="2"/>
        <v>-8.5796384561076522E-3</v>
      </c>
      <c r="L26" s="8">
        <v>2884.43</v>
      </c>
      <c r="M26" s="13">
        <f t="shared" si="3"/>
        <v>-3.9506925841348295E-4</v>
      </c>
    </row>
    <row r="27" spans="1:13" ht="17" x14ac:dyDescent="0.2">
      <c r="A27" s="7">
        <v>44110</v>
      </c>
      <c r="B27">
        <v>251.979996</v>
      </c>
      <c r="C27" s="15">
        <f t="shared" si="1"/>
        <v>7.7587708139152944E-3</v>
      </c>
      <c r="D27" s="8">
        <v>3419.44</v>
      </c>
      <c r="E27" s="13">
        <f t="shared" si="0"/>
        <v>1.7396763434365692E-2</v>
      </c>
      <c r="I27" s="7">
        <v>43381</v>
      </c>
      <c r="J27">
        <v>269.16699199999999</v>
      </c>
      <c r="K27" s="15">
        <f t="shared" si="2"/>
        <v>-1.0477308480553171E-2</v>
      </c>
      <c r="L27" s="8">
        <v>2880.34</v>
      </c>
      <c r="M27" s="13">
        <f t="shared" si="3"/>
        <v>-1.4179577940874877E-3</v>
      </c>
    </row>
    <row r="28" spans="1:13" ht="17" x14ac:dyDescent="0.2">
      <c r="A28" s="7">
        <v>44111</v>
      </c>
      <c r="B28">
        <v>254.11999499999999</v>
      </c>
      <c r="C28" s="15">
        <f t="shared" si="1"/>
        <v>8.4927336850977309E-3</v>
      </c>
      <c r="D28" s="8">
        <v>3446.83</v>
      </c>
      <c r="E28" s="13">
        <f t="shared" si="0"/>
        <v>8.0100835224481415E-3</v>
      </c>
      <c r="I28" s="7">
        <v>43382</v>
      </c>
      <c r="J28">
        <v>266.62399299999998</v>
      </c>
      <c r="K28" s="15">
        <f t="shared" si="2"/>
        <v>-9.4476628843108701E-3</v>
      </c>
      <c r="L28" s="8">
        <v>2785.68</v>
      </c>
      <c r="M28" s="13">
        <f t="shared" si="3"/>
        <v>-3.2864175757028824E-2</v>
      </c>
    </row>
    <row r="29" spans="1:13" ht="17" x14ac:dyDescent="0.2">
      <c r="A29" s="7">
        <v>44112</v>
      </c>
      <c r="B29">
        <v>256.64001500000001</v>
      </c>
      <c r="C29" s="15">
        <f t="shared" si="1"/>
        <v>9.9166537446218062E-3</v>
      </c>
      <c r="D29" s="8">
        <v>3477.14</v>
      </c>
      <c r="E29" s="13">
        <f t="shared" si="0"/>
        <v>8.7935871510924635E-3</v>
      </c>
      <c r="I29" s="7">
        <v>43383</v>
      </c>
      <c r="J29">
        <v>265.70300300000002</v>
      </c>
      <c r="K29" s="15">
        <f t="shared" si="2"/>
        <v>-3.4542652731179846E-3</v>
      </c>
      <c r="L29" s="8">
        <v>2728.37</v>
      </c>
      <c r="M29" s="13">
        <f t="shared" si="3"/>
        <v>-2.0573073719881707E-2</v>
      </c>
    </row>
    <row r="30" spans="1:13" ht="17" x14ac:dyDescent="0.2">
      <c r="A30" s="7">
        <v>44113</v>
      </c>
      <c r="B30">
        <v>258.17001299999998</v>
      </c>
      <c r="C30" s="15">
        <f t="shared" si="1"/>
        <v>5.9616502126529358E-3</v>
      </c>
      <c r="D30" s="8">
        <v>3534.22</v>
      </c>
      <c r="E30" s="13">
        <f t="shared" si="0"/>
        <v>1.6415789988323715E-2</v>
      </c>
      <c r="I30" s="7">
        <v>43384</v>
      </c>
      <c r="J30">
        <v>256.94500699999998</v>
      </c>
      <c r="K30" s="15">
        <f t="shared" si="2"/>
        <v>-3.2961599609771963E-2</v>
      </c>
      <c r="L30" s="8">
        <v>2767.13</v>
      </c>
      <c r="M30" s="13">
        <f t="shared" si="3"/>
        <v>1.4206284338267983E-2</v>
      </c>
    </row>
    <row r="31" spans="1:13" ht="17" x14ac:dyDescent="0.2">
      <c r="A31" s="7">
        <v>44116</v>
      </c>
      <c r="B31">
        <v>259.42001299999998</v>
      </c>
      <c r="C31" s="15">
        <f t="shared" si="1"/>
        <v>4.8417706823293827E-3</v>
      </c>
      <c r="D31" s="8">
        <v>3511.93</v>
      </c>
      <c r="E31" s="13">
        <f t="shared" si="0"/>
        <v>-6.3069078891523356E-3</v>
      </c>
      <c r="I31" s="7">
        <v>43385</v>
      </c>
      <c r="J31">
        <v>260.040009</v>
      </c>
      <c r="K31" s="15">
        <f t="shared" si="2"/>
        <v>1.2045386816954329E-2</v>
      </c>
      <c r="L31" s="8">
        <v>2750.79</v>
      </c>
      <c r="M31" s="13">
        <f t="shared" si="3"/>
        <v>-5.9050351808552781E-3</v>
      </c>
    </row>
    <row r="32" spans="1:13" ht="17" x14ac:dyDescent="0.2">
      <c r="A32" s="7">
        <v>44117</v>
      </c>
      <c r="B32">
        <v>258.17999300000002</v>
      </c>
      <c r="C32" s="15">
        <f t="shared" si="1"/>
        <v>-4.7799704643448626E-3</v>
      </c>
      <c r="D32" s="8">
        <v>3488.67</v>
      </c>
      <c r="E32" s="13">
        <f t="shared" si="0"/>
        <v>-6.623138843883547E-3</v>
      </c>
      <c r="I32" s="7">
        <v>43388</v>
      </c>
      <c r="J32">
        <v>255.68100000000001</v>
      </c>
      <c r="K32" s="15">
        <f t="shared" si="2"/>
        <v>-1.6762839752093583E-2</v>
      </c>
      <c r="L32" s="8">
        <v>2809.92</v>
      </c>
      <c r="M32" s="13">
        <f t="shared" si="3"/>
        <v>2.1495643069809001E-2</v>
      </c>
    </row>
    <row r="33" spans="1:13" ht="17" x14ac:dyDescent="0.2">
      <c r="A33" s="7">
        <v>44118</v>
      </c>
      <c r="B33">
        <v>255.529999</v>
      </c>
      <c r="C33" s="15">
        <f t="shared" si="1"/>
        <v>-1.0264133828526423E-2</v>
      </c>
      <c r="D33" s="8">
        <v>3483.34</v>
      </c>
      <c r="E33" s="13">
        <f t="shared" si="0"/>
        <v>-1.5278028589691406E-3</v>
      </c>
      <c r="I33" s="7">
        <v>43389</v>
      </c>
      <c r="J33">
        <v>257.69799799999998</v>
      </c>
      <c r="K33" s="15">
        <f t="shared" si="2"/>
        <v>7.8887285328201884E-3</v>
      </c>
      <c r="L33" s="8">
        <v>2809.21</v>
      </c>
      <c r="M33" s="13">
        <f t="shared" si="3"/>
        <v>-2.5267623277536178E-4</v>
      </c>
    </row>
    <row r="34" spans="1:13" ht="17" x14ac:dyDescent="0.2">
      <c r="A34" s="7">
        <v>44119</v>
      </c>
      <c r="B34">
        <v>252.33000200000001</v>
      </c>
      <c r="C34" s="15">
        <f t="shared" si="1"/>
        <v>-1.2522979738281093E-2</v>
      </c>
      <c r="D34" s="8">
        <v>3483.81</v>
      </c>
      <c r="E34" s="13">
        <f t="shared" si="0"/>
        <v>1.3492797142955482E-4</v>
      </c>
      <c r="I34" s="7">
        <v>43390</v>
      </c>
      <c r="J34">
        <v>259.67898600000001</v>
      </c>
      <c r="K34" s="15">
        <f t="shared" si="2"/>
        <v>7.6872463712349681E-3</v>
      </c>
      <c r="L34" s="8">
        <v>2768.78</v>
      </c>
      <c r="M34" s="13">
        <f t="shared" si="3"/>
        <v>-1.4391946490294405E-2</v>
      </c>
    </row>
    <row r="35" spans="1:13" ht="17" x14ac:dyDescent="0.2">
      <c r="A35" s="7">
        <v>44120</v>
      </c>
      <c r="B35">
        <v>255.30999800000001</v>
      </c>
      <c r="C35" s="15">
        <f t="shared" si="1"/>
        <v>1.1809915493124823E-2</v>
      </c>
      <c r="D35" s="8">
        <v>3426.92</v>
      </c>
      <c r="E35" s="13">
        <f t="shared" si="0"/>
        <v>-1.6329822808936134E-2</v>
      </c>
      <c r="I35" s="7">
        <v>43391</v>
      </c>
      <c r="J35">
        <v>259.44400000000002</v>
      </c>
      <c r="K35" s="15">
        <f t="shared" si="2"/>
        <v>-9.0490957169708786E-4</v>
      </c>
      <c r="L35" s="8">
        <v>2767.78</v>
      </c>
      <c r="M35" s="13">
        <f t="shared" si="3"/>
        <v>-3.6116990154511086E-4</v>
      </c>
    </row>
    <row r="36" spans="1:13" ht="17" x14ac:dyDescent="0.2">
      <c r="A36" s="7">
        <v>44123</v>
      </c>
      <c r="B36">
        <v>254.970001</v>
      </c>
      <c r="C36" s="15">
        <f t="shared" si="1"/>
        <v>-1.3317026464432224E-3</v>
      </c>
      <c r="D36" s="8">
        <v>3443.12</v>
      </c>
      <c r="E36" s="13">
        <f t="shared" si="0"/>
        <v>4.7272769717412455E-3</v>
      </c>
      <c r="I36" s="7">
        <v>43392</v>
      </c>
      <c r="J36">
        <v>256.17300399999999</v>
      </c>
      <c r="K36" s="15">
        <f t="shared" si="2"/>
        <v>-1.2607714959683158E-2</v>
      </c>
      <c r="L36" s="8">
        <v>2755.88</v>
      </c>
      <c r="M36" s="13">
        <f t="shared" si="3"/>
        <v>-4.2994746692295305E-3</v>
      </c>
    </row>
    <row r="37" spans="1:13" ht="17" x14ac:dyDescent="0.2">
      <c r="A37" s="7">
        <v>44124</v>
      </c>
      <c r="B37">
        <v>255.80999800000001</v>
      </c>
      <c r="C37" s="15">
        <f t="shared" si="1"/>
        <v>3.2944934568990281E-3</v>
      </c>
      <c r="D37" s="8">
        <v>3435.56</v>
      </c>
      <c r="E37" s="13">
        <f t="shared" si="0"/>
        <v>-2.1956829851994542E-3</v>
      </c>
      <c r="I37" s="7">
        <v>43395</v>
      </c>
      <c r="J37">
        <v>257.22100799999998</v>
      </c>
      <c r="K37" s="15">
        <f t="shared" si="2"/>
        <v>4.0910009393495539E-3</v>
      </c>
      <c r="L37" s="8">
        <v>2740.69</v>
      </c>
      <c r="M37" s="13">
        <f t="shared" si="3"/>
        <v>-5.5118510239923202E-3</v>
      </c>
    </row>
    <row r="38" spans="1:13" ht="17" x14ac:dyDescent="0.2">
      <c r="A38" s="7">
        <v>44125</v>
      </c>
      <c r="B38">
        <v>254.270004</v>
      </c>
      <c r="C38" s="15">
        <f t="shared" si="1"/>
        <v>-6.0200696299602674E-3</v>
      </c>
      <c r="D38" s="8">
        <v>3453.49</v>
      </c>
      <c r="E38" s="13">
        <f t="shared" si="0"/>
        <v>5.2189453829942778E-3</v>
      </c>
      <c r="I38" s="7">
        <v>43396</v>
      </c>
      <c r="J38">
        <v>251.17399599999999</v>
      </c>
      <c r="K38" s="15">
        <f t="shared" si="2"/>
        <v>-2.3509012918571548E-2</v>
      </c>
      <c r="L38" s="8">
        <v>2656.1</v>
      </c>
      <c r="M38" s="13">
        <f t="shared" si="3"/>
        <v>-3.0864490329077787E-2</v>
      </c>
    </row>
    <row r="39" spans="1:13" ht="17" x14ac:dyDescent="0.2">
      <c r="A39" s="7">
        <v>44126</v>
      </c>
      <c r="B39">
        <v>255.020004</v>
      </c>
      <c r="C39" s="15">
        <f t="shared" si="1"/>
        <v>2.9496204357633005E-3</v>
      </c>
      <c r="D39" s="8">
        <v>3465.39</v>
      </c>
      <c r="E39" s="13">
        <f t="shared" si="0"/>
        <v>3.4457896215134287E-3</v>
      </c>
      <c r="I39" s="7">
        <v>43397</v>
      </c>
      <c r="J39">
        <v>252.024002</v>
      </c>
      <c r="K39" s="15">
        <f t="shared" si="2"/>
        <v>3.3841321694783044E-3</v>
      </c>
      <c r="L39" s="8">
        <v>2705.57</v>
      </c>
      <c r="M39" s="13">
        <f t="shared" si="3"/>
        <v>1.8625051767629408E-2</v>
      </c>
    </row>
    <row r="40" spans="1:13" ht="17" x14ac:dyDescent="0.2">
      <c r="A40" s="7">
        <v>44127</v>
      </c>
      <c r="B40">
        <v>257.66000400000001</v>
      </c>
      <c r="C40" s="15">
        <f t="shared" si="1"/>
        <v>1.0352129082391581E-2</v>
      </c>
      <c r="D40" s="8">
        <v>3400.97</v>
      </c>
      <c r="E40" s="13">
        <f t="shared" si="0"/>
        <v>-1.8589538262648642E-2</v>
      </c>
      <c r="I40" s="7">
        <v>43398</v>
      </c>
      <c r="J40">
        <v>251.955994</v>
      </c>
      <c r="K40" s="15">
        <f t="shared" si="2"/>
        <v>-2.6984731398715933E-4</v>
      </c>
      <c r="L40" s="8">
        <v>2658.69</v>
      </c>
      <c r="M40" s="13">
        <f t="shared" si="3"/>
        <v>-1.7327217554896079E-2</v>
      </c>
    </row>
    <row r="41" spans="1:13" ht="17" x14ac:dyDescent="0.2">
      <c r="A41" s="7">
        <v>44130</v>
      </c>
      <c r="B41">
        <v>257.39001500000001</v>
      </c>
      <c r="C41" s="15">
        <f t="shared" si="1"/>
        <v>-1.0478498634193256E-3</v>
      </c>
      <c r="D41" s="8">
        <v>3390.68</v>
      </c>
      <c r="E41" s="13">
        <f t="shared" si="0"/>
        <v>-3.0256074002417144E-3</v>
      </c>
      <c r="I41" s="7">
        <v>43399</v>
      </c>
      <c r="J41">
        <v>249.641006</v>
      </c>
      <c r="K41" s="15">
        <f t="shared" si="2"/>
        <v>-9.1880648015065791E-3</v>
      </c>
      <c r="L41" s="8">
        <v>2641.25</v>
      </c>
      <c r="M41" s="13">
        <f t="shared" si="3"/>
        <v>-6.5596214677152709E-3</v>
      </c>
    </row>
    <row r="42" spans="1:13" ht="17" x14ac:dyDescent="0.2">
      <c r="A42" s="7">
        <v>44131</v>
      </c>
      <c r="B42">
        <v>253.55999800000001</v>
      </c>
      <c r="C42" s="15">
        <f t="shared" si="1"/>
        <v>-1.4880208154150809E-2</v>
      </c>
      <c r="D42" s="8">
        <v>3271.03</v>
      </c>
      <c r="E42" s="13">
        <f t="shared" si="0"/>
        <v>-3.5287906850543171E-2</v>
      </c>
      <c r="I42" s="7">
        <v>43402</v>
      </c>
      <c r="J42">
        <v>255.453003</v>
      </c>
      <c r="K42" s="15">
        <f t="shared" si="2"/>
        <v>2.3281419559733729E-2</v>
      </c>
      <c r="L42" s="8">
        <v>2682.63</v>
      </c>
      <c r="M42" s="13">
        <f t="shared" si="3"/>
        <v>1.5666824420255576E-2</v>
      </c>
    </row>
    <row r="43" spans="1:13" ht="17" x14ac:dyDescent="0.2">
      <c r="A43" s="7">
        <v>44132</v>
      </c>
      <c r="B43">
        <v>247.279999</v>
      </c>
      <c r="C43" s="15">
        <f t="shared" si="1"/>
        <v>-2.4767309707897978E-2</v>
      </c>
      <c r="D43" s="8">
        <v>3310.11</v>
      </c>
      <c r="E43" s="13">
        <f t="shared" si="0"/>
        <v>1.1947307117329942E-2</v>
      </c>
      <c r="I43" s="7">
        <v>43403</v>
      </c>
      <c r="J43">
        <v>253.682999</v>
      </c>
      <c r="K43" s="15">
        <f t="shared" si="2"/>
        <v>-6.9288831182775512E-3</v>
      </c>
      <c r="L43" s="8">
        <v>2711.74</v>
      </c>
      <c r="M43" s="13">
        <f t="shared" si="3"/>
        <v>1.0851291456518197E-2</v>
      </c>
    </row>
    <row r="44" spans="1:13" ht="17" x14ac:dyDescent="0.2">
      <c r="A44" s="7">
        <v>44133</v>
      </c>
      <c r="B44">
        <v>246.179993</v>
      </c>
      <c r="C44" s="15">
        <f t="shared" si="1"/>
        <v>-4.4484228584941166E-3</v>
      </c>
      <c r="D44" s="8">
        <v>3269.96</v>
      </c>
      <c r="E44" s="13">
        <f t="shared" si="0"/>
        <v>-1.2129506270184387E-2</v>
      </c>
      <c r="I44" s="7">
        <v>43404</v>
      </c>
      <c r="J44">
        <v>257.45800800000001</v>
      </c>
      <c r="K44" s="15">
        <f t="shared" si="2"/>
        <v>1.4880811938051908E-2</v>
      </c>
      <c r="L44" s="8">
        <v>2740.37</v>
      </c>
      <c r="M44" s="13">
        <f t="shared" si="3"/>
        <v>1.05577968389301E-2</v>
      </c>
    </row>
    <row r="45" spans="1:13" ht="17" x14ac:dyDescent="0.2">
      <c r="A45" s="7">
        <v>44134</v>
      </c>
      <c r="B45">
        <v>246.16000399999999</v>
      </c>
      <c r="C45" s="15">
        <f t="shared" si="1"/>
        <v>-8.119668766104482E-5</v>
      </c>
      <c r="D45" s="8">
        <v>3310.24</v>
      </c>
      <c r="E45" s="13">
        <f t="shared" si="0"/>
        <v>1.231819349472163E-2</v>
      </c>
      <c r="I45" s="7">
        <v>43405</v>
      </c>
      <c r="J45">
        <v>261.68301400000001</v>
      </c>
      <c r="K45" s="15">
        <f t="shared" si="2"/>
        <v>1.6410466440026195E-2</v>
      </c>
      <c r="L45" s="8">
        <v>2723.06</v>
      </c>
      <c r="M45" s="13">
        <f t="shared" si="3"/>
        <v>-6.3166652678288138E-3</v>
      </c>
    </row>
    <row r="46" spans="1:13" ht="17" x14ac:dyDescent="0.2">
      <c r="A46" s="7">
        <v>44137</v>
      </c>
      <c r="B46">
        <v>245.69000199999999</v>
      </c>
      <c r="C46" s="15">
        <f t="shared" si="1"/>
        <v>-1.9093353605892371E-3</v>
      </c>
      <c r="D46" s="8">
        <v>3369.16</v>
      </c>
      <c r="E46" s="13">
        <f t="shared" si="0"/>
        <v>1.7799313644932147E-2</v>
      </c>
      <c r="I46" s="7">
        <v>43406</v>
      </c>
      <c r="J46">
        <v>265.82998700000002</v>
      </c>
      <c r="K46" s="15">
        <f t="shared" si="2"/>
        <v>1.5847314415294855E-2</v>
      </c>
      <c r="L46" s="8">
        <v>2738.31</v>
      </c>
      <c r="M46" s="13">
        <f t="shared" si="3"/>
        <v>5.6003172901073484E-3</v>
      </c>
    </row>
    <row r="47" spans="1:13" ht="17" x14ac:dyDescent="0.2">
      <c r="A47" s="7">
        <v>44138</v>
      </c>
      <c r="B47">
        <v>250.33999600000001</v>
      </c>
      <c r="C47" s="15">
        <f t="shared" si="1"/>
        <v>1.8926264651176306E-2</v>
      </c>
      <c r="D47" s="8">
        <v>3443.44</v>
      </c>
      <c r="E47" s="13">
        <f t="shared" si="0"/>
        <v>2.2047038430944355E-2</v>
      </c>
      <c r="I47" s="7">
        <v>43409</v>
      </c>
      <c r="J47">
        <v>261.94198599999999</v>
      </c>
      <c r="K47" s="15">
        <f t="shared" si="2"/>
        <v>-1.4625893202936613E-2</v>
      </c>
      <c r="L47" s="8">
        <v>2755.45</v>
      </c>
      <c r="M47" s="13">
        <f t="shared" si="3"/>
        <v>6.2593351373656514E-3</v>
      </c>
    </row>
    <row r="48" spans="1:13" ht="17" x14ac:dyDescent="0.2">
      <c r="A48" s="7">
        <v>44139</v>
      </c>
      <c r="B48">
        <v>253.240005</v>
      </c>
      <c r="C48" s="15">
        <f t="shared" si="1"/>
        <v>1.1584281562423637E-2</v>
      </c>
      <c r="D48" s="8">
        <v>3510.45</v>
      </c>
      <c r="E48" s="13">
        <f t="shared" si="0"/>
        <v>1.9460190971818836E-2</v>
      </c>
      <c r="I48" s="7">
        <v>43410</v>
      </c>
      <c r="J48">
        <v>259.90499899999998</v>
      </c>
      <c r="K48" s="15">
        <f t="shared" si="2"/>
        <v>-7.7764814686868133E-3</v>
      </c>
      <c r="L48" s="8">
        <v>2813.89</v>
      </c>
      <c r="M48" s="13">
        <f t="shared" si="3"/>
        <v>2.1208876952947708E-2</v>
      </c>
    </row>
    <row r="49" spans="1:13" ht="17" x14ac:dyDescent="0.2">
      <c r="A49" s="7">
        <v>44140</v>
      </c>
      <c r="B49">
        <v>255.229996</v>
      </c>
      <c r="C49" s="15">
        <f t="shared" si="1"/>
        <v>7.8581225742748728E-3</v>
      </c>
      <c r="D49" s="8">
        <v>3509.44</v>
      </c>
      <c r="E49" s="13">
        <f t="shared" si="0"/>
        <v>-2.8771240154390476E-4</v>
      </c>
      <c r="I49" s="7">
        <v>43411</v>
      </c>
      <c r="J49">
        <v>260.16799900000001</v>
      </c>
      <c r="K49" s="15">
        <f t="shared" si="2"/>
        <v>1.0119082011195157E-3</v>
      </c>
      <c r="L49" s="8">
        <v>2806.83</v>
      </c>
      <c r="M49" s="13">
        <f t="shared" si="3"/>
        <v>-2.5089822274502183E-3</v>
      </c>
    </row>
    <row r="50" spans="1:13" ht="17" x14ac:dyDescent="0.2">
      <c r="A50" s="7">
        <v>44141</v>
      </c>
      <c r="B50">
        <v>254.949997</v>
      </c>
      <c r="C50" s="15">
        <f t="shared" si="1"/>
        <v>-1.0970458190189269E-3</v>
      </c>
      <c r="D50" s="8">
        <v>3550.5</v>
      </c>
      <c r="E50" s="13">
        <f t="shared" si="0"/>
        <v>1.1699872344305584E-2</v>
      </c>
      <c r="I50" s="7">
        <v>43412</v>
      </c>
      <c r="J50">
        <v>261.98001099999999</v>
      </c>
      <c r="K50" s="15">
        <f t="shared" si="2"/>
        <v>6.9647766326557115E-3</v>
      </c>
      <c r="L50" s="8">
        <v>2781.01</v>
      </c>
      <c r="M50" s="13">
        <f t="shared" si="3"/>
        <v>-9.1989896074931021E-3</v>
      </c>
    </row>
    <row r="51" spans="1:13" ht="17" x14ac:dyDescent="0.2">
      <c r="A51" s="7">
        <v>44144</v>
      </c>
      <c r="B51">
        <v>266.85000600000001</v>
      </c>
      <c r="C51" s="15">
        <f t="shared" si="1"/>
        <v>4.6675854638272396E-2</v>
      </c>
      <c r="D51" s="8">
        <v>3545.53</v>
      </c>
      <c r="E51" s="13">
        <f t="shared" si="0"/>
        <v>-1.3998028446696731E-3</v>
      </c>
      <c r="I51" s="7">
        <v>43413</v>
      </c>
      <c r="J51">
        <v>260.77600100000001</v>
      </c>
      <c r="K51" s="15">
        <f t="shared" si="2"/>
        <v>-4.5958086474009452E-3</v>
      </c>
      <c r="L51" s="8">
        <v>2726.22</v>
      </c>
      <c r="M51" s="13">
        <f t="shared" si="3"/>
        <v>-1.9701475363267495E-2</v>
      </c>
    </row>
    <row r="52" spans="1:13" ht="17" x14ac:dyDescent="0.2">
      <c r="A52" s="7">
        <v>44145</v>
      </c>
      <c r="B52">
        <v>272.52999899999998</v>
      </c>
      <c r="C52" s="15">
        <f t="shared" si="1"/>
        <v>2.1285339600104702E-2</v>
      </c>
      <c r="D52" s="8">
        <v>3572.66</v>
      </c>
      <c r="E52" s="13">
        <f t="shared" si="0"/>
        <v>7.6518884341691962E-3</v>
      </c>
      <c r="I52" s="7">
        <v>43416</v>
      </c>
      <c r="J52">
        <v>258.07699600000001</v>
      </c>
      <c r="K52" s="15">
        <f t="shared" si="2"/>
        <v>-1.0349897957059317E-2</v>
      </c>
      <c r="L52" s="8">
        <v>2722.18</v>
      </c>
      <c r="M52" s="13">
        <f t="shared" si="3"/>
        <v>-1.4819053487979961E-3</v>
      </c>
    </row>
    <row r="53" spans="1:13" ht="17" x14ac:dyDescent="0.2">
      <c r="A53" s="7">
        <v>44146</v>
      </c>
      <c r="B53">
        <v>274.75</v>
      </c>
      <c r="C53" s="15">
        <f t="shared" si="1"/>
        <v>8.1458958945654913E-3</v>
      </c>
      <c r="D53" s="8">
        <v>3537.01</v>
      </c>
      <c r="E53" s="13">
        <f t="shared" si="0"/>
        <v>-9.9785593927212979E-3</v>
      </c>
      <c r="I53" s="7">
        <v>43417</v>
      </c>
      <c r="J53">
        <v>258.510986</v>
      </c>
      <c r="K53" s="15">
        <f t="shared" si="2"/>
        <v>1.6816299272175428E-3</v>
      </c>
      <c r="L53" s="8">
        <v>2701.58</v>
      </c>
      <c r="M53" s="13">
        <f t="shared" si="3"/>
        <v>-7.5674643116913076E-3</v>
      </c>
    </row>
    <row r="54" spans="1:13" ht="17" x14ac:dyDescent="0.2">
      <c r="A54" s="7">
        <v>44147</v>
      </c>
      <c r="B54">
        <v>278.92001299999998</v>
      </c>
      <c r="C54" s="15">
        <f t="shared" si="1"/>
        <v>1.5177481346678734E-2</v>
      </c>
      <c r="D54" s="8">
        <v>3585.15</v>
      </c>
      <c r="E54" s="13">
        <f t="shared" si="0"/>
        <v>1.3610365817456005E-2</v>
      </c>
      <c r="I54" s="7">
        <v>43418</v>
      </c>
      <c r="J54">
        <v>258.52600100000001</v>
      </c>
      <c r="K54" s="15">
        <f t="shared" si="2"/>
        <v>5.8082637927059366E-5</v>
      </c>
      <c r="L54" s="8">
        <v>2730.2</v>
      </c>
      <c r="M54" s="13">
        <f t="shared" si="3"/>
        <v>1.0593800664796094E-2</v>
      </c>
    </row>
    <row r="55" spans="1:13" ht="17" x14ac:dyDescent="0.2">
      <c r="A55" s="7">
        <v>44148</v>
      </c>
      <c r="B55">
        <v>274.73998999999998</v>
      </c>
      <c r="C55" s="15">
        <f t="shared" si="1"/>
        <v>-1.4986457784225027E-2</v>
      </c>
      <c r="D55" s="8">
        <v>3626.91</v>
      </c>
      <c r="E55" s="13">
        <f t="shared" si="0"/>
        <v>1.1648048198820149E-2</v>
      </c>
      <c r="I55" s="7">
        <v>43419</v>
      </c>
      <c r="J55">
        <v>255.05999800000001</v>
      </c>
      <c r="K55" s="15">
        <f t="shared" si="2"/>
        <v>-1.3406786886399069E-2</v>
      </c>
      <c r="L55" s="8">
        <v>2736.27</v>
      </c>
      <c r="M55" s="13">
        <f t="shared" si="3"/>
        <v>2.2232803457622463E-3</v>
      </c>
    </row>
    <row r="56" spans="1:13" ht="17" x14ac:dyDescent="0.2">
      <c r="A56" s="7">
        <v>44151</v>
      </c>
      <c r="B56">
        <v>281.66000400000001</v>
      </c>
      <c r="C56" s="15">
        <f t="shared" si="1"/>
        <v>2.5187501826727354E-2</v>
      </c>
      <c r="D56" s="8">
        <v>3609.53</v>
      </c>
      <c r="E56" s="13">
        <f t="shared" si="0"/>
        <v>-4.7919578925310624E-3</v>
      </c>
      <c r="I56" s="7">
        <v>43420</v>
      </c>
      <c r="J56">
        <v>254.32699600000001</v>
      </c>
      <c r="K56" s="15">
        <f t="shared" si="2"/>
        <v>-2.8738414716054095E-3</v>
      </c>
      <c r="L56" s="8">
        <v>2690.73</v>
      </c>
      <c r="M56" s="13">
        <f t="shared" si="3"/>
        <v>-1.6643094431470606E-2</v>
      </c>
    </row>
    <row r="57" spans="1:13" ht="17" x14ac:dyDescent="0.2">
      <c r="A57" s="7">
        <v>44152</v>
      </c>
      <c r="B57">
        <v>278.540009</v>
      </c>
      <c r="C57" s="15">
        <f t="shared" si="1"/>
        <v>-1.1077167349610728E-2</v>
      </c>
      <c r="D57" s="8">
        <v>3567.79</v>
      </c>
      <c r="E57" s="13">
        <f t="shared" si="0"/>
        <v>-1.156383241031389E-2</v>
      </c>
      <c r="I57" s="7">
        <v>43423</v>
      </c>
      <c r="J57">
        <v>254.878006</v>
      </c>
      <c r="K57" s="15">
        <f t="shared" si="2"/>
        <v>2.1665415337976945E-3</v>
      </c>
      <c r="L57" s="8">
        <v>2641.89</v>
      </c>
      <c r="M57" s="13">
        <f t="shared" si="3"/>
        <v>-1.8151208036480848E-2</v>
      </c>
    </row>
    <row r="58" spans="1:13" ht="17" x14ac:dyDescent="0.2">
      <c r="A58" s="7">
        <v>44153</v>
      </c>
      <c r="B58">
        <v>279.85998499999999</v>
      </c>
      <c r="C58" s="15">
        <f t="shared" si="1"/>
        <v>4.7389098777548266E-3</v>
      </c>
      <c r="D58" s="8">
        <v>3581.87</v>
      </c>
      <c r="E58" s="13">
        <f t="shared" si="0"/>
        <v>3.9464206133208446E-3</v>
      </c>
      <c r="I58" s="7">
        <v>43424</v>
      </c>
      <c r="J58">
        <v>253.348007</v>
      </c>
      <c r="K58" s="15">
        <f t="shared" si="2"/>
        <v>-6.0028678975149186E-3</v>
      </c>
      <c r="L58" s="8">
        <v>2649.93</v>
      </c>
      <c r="M58" s="13">
        <f t="shared" si="3"/>
        <v>3.0432758366170098E-3</v>
      </c>
    </row>
    <row r="59" spans="1:13" ht="17" x14ac:dyDescent="0.2">
      <c r="A59" s="7">
        <v>44154</v>
      </c>
      <c r="B59">
        <v>281.57000699999998</v>
      </c>
      <c r="C59" s="15">
        <f t="shared" si="1"/>
        <v>6.110276894354838E-3</v>
      </c>
      <c r="D59" s="8">
        <v>3557.54</v>
      </c>
      <c r="E59" s="13">
        <f t="shared" si="0"/>
        <v>-6.7925413261787915E-3</v>
      </c>
      <c r="I59" s="7">
        <v>43425</v>
      </c>
      <c r="J59">
        <v>250.462997</v>
      </c>
      <c r="K59" s="15">
        <f t="shared" si="2"/>
        <v>-1.1387537775262579E-2</v>
      </c>
      <c r="L59" s="8">
        <v>2632.56</v>
      </c>
      <c r="M59" s="13">
        <f t="shared" si="3"/>
        <v>-6.5548901291732076E-3</v>
      </c>
    </row>
    <row r="60" spans="1:13" ht="17" x14ac:dyDescent="0.2">
      <c r="A60" s="7">
        <v>44155</v>
      </c>
      <c r="B60">
        <v>279.66000400000001</v>
      </c>
      <c r="C60" s="15">
        <f t="shared" si="1"/>
        <v>-6.7834036030689493E-3</v>
      </c>
      <c r="D60" s="8">
        <v>3577.59</v>
      </c>
      <c r="E60" s="13">
        <f t="shared" si="0"/>
        <v>5.6359169538502396E-3</v>
      </c>
      <c r="I60" s="7">
        <v>43426</v>
      </c>
      <c r="J60">
        <v>252.73500100000001</v>
      </c>
      <c r="K60" s="15">
        <f t="shared" si="2"/>
        <v>9.071216216421929E-3</v>
      </c>
      <c r="L60" s="8">
        <v>2673.45</v>
      </c>
      <c r="M60" s="13">
        <f t="shared" si="3"/>
        <v>1.5532409517731827E-2</v>
      </c>
    </row>
    <row r="61" spans="1:13" ht="17" x14ac:dyDescent="0.2">
      <c r="A61" s="7">
        <v>44158</v>
      </c>
      <c r="B61">
        <v>281.35000600000001</v>
      </c>
      <c r="C61" s="15">
        <f t="shared" si="1"/>
        <v>6.0430593428726365E-3</v>
      </c>
      <c r="D61" s="8">
        <v>3635.41</v>
      </c>
      <c r="E61" s="13">
        <f t="shared" si="0"/>
        <v>1.6161717804443754E-2</v>
      </c>
      <c r="I61" s="7">
        <v>43427</v>
      </c>
      <c r="J61">
        <v>252.45199600000001</v>
      </c>
      <c r="K61" s="15">
        <f t="shared" si="2"/>
        <v>-1.1197697148406238E-3</v>
      </c>
      <c r="L61" s="8">
        <v>2682.17</v>
      </c>
      <c r="M61" s="13">
        <f t="shared" si="3"/>
        <v>3.261703042884756E-3</v>
      </c>
    </row>
    <row r="62" spans="1:13" ht="17" x14ac:dyDescent="0.2">
      <c r="A62" s="7">
        <v>44159</v>
      </c>
      <c r="B62">
        <v>283.97000100000002</v>
      </c>
      <c r="C62" s="15">
        <f t="shared" si="1"/>
        <v>9.3122265652272329E-3</v>
      </c>
      <c r="D62" s="8">
        <v>3629.65</v>
      </c>
      <c r="E62" s="13">
        <f t="shared" si="0"/>
        <v>-1.5844155129681736E-3</v>
      </c>
      <c r="I62" s="7">
        <v>43430</v>
      </c>
      <c r="J62">
        <v>255.01400799999999</v>
      </c>
      <c r="K62" s="15">
        <f t="shared" si="2"/>
        <v>1.0148511560986062E-2</v>
      </c>
      <c r="L62" s="8">
        <v>2743.79</v>
      </c>
      <c r="M62" s="13">
        <f t="shared" si="3"/>
        <v>2.297393528374414E-2</v>
      </c>
    </row>
    <row r="63" spans="1:13" ht="17" x14ac:dyDescent="0.2">
      <c r="A63" s="7">
        <v>44160</v>
      </c>
      <c r="B63">
        <v>281.51998900000001</v>
      </c>
      <c r="C63" s="15">
        <f t="shared" si="1"/>
        <v>-8.6277141647790323E-3</v>
      </c>
      <c r="D63" s="8">
        <v>3638.35</v>
      </c>
      <c r="E63" s="13">
        <f t="shared" si="0"/>
        <v>2.3969253233782073E-3</v>
      </c>
      <c r="I63" s="7">
        <v>43431</v>
      </c>
      <c r="J63">
        <v>255.779999</v>
      </c>
      <c r="K63" s="15">
        <f t="shared" si="2"/>
        <v>3.0037212700881888E-3</v>
      </c>
      <c r="L63" s="8">
        <v>2737.8</v>
      </c>
      <c r="M63" s="13">
        <f t="shared" si="3"/>
        <v>-2.1831116812874862E-3</v>
      </c>
    </row>
    <row r="64" spans="1:13" ht="17" x14ac:dyDescent="0.2">
      <c r="A64" s="7">
        <v>44161</v>
      </c>
      <c r="B64">
        <v>276.14001500000001</v>
      </c>
      <c r="C64" s="15">
        <f t="shared" si="1"/>
        <v>-1.9110451158762976E-2</v>
      </c>
      <c r="D64" s="8">
        <v>3621.63</v>
      </c>
      <c r="E64" s="13">
        <f t="shared" si="0"/>
        <v>-4.5954897137437944E-3</v>
      </c>
      <c r="I64" s="7">
        <v>43432</v>
      </c>
      <c r="J64">
        <v>254.425003</v>
      </c>
      <c r="K64" s="15">
        <f t="shared" si="2"/>
        <v>-5.2975056896453765E-3</v>
      </c>
      <c r="L64" s="8">
        <v>2760.17</v>
      </c>
      <c r="M64" s="13">
        <f t="shared" si="3"/>
        <v>8.1707940682298474E-3</v>
      </c>
    </row>
    <row r="65" spans="1:13" ht="17" x14ac:dyDescent="0.2">
      <c r="A65" s="7">
        <v>44162</v>
      </c>
      <c r="B65">
        <v>274.89999399999999</v>
      </c>
      <c r="C65" s="15">
        <f t="shared" si="1"/>
        <v>-4.4905516500388654E-3</v>
      </c>
      <c r="D65" s="8">
        <v>3662.45</v>
      </c>
      <c r="E65" s="13">
        <f t="shared" si="0"/>
        <v>1.1271167954760575E-2</v>
      </c>
      <c r="I65" s="7">
        <v>43433</v>
      </c>
      <c r="J65">
        <v>255.17100500000001</v>
      </c>
      <c r="K65" s="15">
        <f t="shared" si="2"/>
        <v>2.9321096244616651E-3</v>
      </c>
      <c r="L65" s="8">
        <v>2790.37</v>
      </c>
      <c r="M65" s="13">
        <f t="shared" si="3"/>
        <v>1.0941355061463431E-2</v>
      </c>
    </row>
    <row r="66" spans="1:13" ht="17" x14ac:dyDescent="0.2">
      <c r="A66" s="7">
        <v>44165</v>
      </c>
      <c r="B66">
        <v>279.85000600000001</v>
      </c>
      <c r="C66" s="15">
        <f t="shared" si="1"/>
        <v>1.8006591880827871E-2</v>
      </c>
      <c r="D66" s="8">
        <v>3669.01</v>
      </c>
      <c r="E66" s="13">
        <f t="shared" si="0"/>
        <v>1.7911507324332998E-3</v>
      </c>
      <c r="I66" s="7">
        <v>43434</v>
      </c>
      <c r="J66">
        <v>252.54600500000001</v>
      </c>
      <c r="K66" s="15">
        <f t="shared" si="2"/>
        <v>-1.028721895734197E-2</v>
      </c>
      <c r="L66" s="8">
        <v>2700.06</v>
      </c>
      <c r="M66" s="13">
        <f t="shared" si="3"/>
        <v>-3.2364883510072162E-2</v>
      </c>
    </row>
    <row r="67" spans="1:13" ht="17" x14ac:dyDescent="0.2">
      <c r="A67" s="7">
        <v>44166</v>
      </c>
      <c r="B67">
        <v>279.66000400000001</v>
      </c>
      <c r="C67" s="15">
        <f t="shared" si="1"/>
        <v>-6.7894227595621803E-4</v>
      </c>
      <c r="D67" s="8">
        <v>3666.72</v>
      </c>
      <c r="E67" s="13">
        <f t="shared" ref="E67:E130" si="4">D67/D66-1</f>
        <v>-6.241465681479097E-4</v>
      </c>
      <c r="I67" s="7">
        <v>43437</v>
      </c>
      <c r="J67">
        <v>254.503006</v>
      </c>
      <c r="K67" s="15">
        <f t="shared" si="2"/>
        <v>7.7490871415684115E-3</v>
      </c>
      <c r="L67" s="8">
        <v>2695.95</v>
      </c>
      <c r="M67" s="13">
        <f t="shared" si="3"/>
        <v>-1.5221883958135285E-3</v>
      </c>
    </row>
    <row r="68" spans="1:13" ht="17" x14ac:dyDescent="0.2">
      <c r="A68" s="7">
        <v>44167</v>
      </c>
      <c r="B68">
        <v>282.790009</v>
      </c>
      <c r="C68" s="15">
        <f t="shared" ref="C68:C131" si="5">B68/B67-1</f>
        <v>1.1192179629661902E-2</v>
      </c>
      <c r="D68" s="8">
        <v>3699.12</v>
      </c>
      <c r="E68" s="13">
        <f t="shared" si="4"/>
        <v>8.8362351093074221E-3</v>
      </c>
      <c r="I68" s="7">
        <v>43438</v>
      </c>
      <c r="J68">
        <v>251.49099699999999</v>
      </c>
      <c r="K68" s="15">
        <f t="shared" ref="K68:K131" si="6">J68/J67-1</f>
        <v>-1.1834866107632513E-2</v>
      </c>
      <c r="L68" s="8">
        <v>2633.08</v>
      </c>
      <c r="M68" s="13">
        <f t="shared" ref="M68:M131" si="7">L68/L67-1</f>
        <v>-2.3320165433335149E-2</v>
      </c>
    </row>
    <row r="69" spans="1:13" ht="17" x14ac:dyDescent="0.2">
      <c r="A69" s="7">
        <v>44168</v>
      </c>
      <c r="B69">
        <v>286.39999399999999</v>
      </c>
      <c r="C69" s="15">
        <f t="shared" si="5"/>
        <v>1.2765603045049589E-2</v>
      </c>
      <c r="D69" s="8">
        <v>3691.96</v>
      </c>
      <c r="E69" s="13">
        <f t="shared" si="4"/>
        <v>-1.9355954929820562E-3</v>
      </c>
      <c r="I69" s="7">
        <v>43439</v>
      </c>
      <c r="J69">
        <v>250.87300099999999</v>
      </c>
      <c r="K69" s="15">
        <f t="shared" si="6"/>
        <v>-2.4573285221817232E-3</v>
      </c>
      <c r="L69" s="8">
        <v>2637.72</v>
      </c>
      <c r="M69" s="13">
        <f t="shared" si="7"/>
        <v>1.762194844060927E-3</v>
      </c>
    </row>
    <row r="70" spans="1:13" ht="17" x14ac:dyDescent="0.2">
      <c r="A70" s="7">
        <v>44169</v>
      </c>
      <c r="B70">
        <v>291.35998499999999</v>
      </c>
      <c r="C70" s="15">
        <f t="shared" si="5"/>
        <v>1.7318404692424627E-2</v>
      </c>
      <c r="D70" s="8">
        <v>3702.25</v>
      </c>
      <c r="E70" s="13">
        <f t="shared" si="4"/>
        <v>2.7871374554437889E-3</v>
      </c>
      <c r="I70" s="7">
        <v>43440</v>
      </c>
      <c r="J70">
        <v>244.25500500000001</v>
      </c>
      <c r="K70" s="15">
        <f t="shared" si="6"/>
        <v>-2.6379865404488001E-2</v>
      </c>
      <c r="L70" s="8">
        <v>2636.78</v>
      </c>
      <c r="M70" s="13">
        <f t="shared" si="7"/>
        <v>-3.5636837875119287E-4</v>
      </c>
    </row>
    <row r="71" spans="1:13" ht="17" x14ac:dyDescent="0.2">
      <c r="A71" s="7">
        <v>44172</v>
      </c>
      <c r="B71">
        <v>288.60000600000001</v>
      </c>
      <c r="C71" s="15">
        <f t="shared" si="5"/>
        <v>-9.4727455453431642E-3</v>
      </c>
      <c r="D71" s="8">
        <v>3672.82</v>
      </c>
      <c r="E71" s="13">
        <f t="shared" si="4"/>
        <v>-7.9492200688769943E-3</v>
      </c>
      <c r="I71" s="7">
        <v>43441</v>
      </c>
      <c r="J71">
        <v>244.71000699999999</v>
      </c>
      <c r="K71" s="15">
        <f t="shared" si="6"/>
        <v>1.8628154620616844E-3</v>
      </c>
      <c r="L71" s="8">
        <v>2651.07</v>
      </c>
      <c r="M71" s="13">
        <f t="shared" si="7"/>
        <v>5.4194889220944287E-3</v>
      </c>
    </row>
    <row r="72" spans="1:13" ht="17" x14ac:dyDescent="0.2">
      <c r="A72" s="7">
        <v>44173</v>
      </c>
      <c r="B72">
        <v>283.5</v>
      </c>
      <c r="C72" s="15">
        <f t="shared" si="5"/>
        <v>-1.7671538094146788E-2</v>
      </c>
      <c r="D72" s="8">
        <v>3668.1</v>
      </c>
      <c r="E72" s="13">
        <f t="shared" si="4"/>
        <v>-1.2851160688518437E-3</v>
      </c>
      <c r="I72" s="7">
        <v>43444</v>
      </c>
      <c r="J72">
        <v>241.550995</v>
      </c>
      <c r="K72" s="15">
        <f t="shared" si="6"/>
        <v>-1.2909206446959809E-2</v>
      </c>
      <c r="L72" s="8">
        <v>2650.54</v>
      </c>
      <c r="M72" s="13">
        <f t="shared" si="7"/>
        <v>-1.9991927787654795E-4</v>
      </c>
    </row>
    <row r="73" spans="1:13" ht="17" x14ac:dyDescent="0.2">
      <c r="A73" s="7">
        <v>44174</v>
      </c>
      <c r="B73">
        <v>285.88000499999998</v>
      </c>
      <c r="C73" s="15">
        <f t="shared" si="5"/>
        <v>8.3950793650793276E-3</v>
      </c>
      <c r="D73" s="8">
        <v>3663.46</v>
      </c>
      <c r="E73" s="13">
        <f t="shared" si="4"/>
        <v>-1.264960061067022E-3</v>
      </c>
      <c r="I73" s="7">
        <v>43445</v>
      </c>
      <c r="J73">
        <v>241.70799299999999</v>
      </c>
      <c r="K73" s="15">
        <f t="shared" si="6"/>
        <v>6.4995799334210957E-4</v>
      </c>
      <c r="L73" s="8">
        <v>2599.9499999999998</v>
      </c>
      <c r="M73" s="13">
        <f t="shared" si="7"/>
        <v>-1.9086676677205427E-2</v>
      </c>
    </row>
    <row r="74" spans="1:13" ht="17" x14ac:dyDescent="0.2">
      <c r="A74" s="7">
        <v>44175</v>
      </c>
      <c r="B74">
        <v>283.19000199999999</v>
      </c>
      <c r="C74" s="15">
        <f t="shared" si="5"/>
        <v>-9.4095527947118951E-3</v>
      </c>
      <c r="D74" s="8">
        <v>3647.49</v>
      </c>
      <c r="E74" s="13">
        <f t="shared" si="4"/>
        <v>-4.359266922526861E-3</v>
      </c>
      <c r="I74" s="7">
        <v>43446</v>
      </c>
      <c r="J74">
        <v>244.42700199999999</v>
      </c>
      <c r="K74" s="15">
        <f t="shared" si="6"/>
        <v>1.1249148057755898E-2</v>
      </c>
      <c r="L74" s="8">
        <v>2545.94</v>
      </c>
      <c r="M74" s="13">
        <f t="shared" si="7"/>
        <v>-2.0773476413007863E-2</v>
      </c>
    </row>
    <row r="75" spans="1:13" ht="17" x14ac:dyDescent="0.2">
      <c r="A75" s="7">
        <v>44176</v>
      </c>
      <c r="B75">
        <v>280.23998999999998</v>
      </c>
      <c r="C75" s="15">
        <f t="shared" si="5"/>
        <v>-1.0417076800613989E-2</v>
      </c>
      <c r="D75" s="8">
        <v>3694.62</v>
      </c>
      <c r="E75" s="13">
        <f t="shared" si="4"/>
        <v>1.2921214314501217E-2</v>
      </c>
      <c r="I75" s="7">
        <v>43447</v>
      </c>
      <c r="J75">
        <v>244.36300700000001</v>
      </c>
      <c r="K75" s="15">
        <f t="shared" si="6"/>
        <v>-2.6181640930156291E-4</v>
      </c>
      <c r="L75" s="8">
        <v>2546.16</v>
      </c>
      <c r="M75" s="13">
        <f t="shared" si="7"/>
        <v>8.6412091408138991E-5</v>
      </c>
    </row>
    <row r="76" spans="1:13" ht="17" x14ac:dyDescent="0.2">
      <c r="A76" s="7">
        <v>44179</v>
      </c>
      <c r="B76">
        <v>285.32000699999998</v>
      </c>
      <c r="C76" s="15">
        <f t="shared" si="5"/>
        <v>1.8127380749621169E-2</v>
      </c>
      <c r="D76" s="8">
        <v>3701.17</v>
      </c>
      <c r="E76" s="13">
        <f t="shared" si="4"/>
        <v>1.7728480872187813E-3</v>
      </c>
      <c r="I76" s="7">
        <v>43448</v>
      </c>
      <c r="J76">
        <v>241.33200099999999</v>
      </c>
      <c r="K76" s="15">
        <f t="shared" si="6"/>
        <v>-1.2403702332898559E-2</v>
      </c>
      <c r="L76" s="8">
        <v>2506.96</v>
      </c>
      <c r="M76" s="13">
        <f t="shared" si="7"/>
        <v>-1.5395733182517968E-2</v>
      </c>
    </row>
    <row r="77" spans="1:13" ht="17" x14ac:dyDescent="0.2">
      <c r="A77" s="7">
        <v>44180</v>
      </c>
      <c r="B77">
        <v>282.67999300000002</v>
      </c>
      <c r="C77" s="15">
        <f t="shared" si="5"/>
        <v>-9.2528176616789581E-3</v>
      </c>
      <c r="D77" s="8">
        <v>3722.48</v>
      </c>
      <c r="E77" s="13">
        <f t="shared" si="4"/>
        <v>5.7576388007034573E-3</v>
      </c>
      <c r="I77" s="7">
        <v>43451</v>
      </c>
      <c r="J77">
        <v>239.62600699999999</v>
      </c>
      <c r="K77" s="15">
        <f t="shared" si="6"/>
        <v>-7.0690749379731521E-3</v>
      </c>
      <c r="L77" s="8">
        <v>2467.42</v>
      </c>
      <c r="M77" s="13">
        <f t="shared" si="7"/>
        <v>-1.5772090500047797E-2</v>
      </c>
    </row>
    <row r="78" spans="1:13" ht="17" x14ac:dyDescent="0.2">
      <c r="A78" s="7">
        <v>44181</v>
      </c>
      <c r="B78">
        <v>288.07000699999998</v>
      </c>
      <c r="C78" s="15">
        <f t="shared" si="5"/>
        <v>1.9067546814322878E-2</v>
      </c>
      <c r="D78" s="8">
        <v>3709.41</v>
      </c>
      <c r="E78" s="13">
        <f t="shared" si="4"/>
        <v>-3.5111001267972286E-3</v>
      </c>
      <c r="I78" s="7">
        <v>43452</v>
      </c>
      <c r="J78">
        <v>239.52600100000001</v>
      </c>
      <c r="K78" s="15">
        <f t="shared" si="6"/>
        <v>-4.1734201246357294E-4</v>
      </c>
      <c r="L78" s="8">
        <v>2416.62</v>
      </c>
      <c r="M78" s="13">
        <f t="shared" si="7"/>
        <v>-2.0588306814405377E-2</v>
      </c>
    </row>
    <row r="79" spans="1:13" ht="17" x14ac:dyDescent="0.2">
      <c r="A79" s="7">
        <v>44182</v>
      </c>
      <c r="B79">
        <v>290.38000499999998</v>
      </c>
      <c r="C79" s="15">
        <f t="shared" si="5"/>
        <v>8.0188771613423082E-3</v>
      </c>
      <c r="D79" s="8">
        <v>3694.92</v>
      </c>
      <c r="E79" s="13">
        <f t="shared" si="4"/>
        <v>-3.9062815919512772E-3</v>
      </c>
      <c r="I79" s="7">
        <v>43453</v>
      </c>
      <c r="J79">
        <v>239.76300000000001</v>
      </c>
      <c r="K79" s="15">
        <f t="shared" si="6"/>
        <v>9.8944999294658942E-4</v>
      </c>
      <c r="L79" s="8">
        <v>2351.1</v>
      </c>
      <c r="M79" s="13">
        <f t="shared" si="7"/>
        <v>-2.711224768478282E-2</v>
      </c>
    </row>
    <row r="80" spans="1:13" ht="17" x14ac:dyDescent="0.2">
      <c r="A80" s="7">
        <v>44183</v>
      </c>
      <c r="B80">
        <v>289.97000100000002</v>
      </c>
      <c r="C80" s="15">
        <f t="shared" si="5"/>
        <v>-1.4119567220199913E-3</v>
      </c>
      <c r="D80" s="8">
        <v>3687.26</v>
      </c>
      <c r="E80" s="13">
        <f t="shared" si="4"/>
        <v>-2.0731166033364223E-3</v>
      </c>
      <c r="I80" s="7">
        <v>43454</v>
      </c>
      <c r="J80">
        <v>240.20700099999999</v>
      </c>
      <c r="K80" s="15">
        <f t="shared" si="6"/>
        <v>1.8518328516075044E-3</v>
      </c>
      <c r="L80" s="8">
        <v>2467.6999999999998</v>
      </c>
      <c r="M80" s="13">
        <f t="shared" si="7"/>
        <v>4.9593807154098002E-2</v>
      </c>
    </row>
    <row r="81" spans="1:13" ht="17" x14ac:dyDescent="0.2">
      <c r="A81" s="7">
        <v>44186</v>
      </c>
      <c r="B81">
        <v>281.67999300000002</v>
      </c>
      <c r="C81" s="15">
        <f t="shared" si="5"/>
        <v>-2.8589191886784215E-2</v>
      </c>
      <c r="D81" s="8">
        <v>3690.01</v>
      </c>
      <c r="E81" s="13">
        <f t="shared" si="4"/>
        <v>7.4581125280026583E-4</v>
      </c>
      <c r="I81" s="7">
        <v>43455</v>
      </c>
      <c r="J81">
        <v>238.54899599999999</v>
      </c>
      <c r="K81" s="15">
        <f t="shared" si="6"/>
        <v>-6.902400817201837E-3</v>
      </c>
      <c r="L81" s="8">
        <v>2488.83</v>
      </c>
      <c r="M81" s="13">
        <f t="shared" si="7"/>
        <v>8.5626291688616352E-3</v>
      </c>
    </row>
    <row r="82" spans="1:13" ht="17" x14ac:dyDescent="0.2">
      <c r="A82" s="7">
        <v>44187</v>
      </c>
      <c r="B82">
        <v>284.19000199999999</v>
      </c>
      <c r="C82" s="15">
        <f t="shared" si="5"/>
        <v>8.9108529621411137E-3</v>
      </c>
      <c r="D82" s="8">
        <v>3703.06</v>
      </c>
      <c r="E82" s="13">
        <f t="shared" si="4"/>
        <v>3.5365757816374632E-3</v>
      </c>
      <c r="I82" s="7">
        <v>43458</v>
      </c>
      <c r="J82">
        <v>236.921997</v>
      </c>
      <c r="K82" s="15">
        <f t="shared" si="6"/>
        <v>-6.8203976008349709E-3</v>
      </c>
      <c r="L82" s="8">
        <v>2485.7399999999998</v>
      </c>
      <c r="M82" s="13">
        <f t="shared" si="7"/>
        <v>-1.2415472330372657E-3</v>
      </c>
    </row>
    <row r="83" spans="1:13" ht="17" x14ac:dyDescent="0.2">
      <c r="A83" s="7">
        <v>44188</v>
      </c>
      <c r="B83">
        <v>287.01001000000002</v>
      </c>
      <c r="C83" s="15">
        <f t="shared" si="5"/>
        <v>9.9229669592670877E-3</v>
      </c>
      <c r="D83" s="8">
        <v>3735.36</v>
      </c>
      <c r="E83" s="13">
        <f t="shared" si="4"/>
        <v>8.7225159732762236E-3</v>
      </c>
      <c r="I83" s="7">
        <v>43461</v>
      </c>
      <c r="J83">
        <v>235.38099700000001</v>
      </c>
      <c r="K83" s="15">
        <f t="shared" si="6"/>
        <v>-6.5042504263544965E-3</v>
      </c>
      <c r="L83" s="8">
        <v>2506.85</v>
      </c>
      <c r="M83" s="13">
        <f t="shared" si="7"/>
        <v>8.4924408827955489E-3</v>
      </c>
    </row>
    <row r="84" spans="1:13" ht="17" x14ac:dyDescent="0.2">
      <c r="A84" s="7">
        <v>44189</v>
      </c>
      <c r="B84">
        <v>295.35000600000001</v>
      </c>
      <c r="C84" s="15">
        <f t="shared" si="5"/>
        <v>2.9058206018668153E-2</v>
      </c>
      <c r="D84" s="8">
        <v>3727.04</v>
      </c>
      <c r="E84" s="13">
        <f t="shared" si="4"/>
        <v>-2.2273622890431888E-3</v>
      </c>
      <c r="I84" s="7">
        <v>43462</v>
      </c>
      <c r="J84">
        <v>237.23100299999999</v>
      </c>
      <c r="K84" s="15">
        <f t="shared" si="6"/>
        <v>7.859623434256946E-3</v>
      </c>
      <c r="L84" s="8">
        <v>2510.0300000000002</v>
      </c>
      <c r="M84" s="13">
        <f t="shared" si="7"/>
        <v>1.2685242435728217E-3</v>
      </c>
    </row>
    <row r="85" spans="1:13" ht="17" x14ac:dyDescent="0.2">
      <c r="A85" s="7">
        <v>44194</v>
      </c>
      <c r="B85">
        <v>301.70001200000002</v>
      </c>
      <c r="C85" s="15">
        <f t="shared" si="5"/>
        <v>2.1499935232776046E-2</v>
      </c>
      <c r="D85" s="8">
        <v>3732.04</v>
      </c>
      <c r="E85" s="13">
        <f t="shared" si="4"/>
        <v>1.3415471795312772E-3</v>
      </c>
      <c r="I85" s="7">
        <v>43465</v>
      </c>
      <c r="J85">
        <v>239.36999499999999</v>
      </c>
      <c r="K85" s="15">
        <f t="shared" si="6"/>
        <v>9.0164943576114265E-3</v>
      </c>
      <c r="L85" s="8">
        <v>2447.89</v>
      </c>
      <c r="M85" s="13">
        <f t="shared" si="7"/>
        <v>-2.4756676215025419E-2</v>
      </c>
    </row>
    <row r="86" spans="1:13" ht="17" x14ac:dyDescent="0.2">
      <c r="A86" s="7">
        <v>44195</v>
      </c>
      <c r="B86">
        <v>300</v>
      </c>
      <c r="C86" s="15">
        <f t="shared" si="5"/>
        <v>-5.634776043694778E-3</v>
      </c>
      <c r="D86" s="8">
        <v>3756.07</v>
      </c>
      <c r="E86" s="13">
        <f t="shared" si="4"/>
        <v>6.4388377402171404E-3</v>
      </c>
      <c r="I86" s="7">
        <v>43467</v>
      </c>
      <c r="J86">
        <v>239.38900799999999</v>
      </c>
      <c r="K86" s="15">
        <f t="shared" si="6"/>
        <v>7.942933699767174E-5</v>
      </c>
      <c r="L86" s="8">
        <v>2531.94</v>
      </c>
      <c r="M86" s="13">
        <f t="shared" si="7"/>
        <v>3.4335693188827898E-2</v>
      </c>
    </row>
    <row r="87" spans="1:13" ht="17" x14ac:dyDescent="0.2">
      <c r="A87" s="7">
        <v>44196</v>
      </c>
      <c r="B87">
        <v>293.76001000000002</v>
      </c>
      <c r="C87" s="15">
        <f t="shared" si="5"/>
        <v>-2.0799966666666614E-2</v>
      </c>
      <c r="D87" s="8">
        <v>3700.65</v>
      </c>
      <c r="E87" s="13">
        <f t="shared" si="4"/>
        <v>-1.475478359029514E-2</v>
      </c>
      <c r="I87" s="7">
        <v>43468</v>
      </c>
      <c r="J87">
        <v>239.93899500000001</v>
      </c>
      <c r="K87" s="15">
        <f t="shared" si="6"/>
        <v>2.2974613771740149E-3</v>
      </c>
      <c r="L87" s="8">
        <v>2549.69</v>
      </c>
      <c r="M87" s="13">
        <f t="shared" si="7"/>
        <v>7.0104346864459099E-3</v>
      </c>
    </row>
    <row r="88" spans="1:13" ht="17" x14ac:dyDescent="0.2">
      <c r="A88" s="7">
        <v>44200</v>
      </c>
      <c r="B88">
        <v>296.73998999999998</v>
      </c>
      <c r="C88" s="15">
        <f t="shared" si="5"/>
        <v>1.014426708386873E-2</v>
      </c>
      <c r="D88" s="8">
        <v>3726.86</v>
      </c>
      <c r="E88" s="13">
        <f t="shared" si="4"/>
        <v>7.0825395538620661E-3</v>
      </c>
      <c r="I88" s="7">
        <v>43469</v>
      </c>
      <c r="J88">
        <v>241.19399999999999</v>
      </c>
      <c r="K88" s="15">
        <f t="shared" si="6"/>
        <v>5.23051703204791E-3</v>
      </c>
      <c r="L88" s="8">
        <v>2574.41</v>
      </c>
      <c r="M88" s="13">
        <f t="shared" si="7"/>
        <v>9.6952962909215845E-3</v>
      </c>
    </row>
    <row r="89" spans="1:13" ht="17" x14ac:dyDescent="0.2">
      <c r="A89" s="7">
        <v>44201</v>
      </c>
      <c r="B89">
        <v>295.35998499999999</v>
      </c>
      <c r="C89" s="15">
        <f t="shared" si="5"/>
        <v>-4.6505528290945453E-3</v>
      </c>
      <c r="D89" s="8">
        <v>3748.14</v>
      </c>
      <c r="E89" s="13">
        <f t="shared" si="4"/>
        <v>5.7099005597205377E-3</v>
      </c>
      <c r="I89" s="7">
        <v>43472</v>
      </c>
      <c r="J89">
        <v>244.921997</v>
      </c>
      <c r="K89" s="15">
        <f t="shared" si="6"/>
        <v>1.5456425118369532E-2</v>
      </c>
      <c r="L89" s="8">
        <v>2584.96</v>
      </c>
      <c r="M89" s="13">
        <f t="shared" si="7"/>
        <v>4.0980263439003295E-3</v>
      </c>
    </row>
    <row r="90" spans="1:13" ht="17" x14ac:dyDescent="0.2">
      <c r="A90" s="7">
        <v>44202</v>
      </c>
      <c r="B90">
        <v>298.959991</v>
      </c>
      <c r="C90" s="15">
        <f t="shared" si="5"/>
        <v>1.2188536642836034E-2</v>
      </c>
      <c r="D90" s="8">
        <v>3803.79</v>
      </c>
      <c r="E90" s="13">
        <f t="shared" si="4"/>
        <v>1.484736429268918E-2</v>
      </c>
      <c r="I90" s="7">
        <v>43473</v>
      </c>
      <c r="J90">
        <v>248.692993</v>
      </c>
      <c r="K90" s="15">
        <f t="shared" si="6"/>
        <v>1.5396722410359942E-2</v>
      </c>
      <c r="L90" s="8">
        <v>2596.64</v>
      </c>
      <c r="M90" s="13">
        <f t="shared" si="7"/>
        <v>4.5184451596929076E-3</v>
      </c>
    </row>
    <row r="91" spans="1:13" ht="17" x14ac:dyDescent="0.2">
      <c r="A91" s="7">
        <v>44203</v>
      </c>
      <c r="B91">
        <v>299.14999399999999</v>
      </c>
      <c r="C91" s="15">
        <f t="shared" si="5"/>
        <v>6.3554658054565394E-4</v>
      </c>
      <c r="D91" s="8">
        <v>3824.68</v>
      </c>
      <c r="E91" s="13">
        <f t="shared" si="4"/>
        <v>5.4918909824148709E-3</v>
      </c>
      <c r="I91" s="7">
        <v>43474</v>
      </c>
      <c r="J91">
        <v>251.776993</v>
      </c>
      <c r="K91" s="15">
        <f t="shared" si="6"/>
        <v>1.2400831896377529E-2</v>
      </c>
      <c r="L91" s="8">
        <v>2596.2600000000002</v>
      </c>
      <c r="M91" s="13">
        <f t="shared" si="7"/>
        <v>-1.4634296629478794E-4</v>
      </c>
    </row>
    <row r="92" spans="1:13" ht="17" x14ac:dyDescent="0.2">
      <c r="A92" s="7">
        <v>44204</v>
      </c>
      <c r="B92">
        <v>302.39001500000001</v>
      </c>
      <c r="C92" s="15">
        <f t="shared" si="5"/>
        <v>1.0830757362475518E-2</v>
      </c>
      <c r="D92" s="8">
        <v>3799.61</v>
      </c>
      <c r="E92" s="13">
        <f t="shared" si="4"/>
        <v>-6.5547967411652142E-3</v>
      </c>
      <c r="I92" s="7">
        <v>43475</v>
      </c>
      <c r="J92">
        <v>251.524002</v>
      </c>
      <c r="K92" s="15">
        <f t="shared" si="6"/>
        <v>-1.0048217550997496E-3</v>
      </c>
      <c r="L92" s="8">
        <v>2582.61</v>
      </c>
      <c r="M92" s="13">
        <f t="shared" si="7"/>
        <v>-5.2575628018766141E-3</v>
      </c>
    </row>
    <row r="93" spans="1:13" ht="17" x14ac:dyDescent="0.2">
      <c r="A93" s="7">
        <v>44207</v>
      </c>
      <c r="B93">
        <v>299.92999300000002</v>
      </c>
      <c r="C93" s="15">
        <f t="shared" si="5"/>
        <v>-8.1352620059229608E-3</v>
      </c>
      <c r="D93" s="8">
        <v>3801.19</v>
      </c>
      <c r="E93" s="13">
        <f t="shared" si="4"/>
        <v>4.1583215119445072E-4</v>
      </c>
      <c r="I93" s="7">
        <v>43476</v>
      </c>
      <c r="J93">
        <v>253.18600499999999</v>
      </c>
      <c r="K93" s="15">
        <f t="shared" si="6"/>
        <v>6.6077312176353598E-3</v>
      </c>
      <c r="L93" s="8">
        <v>2610.3000000000002</v>
      </c>
      <c r="M93" s="13">
        <f t="shared" si="7"/>
        <v>1.0721711756711327E-2</v>
      </c>
    </row>
    <row r="94" spans="1:13" ht="17" x14ac:dyDescent="0.2">
      <c r="A94" s="7">
        <v>44208</v>
      </c>
      <c r="B94">
        <v>296.459991</v>
      </c>
      <c r="C94" s="15">
        <f t="shared" si="5"/>
        <v>-1.1569373123681004E-2</v>
      </c>
      <c r="D94" s="8">
        <v>3809.84</v>
      </c>
      <c r="E94" s="13">
        <f t="shared" si="4"/>
        <v>2.2756031663768717E-3</v>
      </c>
      <c r="I94" s="7">
        <v>43479</v>
      </c>
      <c r="J94">
        <v>251.12399300000001</v>
      </c>
      <c r="K94" s="15">
        <f t="shared" si="6"/>
        <v>-8.1442574205473628E-3</v>
      </c>
      <c r="L94" s="8">
        <v>2616.1</v>
      </c>
      <c r="M94" s="13">
        <f t="shared" si="7"/>
        <v>2.2219668237366541E-3</v>
      </c>
    </row>
    <row r="95" spans="1:13" ht="17" x14ac:dyDescent="0.2">
      <c r="A95" s="7">
        <v>44209</v>
      </c>
      <c r="B95">
        <v>297.5</v>
      </c>
      <c r="C95" s="15">
        <f t="shared" si="5"/>
        <v>3.5080922605843501E-3</v>
      </c>
      <c r="D95" s="8">
        <v>3795.54</v>
      </c>
      <c r="E95" s="13">
        <f t="shared" si="4"/>
        <v>-3.753438464607517E-3</v>
      </c>
      <c r="I95" s="7">
        <v>43480</v>
      </c>
      <c r="J95">
        <v>251.82600400000001</v>
      </c>
      <c r="K95" s="15">
        <f t="shared" si="6"/>
        <v>2.7954756198862452E-3</v>
      </c>
      <c r="L95" s="8">
        <v>2635.96</v>
      </c>
      <c r="M95" s="13">
        <f t="shared" si="7"/>
        <v>7.5914529261114083E-3</v>
      </c>
    </row>
    <row r="96" spans="1:13" ht="17" x14ac:dyDescent="0.2">
      <c r="A96" s="7">
        <v>44210</v>
      </c>
      <c r="B96">
        <v>299.54998799999998</v>
      </c>
      <c r="C96" s="15">
        <f t="shared" si="5"/>
        <v>6.8907159663864626E-3</v>
      </c>
      <c r="D96" s="8">
        <v>3768.25</v>
      </c>
      <c r="E96" s="13">
        <f t="shared" si="4"/>
        <v>-7.1900177576840196E-3</v>
      </c>
      <c r="I96" s="7">
        <v>43481</v>
      </c>
      <c r="J96">
        <v>252.169006</v>
      </c>
      <c r="K96" s="15">
        <f t="shared" si="6"/>
        <v>1.3620594956507137E-3</v>
      </c>
      <c r="L96" s="8">
        <v>2670.71</v>
      </c>
      <c r="M96" s="13">
        <f t="shared" si="7"/>
        <v>1.3183052853609212E-2</v>
      </c>
    </row>
    <row r="97" spans="1:13" ht="17" x14ac:dyDescent="0.2">
      <c r="A97" s="7">
        <v>44211</v>
      </c>
      <c r="B97">
        <v>295.92999300000002</v>
      </c>
      <c r="C97" s="15">
        <f t="shared" si="5"/>
        <v>-1.2084777649865819E-2</v>
      </c>
      <c r="D97" s="8">
        <v>3798.91</v>
      </c>
      <c r="E97" s="13">
        <f t="shared" si="4"/>
        <v>8.136402839514334E-3</v>
      </c>
      <c r="I97" s="7">
        <v>43482</v>
      </c>
      <c r="J97">
        <v>252.26899700000001</v>
      </c>
      <c r="K97" s="15">
        <f t="shared" si="6"/>
        <v>3.9652375042487087E-4</v>
      </c>
      <c r="L97" s="8">
        <v>2632.9</v>
      </c>
      <c r="M97" s="13">
        <f t="shared" si="7"/>
        <v>-1.4157284018107563E-2</v>
      </c>
    </row>
    <row r="98" spans="1:13" ht="17" x14ac:dyDescent="0.2">
      <c r="A98" s="7">
        <v>44214</v>
      </c>
      <c r="B98">
        <v>295.19000199999999</v>
      </c>
      <c r="C98" s="15">
        <f t="shared" si="5"/>
        <v>-2.5005610026153091E-3</v>
      </c>
      <c r="D98" s="8">
        <v>3851.85</v>
      </c>
      <c r="E98" s="13">
        <f t="shared" si="4"/>
        <v>1.3935576257400273E-2</v>
      </c>
      <c r="I98" s="7">
        <v>43483</v>
      </c>
      <c r="J98">
        <v>255.68800400000001</v>
      </c>
      <c r="K98" s="15">
        <f t="shared" si="6"/>
        <v>1.3553020944543581E-2</v>
      </c>
      <c r="L98" s="8">
        <v>2638.7</v>
      </c>
      <c r="M98" s="13">
        <f t="shared" si="7"/>
        <v>2.2028941471379238E-3</v>
      </c>
    </row>
    <row r="99" spans="1:13" ht="17" x14ac:dyDescent="0.2">
      <c r="A99" s="7">
        <v>44215</v>
      </c>
      <c r="B99">
        <v>295.89001500000001</v>
      </c>
      <c r="C99" s="15">
        <f t="shared" si="5"/>
        <v>2.3713980665240886E-3</v>
      </c>
      <c r="D99" s="8">
        <v>3853.07</v>
      </c>
      <c r="E99" s="13">
        <f t="shared" si="4"/>
        <v>3.167309215053038E-4</v>
      </c>
      <c r="I99" s="7">
        <v>43486</v>
      </c>
      <c r="J99">
        <v>256.58801299999999</v>
      </c>
      <c r="K99" s="15">
        <f t="shared" si="6"/>
        <v>3.5199500403624295E-3</v>
      </c>
      <c r="L99" s="8">
        <v>2642.33</v>
      </c>
      <c r="M99" s="13">
        <f t="shared" si="7"/>
        <v>1.3756774169098041E-3</v>
      </c>
    </row>
    <row r="100" spans="1:13" ht="17" x14ac:dyDescent="0.2">
      <c r="A100" s="7">
        <v>44216</v>
      </c>
      <c r="B100">
        <v>297.36999500000002</v>
      </c>
      <c r="C100" s="15">
        <f t="shared" si="5"/>
        <v>5.0017909526280935E-3</v>
      </c>
      <c r="D100" s="8">
        <v>3841.47</v>
      </c>
      <c r="E100" s="13">
        <f t="shared" si="4"/>
        <v>-3.0105863636010755E-3</v>
      </c>
      <c r="I100" s="7">
        <v>43487</v>
      </c>
      <c r="J100">
        <v>256.95800800000001</v>
      </c>
      <c r="K100" s="15">
        <f t="shared" si="6"/>
        <v>1.4419808457692973E-3</v>
      </c>
      <c r="L100" s="8">
        <v>2664.76</v>
      </c>
      <c r="M100" s="13">
        <f t="shared" si="7"/>
        <v>8.4887201825663006E-3</v>
      </c>
    </row>
    <row r="101" spans="1:13" ht="17" x14ac:dyDescent="0.2">
      <c r="A101" s="7">
        <v>44217</v>
      </c>
      <c r="B101">
        <v>299.67999300000002</v>
      </c>
      <c r="C101" s="15">
        <f t="shared" si="5"/>
        <v>7.7680937513551207E-3</v>
      </c>
      <c r="D101" s="8">
        <v>3855.36</v>
      </c>
      <c r="E101" s="13">
        <f t="shared" si="4"/>
        <v>3.6158033252895461E-3</v>
      </c>
      <c r="I101" s="7">
        <v>43488</v>
      </c>
      <c r="J101">
        <v>254.96000699999999</v>
      </c>
      <c r="K101" s="15">
        <f t="shared" si="6"/>
        <v>-7.7755934347063516E-3</v>
      </c>
      <c r="L101" s="8">
        <v>2643.85</v>
      </c>
      <c r="M101" s="13">
        <f t="shared" si="7"/>
        <v>-7.8468605052613993E-3</v>
      </c>
    </row>
    <row r="102" spans="1:13" ht="17" x14ac:dyDescent="0.2">
      <c r="A102" s="7">
        <v>44218</v>
      </c>
      <c r="B102">
        <v>294.85000600000001</v>
      </c>
      <c r="C102" s="15">
        <f t="shared" si="5"/>
        <v>-1.611714866797942E-2</v>
      </c>
      <c r="D102" s="8">
        <v>3849.62</v>
      </c>
      <c r="E102" s="13">
        <f t="shared" si="4"/>
        <v>-1.4888363213811928E-3</v>
      </c>
      <c r="I102" s="7">
        <v>43489</v>
      </c>
      <c r="J102">
        <v>254.979996</v>
      </c>
      <c r="K102" s="15">
        <f t="shared" si="6"/>
        <v>7.8400531264621875E-5</v>
      </c>
      <c r="L102" s="8">
        <v>2640</v>
      </c>
      <c r="M102" s="13">
        <f t="shared" si="7"/>
        <v>-1.4562096941959091E-3</v>
      </c>
    </row>
    <row r="103" spans="1:13" ht="17" x14ac:dyDescent="0.2">
      <c r="A103" s="7">
        <v>44221</v>
      </c>
      <c r="B103">
        <v>292.959991</v>
      </c>
      <c r="C103" s="15">
        <f t="shared" si="5"/>
        <v>-6.4100897457671779E-3</v>
      </c>
      <c r="D103" s="8">
        <v>3750.77</v>
      </c>
      <c r="E103" s="13">
        <f t="shared" si="4"/>
        <v>-2.5677859113367063E-2</v>
      </c>
      <c r="I103" s="7">
        <v>43490</v>
      </c>
      <c r="J103">
        <v>255.615005</v>
      </c>
      <c r="K103" s="15">
        <f t="shared" si="6"/>
        <v>2.4904267392018564E-3</v>
      </c>
      <c r="L103" s="8">
        <v>2681.05</v>
      </c>
      <c r="M103" s="13">
        <f t="shared" si="7"/>
        <v>1.5549242424242493E-2</v>
      </c>
    </row>
    <row r="104" spans="1:13" ht="17" x14ac:dyDescent="0.2">
      <c r="A104" s="7">
        <v>44222</v>
      </c>
      <c r="B104">
        <v>293.51001000000002</v>
      </c>
      <c r="C104" s="15">
        <f t="shared" si="5"/>
        <v>1.8774543176445224E-3</v>
      </c>
      <c r="D104" s="8">
        <v>3787.38</v>
      </c>
      <c r="E104" s="13">
        <f t="shared" si="4"/>
        <v>9.7606624773047823E-3</v>
      </c>
      <c r="I104" s="7">
        <v>43493</v>
      </c>
      <c r="J104">
        <v>254.695007</v>
      </c>
      <c r="K104" s="15">
        <f t="shared" si="6"/>
        <v>-3.5991549087659447E-3</v>
      </c>
      <c r="L104" s="8">
        <v>2704.1</v>
      </c>
      <c r="M104" s="13">
        <f t="shared" si="7"/>
        <v>8.5973778929895328E-3</v>
      </c>
    </row>
    <row r="105" spans="1:13" ht="17" x14ac:dyDescent="0.2">
      <c r="A105" s="7">
        <v>44223</v>
      </c>
      <c r="B105">
        <v>290.64001500000001</v>
      </c>
      <c r="C105" s="15">
        <f t="shared" si="5"/>
        <v>-9.7781843965050186E-3</v>
      </c>
      <c r="D105" s="8">
        <v>3714.24</v>
      </c>
      <c r="E105" s="13">
        <f t="shared" si="4"/>
        <v>-1.9311502938707092E-2</v>
      </c>
      <c r="I105" s="7">
        <v>43494</v>
      </c>
      <c r="J105">
        <v>255.86099200000001</v>
      </c>
      <c r="K105" s="15">
        <f t="shared" si="6"/>
        <v>4.5779656764139975E-3</v>
      </c>
      <c r="L105" s="8">
        <v>2706.53</v>
      </c>
      <c r="M105" s="13">
        <f t="shared" si="7"/>
        <v>8.98635405495396E-4</v>
      </c>
    </row>
    <row r="106" spans="1:13" ht="17" x14ac:dyDescent="0.2">
      <c r="A106" s="7">
        <v>44224</v>
      </c>
      <c r="B106">
        <v>287.97000100000002</v>
      </c>
      <c r="C106" s="15">
        <f t="shared" si="5"/>
        <v>-9.1866703213594469E-3</v>
      </c>
      <c r="D106" s="8">
        <v>3773.86</v>
      </c>
      <c r="E106" s="13">
        <f t="shared" si="4"/>
        <v>1.6051736021366558E-2</v>
      </c>
      <c r="I106" s="7">
        <v>43495</v>
      </c>
      <c r="J106">
        <v>257.05999800000001</v>
      </c>
      <c r="K106" s="15">
        <f t="shared" si="6"/>
        <v>4.6861617733429117E-3</v>
      </c>
      <c r="L106" s="8">
        <v>2724.87</v>
      </c>
      <c r="M106" s="13">
        <f t="shared" si="7"/>
        <v>6.7762042172079262E-3</v>
      </c>
    </row>
    <row r="107" spans="1:13" ht="17" x14ac:dyDescent="0.2">
      <c r="A107" s="7">
        <v>44225</v>
      </c>
      <c r="B107">
        <v>291.73998999999998</v>
      </c>
      <c r="C107" s="15">
        <f t="shared" si="5"/>
        <v>1.3091603246547789E-2</v>
      </c>
      <c r="D107" s="8">
        <v>3826.31</v>
      </c>
      <c r="E107" s="13">
        <f t="shared" si="4"/>
        <v>1.3898236818535858E-2</v>
      </c>
      <c r="I107" s="7">
        <v>43496</v>
      </c>
      <c r="J107">
        <v>258.15701300000001</v>
      </c>
      <c r="K107" s="15">
        <f t="shared" si="6"/>
        <v>4.2675445753328489E-3</v>
      </c>
      <c r="L107" s="8">
        <v>2737.7</v>
      </c>
      <c r="M107" s="13">
        <f t="shared" si="7"/>
        <v>4.7084815055395968E-3</v>
      </c>
    </row>
    <row r="108" spans="1:13" ht="17" x14ac:dyDescent="0.2">
      <c r="A108" s="7">
        <v>44228</v>
      </c>
      <c r="B108">
        <v>292.45001200000002</v>
      </c>
      <c r="C108" s="15">
        <f t="shared" si="5"/>
        <v>2.4337493121873166E-3</v>
      </c>
      <c r="D108" s="8">
        <v>3830.17</v>
      </c>
      <c r="E108" s="13">
        <f t="shared" si="4"/>
        <v>1.0088048276277739E-3</v>
      </c>
      <c r="I108" s="7">
        <v>43497</v>
      </c>
      <c r="J108">
        <v>255.51199299999999</v>
      </c>
      <c r="K108" s="15">
        <f t="shared" si="6"/>
        <v>-1.0245780152406736E-2</v>
      </c>
      <c r="L108" s="8">
        <v>2731.61</v>
      </c>
      <c r="M108" s="13">
        <f t="shared" si="7"/>
        <v>-2.224495014062744E-3</v>
      </c>
    </row>
    <row r="109" spans="1:13" ht="17" x14ac:dyDescent="0.2">
      <c r="A109" s="7">
        <v>44229</v>
      </c>
      <c r="B109">
        <v>294.41000400000001</v>
      </c>
      <c r="C109" s="15">
        <f t="shared" si="5"/>
        <v>6.701972711835591E-3</v>
      </c>
      <c r="D109" s="8">
        <v>3871.74</v>
      </c>
      <c r="E109" s="13">
        <f t="shared" si="4"/>
        <v>1.0853304161434041E-2</v>
      </c>
      <c r="I109" s="7">
        <v>43500</v>
      </c>
      <c r="J109">
        <v>257.68701199999998</v>
      </c>
      <c r="K109" s="15">
        <f t="shared" si="6"/>
        <v>8.5123949543925992E-3</v>
      </c>
      <c r="L109" s="8">
        <v>2706.05</v>
      </c>
      <c r="M109" s="13">
        <f t="shared" si="7"/>
        <v>-9.3571190616522637E-3</v>
      </c>
    </row>
    <row r="110" spans="1:13" ht="17" x14ac:dyDescent="0.2">
      <c r="A110" s="7">
        <v>44230</v>
      </c>
      <c r="B110">
        <v>298.89001500000001</v>
      </c>
      <c r="C110" s="15">
        <f t="shared" si="5"/>
        <v>1.5216911582936588E-2</v>
      </c>
      <c r="D110" s="8">
        <v>3886.83</v>
      </c>
      <c r="E110" s="13">
        <f t="shared" si="4"/>
        <v>3.897472454245321E-3</v>
      </c>
      <c r="I110" s="7">
        <v>43501</v>
      </c>
      <c r="J110">
        <v>258.85000600000001</v>
      </c>
      <c r="K110" s="15">
        <f t="shared" si="6"/>
        <v>4.5132037931350233E-3</v>
      </c>
      <c r="L110" s="8">
        <v>2707.88</v>
      </c>
      <c r="M110" s="13">
        <f t="shared" si="7"/>
        <v>6.7626244895691023E-4</v>
      </c>
    </row>
    <row r="111" spans="1:13" ht="17" x14ac:dyDescent="0.2">
      <c r="A111" s="7">
        <v>44231</v>
      </c>
      <c r="B111">
        <v>297.13000499999998</v>
      </c>
      <c r="C111" s="15">
        <f t="shared" si="5"/>
        <v>-5.888487107874818E-3</v>
      </c>
      <c r="D111" s="8">
        <v>3915.59</v>
      </c>
      <c r="E111" s="13">
        <f t="shared" si="4"/>
        <v>7.3993459966090747E-3</v>
      </c>
      <c r="I111" s="7">
        <v>43502</v>
      </c>
      <c r="J111">
        <v>261.00900300000001</v>
      </c>
      <c r="K111" s="15">
        <f t="shared" si="6"/>
        <v>8.3407260960233209E-3</v>
      </c>
      <c r="L111" s="8">
        <v>2709.8</v>
      </c>
      <c r="M111" s="13">
        <f t="shared" si="7"/>
        <v>7.0904175960539995E-4</v>
      </c>
    </row>
    <row r="112" spans="1:13" ht="17" x14ac:dyDescent="0.2">
      <c r="A112" s="7">
        <v>44232</v>
      </c>
      <c r="B112">
        <v>299.80999800000001</v>
      </c>
      <c r="C112" s="15">
        <f t="shared" si="5"/>
        <v>9.0195973308049293E-3</v>
      </c>
      <c r="D112" s="8">
        <v>3911.23</v>
      </c>
      <c r="E112" s="13">
        <f t="shared" si="4"/>
        <v>-1.1134975827398197E-3</v>
      </c>
      <c r="I112" s="7">
        <v>43503</v>
      </c>
      <c r="J112">
        <v>258.75399800000002</v>
      </c>
      <c r="K112" s="15">
        <f t="shared" si="6"/>
        <v>-8.6395678849436885E-3</v>
      </c>
      <c r="L112" s="8">
        <v>2744.73</v>
      </c>
      <c r="M112" s="13">
        <f t="shared" si="7"/>
        <v>1.2890250202966858E-2</v>
      </c>
    </row>
    <row r="113" spans="1:13" ht="17" x14ac:dyDescent="0.2">
      <c r="A113" s="7">
        <v>44235</v>
      </c>
      <c r="B113">
        <v>301.73001099999999</v>
      </c>
      <c r="C113" s="15">
        <f t="shared" si="5"/>
        <v>6.4040993055873852E-3</v>
      </c>
      <c r="D113" s="8">
        <v>3909.88</v>
      </c>
      <c r="E113" s="13">
        <f t="shared" si="4"/>
        <v>-3.4515996246697878E-4</v>
      </c>
      <c r="I113" s="7">
        <v>43504</v>
      </c>
      <c r="J113">
        <v>256.52999899999998</v>
      </c>
      <c r="K113" s="15">
        <f t="shared" si="6"/>
        <v>-8.5950324137602507E-3</v>
      </c>
      <c r="L113" s="8">
        <v>2753.03</v>
      </c>
      <c r="M113" s="13">
        <f t="shared" si="7"/>
        <v>3.0239768574686909E-3</v>
      </c>
    </row>
    <row r="114" spans="1:13" ht="17" x14ac:dyDescent="0.2">
      <c r="A114" s="7">
        <v>44236</v>
      </c>
      <c r="B114">
        <v>303.64999399999999</v>
      </c>
      <c r="C114" s="15">
        <f t="shared" si="5"/>
        <v>6.3632483677602547E-3</v>
      </c>
      <c r="D114" s="8">
        <v>3916.38</v>
      </c>
      <c r="E114" s="13">
        <f t="shared" si="4"/>
        <v>1.6624551137118804E-3</v>
      </c>
      <c r="I114" s="7">
        <v>43507</v>
      </c>
      <c r="J114">
        <v>256.50500499999998</v>
      </c>
      <c r="K114" s="15">
        <f t="shared" si="6"/>
        <v>-9.7431100056222242E-5</v>
      </c>
      <c r="L114" s="8">
        <v>2745.73</v>
      </c>
      <c r="M114" s="13">
        <f t="shared" si="7"/>
        <v>-2.6516238471793185E-3</v>
      </c>
    </row>
    <row r="115" spans="1:13" ht="17" x14ac:dyDescent="0.2">
      <c r="A115" s="7">
        <v>44237</v>
      </c>
      <c r="B115">
        <v>301.35000600000001</v>
      </c>
      <c r="C115" s="15">
        <f t="shared" si="5"/>
        <v>-7.5744707572757974E-3</v>
      </c>
      <c r="D115" s="8">
        <v>3934.83</v>
      </c>
      <c r="E115" s="13">
        <f t="shared" si="4"/>
        <v>4.7109831017417836E-3</v>
      </c>
      <c r="I115" s="7">
        <v>43508</v>
      </c>
      <c r="J115">
        <v>258.20098899999999</v>
      </c>
      <c r="K115" s="15">
        <f t="shared" si="6"/>
        <v>6.6118943760962168E-3</v>
      </c>
      <c r="L115" s="8">
        <v>2775.6</v>
      </c>
      <c r="M115" s="13">
        <f t="shared" si="7"/>
        <v>1.0878709851296353E-2</v>
      </c>
    </row>
    <row r="116" spans="1:13" ht="17" x14ac:dyDescent="0.2">
      <c r="A116" s="7">
        <v>44238</v>
      </c>
      <c r="B116">
        <v>300.85000600000001</v>
      </c>
      <c r="C116" s="15">
        <f t="shared" si="5"/>
        <v>-1.6592002324367083E-3</v>
      </c>
      <c r="D116" s="8">
        <v>3932.59</v>
      </c>
      <c r="E116" s="13">
        <f t="shared" si="4"/>
        <v>-5.6927491149549869E-4</v>
      </c>
      <c r="I116" s="7">
        <v>43509</v>
      </c>
      <c r="J116">
        <v>259.50399800000002</v>
      </c>
      <c r="K116" s="15">
        <f t="shared" si="6"/>
        <v>5.0464911271119739E-3</v>
      </c>
      <c r="L116" s="8">
        <v>2779.76</v>
      </c>
      <c r="M116" s="13">
        <f t="shared" si="7"/>
        <v>1.4987750396311394E-3</v>
      </c>
    </row>
    <row r="117" spans="1:13" ht="17" x14ac:dyDescent="0.2">
      <c r="A117" s="7">
        <v>44239</v>
      </c>
      <c r="B117">
        <v>302.290009</v>
      </c>
      <c r="C117" s="15">
        <f t="shared" si="5"/>
        <v>4.7864483007522551E-3</v>
      </c>
      <c r="D117" s="8">
        <v>3931.33</v>
      </c>
      <c r="E117" s="13">
        <f t="shared" si="4"/>
        <v>-3.2039953313212077E-4</v>
      </c>
      <c r="I117" s="7">
        <v>43510</v>
      </c>
      <c r="J117">
        <v>259.06500199999999</v>
      </c>
      <c r="K117" s="15">
        <f t="shared" si="6"/>
        <v>-1.6916733591134658E-3</v>
      </c>
      <c r="L117" s="8">
        <v>2784.7</v>
      </c>
      <c r="M117" s="13">
        <f t="shared" si="7"/>
        <v>1.7771318387196366E-3</v>
      </c>
    </row>
    <row r="118" spans="1:13" ht="17" x14ac:dyDescent="0.2">
      <c r="A118" s="7">
        <v>44242</v>
      </c>
      <c r="B118">
        <v>307.5</v>
      </c>
      <c r="C118" s="15">
        <f t="shared" si="5"/>
        <v>1.7235075076530215E-2</v>
      </c>
      <c r="D118" s="8">
        <v>3913.97</v>
      </c>
      <c r="E118" s="13">
        <f t="shared" si="4"/>
        <v>-4.4158083905446732E-3</v>
      </c>
      <c r="I118" s="7">
        <v>43511</v>
      </c>
      <c r="J118">
        <v>259.31399499999998</v>
      </c>
      <c r="K118" s="15">
        <f t="shared" si="6"/>
        <v>9.6112171878770525E-4</v>
      </c>
      <c r="L118" s="8">
        <v>2774.88</v>
      </c>
      <c r="M118" s="13">
        <f t="shared" si="7"/>
        <v>-3.526412180845262E-3</v>
      </c>
    </row>
    <row r="119" spans="1:13" ht="17" x14ac:dyDescent="0.2">
      <c r="A119" s="7">
        <v>44243</v>
      </c>
      <c r="B119">
        <v>308.08999599999999</v>
      </c>
      <c r="C119" s="15">
        <f t="shared" si="5"/>
        <v>1.918686178861817E-3</v>
      </c>
      <c r="D119" s="8">
        <v>3906.71</v>
      </c>
      <c r="E119" s="13">
        <f t="shared" si="4"/>
        <v>-1.8548941356217874E-3</v>
      </c>
      <c r="I119" s="7">
        <v>43514</v>
      </c>
      <c r="J119">
        <v>261.45800800000001</v>
      </c>
      <c r="K119" s="15">
        <f t="shared" si="6"/>
        <v>8.2680188549022482E-3</v>
      </c>
      <c r="L119" s="8">
        <v>2792.67</v>
      </c>
      <c r="M119" s="13">
        <f t="shared" si="7"/>
        <v>6.4110880470507059E-3</v>
      </c>
    </row>
    <row r="120" spans="1:13" ht="17" x14ac:dyDescent="0.2">
      <c r="A120" s="7">
        <v>44244</v>
      </c>
      <c r="B120">
        <v>304.63000499999998</v>
      </c>
      <c r="C120" s="15">
        <f t="shared" si="5"/>
        <v>-1.1230455532220573E-2</v>
      </c>
      <c r="D120" s="8">
        <v>3876.5</v>
      </c>
      <c r="E120" s="13">
        <f t="shared" si="4"/>
        <v>-7.7328493796570141E-3</v>
      </c>
      <c r="I120" s="7">
        <v>43515</v>
      </c>
      <c r="J120">
        <v>260.73700000000002</v>
      </c>
      <c r="K120" s="15">
        <f t="shared" si="6"/>
        <v>-2.7576435907060715E-3</v>
      </c>
      <c r="L120" s="8">
        <v>2796.11</v>
      </c>
      <c r="M120" s="13">
        <f t="shared" si="7"/>
        <v>1.2317960947767492E-3</v>
      </c>
    </row>
    <row r="121" spans="1:13" ht="17" x14ac:dyDescent="0.2">
      <c r="A121" s="7">
        <v>44245</v>
      </c>
      <c r="B121">
        <v>302.32000699999998</v>
      </c>
      <c r="C121" s="15">
        <f t="shared" si="5"/>
        <v>-7.5829628141850236E-3</v>
      </c>
      <c r="D121" s="8">
        <v>3881.37</v>
      </c>
      <c r="E121" s="13">
        <f t="shared" si="4"/>
        <v>1.2562878885591378E-3</v>
      </c>
      <c r="I121" s="7">
        <v>43516</v>
      </c>
      <c r="J121">
        <v>263.20001200000002</v>
      </c>
      <c r="K121" s="15">
        <f t="shared" si="6"/>
        <v>9.446346318320753E-3</v>
      </c>
      <c r="L121" s="8">
        <v>2793.9</v>
      </c>
      <c r="M121" s="13">
        <f t="shared" si="7"/>
        <v>-7.9038378318452285E-4</v>
      </c>
    </row>
    <row r="122" spans="1:13" ht="17" x14ac:dyDescent="0.2">
      <c r="A122" s="7">
        <v>44246</v>
      </c>
      <c r="B122">
        <v>302.66000400000001</v>
      </c>
      <c r="C122" s="15">
        <f t="shared" si="5"/>
        <v>1.1246261978290484E-3</v>
      </c>
      <c r="D122" s="8">
        <v>3925.43</v>
      </c>
      <c r="E122" s="13">
        <f t="shared" si="4"/>
        <v>1.135166191319037E-2</v>
      </c>
      <c r="I122" s="7">
        <v>43517</v>
      </c>
      <c r="J122">
        <v>263.17001299999998</v>
      </c>
      <c r="K122" s="15">
        <f t="shared" si="6"/>
        <v>-1.1397795832934765E-4</v>
      </c>
      <c r="L122" s="8">
        <v>2792.38</v>
      </c>
      <c r="M122" s="13">
        <f t="shared" si="7"/>
        <v>-5.4404237803784561E-4</v>
      </c>
    </row>
    <row r="123" spans="1:13" ht="17" x14ac:dyDescent="0.2">
      <c r="A123" s="7">
        <v>44249</v>
      </c>
      <c r="B123">
        <v>299.51001000000002</v>
      </c>
      <c r="C123" s="15">
        <f t="shared" si="5"/>
        <v>-1.0407698269904175E-2</v>
      </c>
      <c r="D123" s="8">
        <v>3829.34</v>
      </c>
      <c r="E123" s="13">
        <f t="shared" si="4"/>
        <v>-2.4478846903396523E-2</v>
      </c>
      <c r="I123" s="7">
        <v>43518</v>
      </c>
      <c r="J123">
        <v>264.48599200000001</v>
      </c>
      <c r="K123" s="15">
        <f t="shared" si="6"/>
        <v>5.0004899304390005E-3</v>
      </c>
      <c r="L123" s="8">
        <v>2784.49</v>
      </c>
      <c r="M123" s="13">
        <f t="shared" si="7"/>
        <v>-2.8255466662847617E-3</v>
      </c>
    </row>
    <row r="124" spans="1:13" ht="17" x14ac:dyDescent="0.2">
      <c r="A124" s="7">
        <v>44250</v>
      </c>
      <c r="B124">
        <v>301.67999300000002</v>
      </c>
      <c r="C124" s="15">
        <f t="shared" si="5"/>
        <v>7.2451101050010625E-3</v>
      </c>
      <c r="D124" s="8">
        <v>3811.15</v>
      </c>
      <c r="E124" s="13">
        <f t="shared" si="4"/>
        <v>-4.7501658249202716E-3</v>
      </c>
      <c r="I124" s="7">
        <v>43521</v>
      </c>
      <c r="J124">
        <v>262.91699199999999</v>
      </c>
      <c r="K124" s="15">
        <f t="shared" si="6"/>
        <v>-5.9322612442931355E-3</v>
      </c>
      <c r="L124" s="8">
        <v>2803.69</v>
      </c>
      <c r="M124" s="13">
        <f t="shared" si="7"/>
        <v>6.8953381050032014E-3</v>
      </c>
    </row>
    <row r="125" spans="1:13" ht="17" x14ac:dyDescent="0.2">
      <c r="A125" s="7">
        <v>44251</v>
      </c>
      <c r="B125">
        <v>307.26998900000001</v>
      </c>
      <c r="C125" s="15">
        <f t="shared" si="5"/>
        <v>1.852955492477748E-2</v>
      </c>
      <c r="D125" s="8">
        <v>3901.82</v>
      </c>
      <c r="E125" s="13">
        <f t="shared" si="4"/>
        <v>2.3790719336683086E-2</v>
      </c>
      <c r="I125" s="7">
        <v>43522</v>
      </c>
      <c r="J125">
        <v>264.57900999999998</v>
      </c>
      <c r="K125" s="15">
        <f t="shared" si="6"/>
        <v>6.3214552523100931E-3</v>
      </c>
      <c r="L125" s="8">
        <v>2792.81</v>
      </c>
      <c r="M125" s="13">
        <f t="shared" si="7"/>
        <v>-3.8806002090102654E-3</v>
      </c>
    </row>
    <row r="126" spans="1:13" ht="17" x14ac:dyDescent="0.2">
      <c r="A126" s="7">
        <v>44252</v>
      </c>
      <c r="B126">
        <v>304.83999599999999</v>
      </c>
      <c r="C126" s="15">
        <f t="shared" si="5"/>
        <v>-7.9083317180058676E-3</v>
      </c>
      <c r="D126" s="8">
        <v>3870.29</v>
      </c>
      <c r="E126" s="13">
        <f t="shared" si="4"/>
        <v>-8.0808443239309691E-3</v>
      </c>
      <c r="I126" s="7">
        <v>43523</v>
      </c>
      <c r="J126">
        <v>262.04501299999998</v>
      </c>
      <c r="K126" s="15">
        <f t="shared" si="6"/>
        <v>-9.5774679933983142E-3</v>
      </c>
      <c r="L126" s="8">
        <v>2789.65</v>
      </c>
      <c r="M126" s="13">
        <f t="shared" si="7"/>
        <v>-1.1314768996100177E-3</v>
      </c>
    </row>
    <row r="127" spans="1:13" ht="17" x14ac:dyDescent="0.2">
      <c r="A127" s="7">
        <v>44253</v>
      </c>
      <c r="B127">
        <v>299.85998499999999</v>
      </c>
      <c r="C127" s="15">
        <f t="shared" si="5"/>
        <v>-1.6336475086425328E-2</v>
      </c>
      <c r="D127" s="8">
        <v>3819.72</v>
      </c>
      <c r="E127" s="13">
        <f t="shared" si="4"/>
        <v>-1.306620434127681E-2</v>
      </c>
      <c r="I127" s="7">
        <v>43524</v>
      </c>
      <c r="J127">
        <v>261.29800399999999</v>
      </c>
      <c r="K127" s="15">
        <f t="shared" si="6"/>
        <v>-2.8506896256025316E-3</v>
      </c>
      <c r="L127" s="8">
        <v>2771.45</v>
      </c>
      <c r="M127" s="13">
        <f t="shared" si="7"/>
        <v>-6.5241159285216455E-3</v>
      </c>
    </row>
    <row r="128" spans="1:13" ht="17" x14ac:dyDescent="0.2">
      <c r="A128" s="7">
        <v>44256</v>
      </c>
      <c r="B128">
        <v>304.20001200000002</v>
      </c>
      <c r="C128" s="15">
        <f t="shared" si="5"/>
        <v>1.4473511695800356E-2</v>
      </c>
      <c r="D128" s="8">
        <v>3768.47</v>
      </c>
      <c r="E128" s="13">
        <f t="shared" si="4"/>
        <v>-1.3417213827191521E-2</v>
      </c>
      <c r="I128" s="7">
        <v>43525</v>
      </c>
      <c r="J128">
        <v>265.13501000000002</v>
      </c>
      <c r="K128" s="15">
        <f t="shared" si="6"/>
        <v>1.4684406085245127E-2</v>
      </c>
      <c r="L128" s="8">
        <v>2748.93</v>
      </c>
      <c r="M128" s="13">
        <f t="shared" si="7"/>
        <v>-8.1257103682187415E-3</v>
      </c>
    </row>
    <row r="129" spans="1:13" ht="17" x14ac:dyDescent="0.2">
      <c r="A129" s="7">
        <v>44257</v>
      </c>
      <c r="B129">
        <v>304.10998499999999</v>
      </c>
      <c r="C129" s="15">
        <f t="shared" si="5"/>
        <v>-2.9594673388777526E-4</v>
      </c>
      <c r="D129" s="8">
        <v>3841.94</v>
      </c>
      <c r="E129" s="13">
        <f t="shared" si="4"/>
        <v>1.9495975820425837E-2</v>
      </c>
      <c r="I129" s="7">
        <v>43528</v>
      </c>
      <c r="J129">
        <v>266.02499399999999</v>
      </c>
      <c r="K129" s="15">
        <f t="shared" si="6"/>
        <v>3.356720034822791E-3</v>
      </c>
      <c r="L129" s="8">
        <v>2743.07</v>
      </c>
      <c r="M129" s="13">
        <f t="shared" si="7"/>
        <v>-2.1317385309919112E-3</v>
      </c>
    </row>
    <row r="130" spans="1:13" ht="17" x14ac:dyDescent="0.2">
      <c r="A130" s="7">
        <v>44258</v>
      </c>
      <c r="B130">
        <v>308.42999300000002</v>
      </c>
      <c r="C130" s="15">
        <f t="shared" si="5"/>
        <v>1.4205413215879981E-2</v>
      </c>
      <c r="D130" s="8">
        <v>3821.35</v>
      </c>
      <c r="E130" s="13">
        <f t="shared" si="4"/>
        <v>-5.3592716179846622E-3</v>
      </c>
      <c r="I130" s="7">
        <v>43529</v>
      </c>
      <c r="J130">
        <v>265.47000100000002</v>
      </c>
      <c r="K130" s="15">
        <f t="shared" si="6"/>
        <v>-2.086243821134981E-3</v>
      </c>
      <c r="L130" s="8">
        <v>2783.3</v>
      </c>
      <c r="M130" s="13">
        <f t="shared" si="7"/>
        <v>1.4666049353461608E-2</v>
      </c>
    </row>
    <row r="131" spans="1:13" ht="17" x14ac:dyDescent="0.2">
      <c r="A131" s="7">
        <v>44259</v>
      </c>
      <c r="B131">
        <v>305.51001000000002</v>
      </c>
      <c r="C131" s="15">
        <f t="shared" si="5"/>
        <v>-9.4672472401217123E-3</v>
      </c>
      <c r="D131" s="8">
        <v>3875.44</v>
      </c>
      <c r="E131" s="13">
        <f t="shared" ref="E131:E194" si="8">D131/D130-1</f>
        <v>1.4154683554241432E-2</v>
      </c>
      <c r="I131" s="7">
        <v>43530</v>
      </c>
      <c r="J131">
        <v>265.94799799999998</v>
      </c>
      <c r="K131" s="15">
        <f t="shared" si="6"/>
        <v>1.800568795718549E-3</v>
      </c>
      <c r="L131" s="8">
        <v>2791.52</v>
      </c>
      <c r="M131" s="13">
        <f t="shared" si="7"/>
        <v>2.9533287823806376E-3</v>
      </c>
    </row>
    <row r="132" spans="1:13" ht="17" x14ac:dyDescent="0.2">
      <c r="A132" s="7">
        <v>44260</v>
      </c>
      <c r="B132">
        <v>306.94000199999999</v>
      </c>
      <c r="C132" s="15">
        <f t="shared" ref="C132:C195" si="9">B132/B131-1</f>
        <v>4.6806715105667251E-3</v>
      </c>
      <c r="D132" s="8">
        <v>3898.81</v>
      </c>
      <c r="E132" s="13">
        <f t="shared" si="8"/>
        <v>6.0302830130256613E-3</v>
      </c>
      <c r="I132" s="7">
        <v>43531</v>
      </c>
      <c r="J132">
        <v>263.21701000000002</v>
      </c>
      <c r="K132" s="15">
        <f t="shared" ref="K132:K195" si="10">J132/J131-1</f>
        <v>-1.0268879707829082E-2</v>
      </c>
      <c r="L132" s="8">
        <v>2810.92</v>
      </c>
      <c r="M132" s="13">
        <f t="shared" ref="M132:M195" si="11">L132/L131-1</f>
        <v>6.9496188456468211E-3</v>
      </c>
    </row>
    <row r="133" spans="1:13" ht="17" x14ac:dyDescent="0.2">
      <c r="A133" s="7">
        <v>44263</v>
      </c>
      <c r="B133">
        <v>301.60998499999999</v>
      </c>
      <c r="C133" s="15">
        <f t="shared" si="9"/>
        <v>-1.7365012592917117E-2</v>
      </c>
      <c r="D133" s="8">
        <v>3939.34</v>
      </c>
      <c r="E133" s="13">
        <f t="shared" si="8"/>
        <v>1.0395479646353678E-2</v>
      </c>
      <c r="I133" s="7">
        <v>43532</v>
      </c>
      <c r="J133">
        <v>262.37100199999998</v>
      </c>
      <c r="K133" s="15">
        <f t="shared" si="10"/>
        <v>-3.2141083891198408E-3</v>
      </c>
      <c r="L133" s="8">
        <v>2808.48</v>
      </c>
      <c r="M133" s="13">
        <f t="shared" si="11"/>
        <v>-8.6804320293709658E-4</v>
      </c>
    </row>
    <row r="134" spans="1:13" ht="17" x14ac:dyDescent="0.2">
      <c r="A134" s="7">
        <v>44264</v>
      </c>
      <c r="B134">
        <v>308.64001500000001</v>
      </c>
      <c r="C134" s="15">
        <f t="shared" si="9"/>
        <v>2.3308346373214439E-2</v>
      </c>
      <c r="D134" s="8">
        <v>3943.34</v>
      </c>
      <c r="E134" s="13">
        <f t="shared" si="8"/>
        <v>1.0153985185334946E-3</v>
      </c>
      <c r="I134" s="7">
        <v>43535</v>
      </c>
      <c r="J134">
        <v>261.260986</v>
      </c>
      <c r="K134" s="15">
        <f t="shared" si="10"/>
        <v>-4.2307114411979097E-3</v>
      </c>
      <c r="L134" s="8">
        <v>2822.48</v>
      </c>
      <c r="M134" s="13">
        <f t="shared" si="11"/>
        <v>4.9849028656070438E-3</v>
      </c>
    </row>
    <row r="135" spans="1:13" ht="17" x14ac:dyDescent="0.2">
      <c r="A135" s="7">
        <v>44265</v>
      </c>
      <c r="B135">
        <v>307.48998999999998</v>
      </c>
      <c r="C135" s="15">
        <f t="shared" si="9"/>
        <v>-3.7261046659812225E-3</v>
      </c>
      <c r="D135" s="8">
        <v>3968.94</v>
      </c>
      <c r="E135" s="13">
        <f t="shared" si="8"/>
        <v>6.4919585934766211E-3</v>
      </c>
      <c r="I135" s="7">
        <v>43536</v>
      </c>
      <c r="J135">
        <v>262.55801400000001</v>
      </c>
      <c r="K135" s="15">
        <f t="shared" si="10"/>
        <v>4.9644917132787292E-3</v>
      </c>
      <c r="L135" s="8">
        <v>2832.94</v>
      </c>
      <c r="M135" s="13">
        <f t="shared" si="11"/>
        <v>3.7059607153993035E-3</v>
      </c>
    </row>
    <row r="136" spans="1:13" ht="17" x14ac:dyDescent="0.2">
      <c r="A136" s="7">
        <v>44266</v>
      </c>
      <c r="B136">
        <v>309.69000199999999</v>
      </c>
      <c r="C136" s="15">
        <f t="shared" si="9"/>
        <v>7.1547434763650219E-3</v>
      </c>
      <c r="D136" s="8">
        <v>3962.71</v>
      </c>
      <c r="E136" s="13">
        <f t="shared" si="8"/>
        <v>-1.5696886322292825E-3</v>
      </c>
      <c r="I136" s="7">
        <v>43537</v>
      </c>
      <c r="J136">
        <v>262.45400999999998</v>
      </c>
      <c r="K136" s="15">
        <f t="shared" si="10"/>
        <v>-3.9611816990670068E-4</v>
      </c>
      <c r="L136" s="8">
        <v>2832.57</v>
      </c>
      <c r="M136" s="13">
        <f t="shared" si="11"/>
        <v>-1.3060636653083879E-4</v>
      </c>
    </row>
    <row r="137" spans="1:13" ht="17" x14ac:dyDescent="0.2">
      <c r="A137" s="7">
        <v>44267</v>
      </c>
      <c r="B137">
        <v>309.05999800000001</v>
      </c>
      <c r="C137" s="15">
        <f t="shared" si="9"/>
        <v>-2.0343052598772449E-3</v>
      </c>
      <c r="D137" s="8">
        <v>3974.12</v>
      </c>
      <c r="E137" s="13">
        <f t="shared" si="8"/>
        <v>2.8793426720601367E-3</v>
      </c>
      <c r="I137" s="7">
        <v>43538</v>
      </c>
      <c r="J137">
        <v>264.92001299999998</v>
      </c>
      <c r="K137" s="15">
        <f t="shared" si="10"/>
        <v>9.3959433121253433E-3</v>
      </c>
      <c r="L137" s="8">
        <v>2824.23</v>
      </c>
      <c r="M137" s="13">
        <f t="shared" si="11"/>
        <v>-2.9443226469249018E-3</v>
      </c>
    </row>
    <row r="138" spans="1:13" ht="17" x14ac:dyDescent="0.2">
      <c r="A138" s="7">
        <v>44270</v>
      </c>
      <c r="B138">
        <v>310.86999500000002</v>
      </c>
      <c r="C138" s="15">
        <f t="shared" si="9"/>
        <v>5.8564583307867402E-3</v>
      </c>
      <c r="D138" s="8">
        <v>3915.46</v>
      </c>
      <c r="E138" s="13">
        <f t="shared" si="8"/>
        <v>-1.4760500437832724E-2</v>
      </c>
      <c r="I138" s="7">
        <v>43539</v>
      </c>
      <c r="J138">
        <v>266.21701000000002</v>
      </c>
      <c r="K138" s="15">
        <f t="shared" si="10"/>
        <v>4.8958060408974546E-3</v>
      </c>
      <c r="L138" s="8">
        <v>2854.88</v>
      </c>
      <c r="M138" s="13">
        <f t="shared" si="11"/>
        <v>1.0852515552911779E-2</v>
      </c>
    </row>
    <row r="139" spans="1:13" ht="17" x14ac:dyDescent="0.2">
      <c r="A139" s="7">
        <v>44271</v>
      </c>
      <c r="B139">
        <v>312.41000400000001</v>
      </c>
      <c r="C139" s="15">
        <f t="shared" si="9"/>
        <v>4.9538682560856806E-3</v>
      </c>
      <c r="D139" s="8">
        <v>3913.1</v>
      </c>
      <c r="E139" s="13">
        <f t="shared" si="8"/>
        <v>-6.0273888636330764E-4</v>
      </c>
      <c r="I139" s="7">
        <v>43542</v>
      </c>
      <c r="J139">
        <v>266.19000199999999</v>
      </c>
      <c r="K139" s="15">
        <f t="shared" si="10"/>
        <v>-1.0145106805914406E-4</v>
      </c>
      <c r="L139" s="8">
        <v>2800.71</v>
      </c>
      <c r="M139" s="13">
        <f t="shared" si="11"/>
        <v>-1.8974527826038257E-2</v>
      </c>
    </row>
    <row r="140" spans="1:13" ht="17" x14ac:dyDescent="0.2">
      <c r="A140" s="7">
        <v>44272</v>
      </c>
      <c r="B140">
        <v>310.10000600000001</v>
      </c>
      <c r="C140" s="15">
        <f t="shared" si="9"/>
        <v>-7.3941230127829716E-3</v>
      </c>
      <c r="D140" s="8">
        <v>3940.59</v>
      </c>
      <c r="E140" s="13">
        <f t="shared" si="8"/>
        <v>7.0251207482558975E-3</v>
      </c>
      <c r="I140" s="7">
        <v>43543</v>
      </c>
      <c r="J140">
        <v>267.76599099999999</v>
      </c>
      <c r="K140" s="15">
        <f t="shared" si="10"/>
        <v>5.9205416738379313E-3</v>
      </c>
      <c r="L140" s="8">
        <v>2798.36</v>
      </c>
      <c r="M140" s="13">
        <f t="shared" si="11"/>
        <v>-8.3907294935925414E-4</v>
      </c>
    </row>
    <row r="141" spans="1:13" ht="17" x14ac:dyDescent="0.2">
      <c r="A141" s="7">
        <v>44273</v>
      </c>
      <c r="B141">
        <v>308.959991</v>
      </c>
      <c r="C141" s="15">
        <f t="shared" si="9"/>
        <v>-3.6762817734353748E-3</v>
      </c>
      <c r="D141" s="8">
        <v>3910.52</v>
      </c>
      <c r="E141" s="13">
        <f t="shared" si="8"/>
        <v>-7.6308370066411335E-3</v>
      </c>
      <c r="I141" s="7">
        <v>43544</v>
      </c>
      <c r="J141">
        <v>267.72500600000001</v>
      </c>
      <c r="K141" s="15">
        <f t="shared" si="10"/>
        <v>-1.5306275396254065E-4</v>
      </c>
      <c r="L141" s="8">
        <v>2818.46</v>
      </c>
      <c r="M141" s="13">
        <f t="shared" si="11"/>
        <v>7.1827784845408527E-3</v>
      </c>
    </row>
    <row r="142" spans="1:13" ht="17" x14ac:dyDescent="0.2">
      <c r="A142" s="7">
        <v>44274</v>
      </c>
      <c r="B142">
        <v>309.26998900000001</v>
      </c>
      <c r="C142" s="15">
        <f t="shared" si="9"/>
        <v>1.003359687436145E-3</v>
      </c>
      <c r="D142" s="8">
        <v>3889.14</v>
      </c>
      <c r="E142" s="13">
        <f t="shared" si="8"/>
        <v>-5.4673035811094728E-3</v>
      </c>
      <c r="I142" s="7">
        <v>43545</v>
      </c>
      <c r="J142">
        <v>264.14999399999999</v>
      </c>
      <c r="K142" s="15">
        <f t="shared" si="10"/>
        <v>-1.335329879495839E-2</v>
      </c>
      <c r="L142" s="8">
        <v>2805.37</v>
      </c>
      <c r="M142" s="13">
        <f t="shared" si="11"/>
        <v>-4.6443802643997278E-3</v>
      </c>
    </row>
    <row r="143" spans="1:13" ht="17" x14ac:dyDescent="0.2">
      <c r="A143" s="7">
        <v>44277</v>
      </c>
      <c r="B143">
        <v>310.25</v>
      </c>
      <c r="C143" s="15">
        <f t="shared" si="9"/>
        <v>3.1687879033099886E-3</v>
      </c>
      <c r="D143" s="8">
        <v>3909.52</v>
      </c>
      <c r="E143" s="13">
        <f t="shared" si="8"/>
        <v>5.2402330592367097E-3</v>
      </c>
      <c r="I143" s="7">
        <v>43546</v>
      </c>
      <c r="J143">
        <v>263.17700200000002</v>
      </c>
      <c r="K143" s="15">
        <f t="shared" si="10"/>
        <v>-3.6834829532496061E-3</v>
      </c>
      <c r="L143" s="8">
        <v>2815.44</v>
      </c>
      <c r="M143" s="13">
        <f t="shared" si="11"/>
        <v>3.5895443381801506E-3</v>
      </c>
    </row>
    <row r="144" spans="1:13" ht="17" x14ac:dyDescent="0.2">
      <c r="A144" s="7">
        <v>44278</v>
      </c>
      <c r="B144">
        <v>306.89001500000001</v>
      </c>
      <c r="C144" s="15">
        <f t="shared" si="9"/>
        <v>-1.0829927477840395E-2</v>
      </c>
      <c r="D144" s="8">
        <v>3974.54</v>
      </c>
      <c r="E144" s="13">
        <f t="shared" si="8"/>
        <v>1.6631197691788335E-2</v>
      </c>
      <c r="I144" s="7">
        <v>43549</v>
      </c>
      <c r="J144">
        <v>258.07299799999998</v>
      </c>
      <c r="K144" s="15">
        <f t="shared" si="10"/>
        <v>-1.9393807062214496E-2</v>
      </c>
      <c r="L144" s="8">
        <v>2834.4</v>
      </c>
      <c r="M144" s="13">
        <f t="shared" si="11"/>
        <v>6.7342937515983969E-3</v>
      </c>
    </row>
    <row r="145" spans="1:13" ht="17" x14ac:dyDescent="0.2">
      <c r="A145" s="7">
        <v>44279</v>
      </c>
      <c r="B145">
        <v>305.51001000000002</v>
      </c>
      <c r="C145" s="15">
        <f t="shared" si="9"/>
        <v>-4.4967412836810494E-3</v>
      </c>
      <c r="D145" s="8">
        <v>3971.09</v>
      </c>
      <c r="E145" s="13">
        <f t="shared" si="8"/>
        <v>-8.6802497899118869E-4</v>
      </c>
      <c r="I145" s="7">
        <v>43550</v>
      </c>
      <c r="J145">
        <v>259.87200899999999</v>
      </c>
      <c r="K145" s="15">
        <f t="shared" si="10"/>
        <v>6.9709385094212095E-3</v>
      </c>
      <c r="L145" s="8">
        <v>2867.19</v>
      </c>
      <c r="M145" s="13">
        <f t="shared" si="11"/>
        <v>1.1568585944115251E-2</v>
      </c>
    </row>
    <row r="146" spans="1:13" ht="17" x14ac:dyDescent="0.2">
      <c r="A146" s="7">
        <v>44280</v>
      </c>
      <c r="B146">
        <v>304.35000600000001</v>
      </c>
      <c r="C146" s="15">
        <f t="shared" si="9"/>
        <v>-3.7969426926469652E-3</v>
      </c>
      <c r="D146" s="8">
        <v>3958.55</v>
      </c>
      <c r="E146" s="13">
        <f t="shared" si="8"/>
        <v>-3.1578231669390222E-3</v>
      </c>
      <c r="I146" s="7">
        <v>43551</v>
      </c>
      <c r="J146">
        <v>259.29800399999999</v>
      </c>
      <c r="K146" s="15">
        <f t="shared" si="10"/>
        <v>-2.2087988706779305E-3</v>
      </c>
      <c r="L146" s="8">
        <v>2867.24</v>
      </c>
      <c r="M146" s="13">
        <f t="shared" si="11"/>
        <v>1.7438676892522764E-5</v>
      </c>
    </row>
    <row r="147" spans="1:13" ht="17" x14ac:dyDescent="0.2">
      <c r="A147" s="7">
        <v>44281</v>
      </c>
      <c r="B147">
        <v>309.51001000000002</v>
      </c>
      <c r="C147" s="15">
        <f t="shared" si="9"/>
        <v>1.6954177421636185E-2</v>
      </c>
      <c r="D147" s="8">
        <v>3972.89</v>
      </c>
      <c r="E147" s="13">
        <f t="shared" si="8"/>
        <v>3.6225385557842049E-3</v>
      </c>
      <c r="I147" s="7">
        <v>43552</v>
      </c>
      <c r="J147">
        <v>259.62298600000003</v>
      </c>
      <c r="K147" s="15">
        <f t="shared" si="10"/>
        <v>1.2533146996380751E-3</v>
      </c>
      <c r="L147" s="8">
        <v>2873.4</v>
      </c>
      <c r="M147" s="13">
        <f t="shared" si="11"/>
        <v>2.1484075277968806E-3</v>
      </c>
    </row>
    <row r="148" spans="1:13" ht="17" x14ac:dyDescent="0.2">
      <c r="A148" s="7">
        <v>44284</v>
      </c>
      <c r="B148">
        <v>310.20001200000002</v>
      </c>
      <c r="C148" s="15">
        <f t="shared" si="9"/>
        <v>2.2293366214551913E-3</v>
      </c>
      <c r="D148" s="8">
        <v>4019.87</v>
      </c>
      <c r="E148" s="13">
        <f t="shared" si="8"/>
        <v>1.1825144919693331E-2</v>
      </c>
      <c r="I148" s="7">
        <v>43553</v>
      </c>
      <c r="J148">
        <v>260.70498700000002</v>
      </c>
      <c r="K148" s="15">
        <f t="shared" si="10"/>
        <v>4.1675855311209542E-3</v>
      </c>
      <c r="L148" s="8">
        <v>2879.39</v>
      </c>
      <c r="M148" s="13">
        <f t="shared" si="11"/>
        <v>2.0846384074615365E-3</v>
      </c>
    </row>
    <row r="149" spans="1:13" ht="17" x14ac:dyDescent="0.2">
      <c r="A149" s="7">
        <v>44285</v>
      </c>
      <c r="B149">
        <v>308.85998499999999</v>
      </c>
      <c r="C149" s="15">
        <f t="shared" si="9"/>
        <v>-4.3198805550014319E-3</v>
      </c>
      <c r="D149" s="8">
        <v>4077.91</v>
      </c>
      <c r="E149" s="13">
        <f t="shared" si="8"/>
        <v>1.4438277854756487E-2</v>
      </c>
      <c r="I149" s="7">
        <v>43556</v>
      </c>
      <c r="J149">
        <v>262.49700899999999</v>
      </c>
      <c r="K149" s="15">
        <f t="shared" si="10"/>
        <v>6.8737542024848164E-3</v>
      </c>
      <c r="L149" s="8">
        <v>2892.74</v>
      </c>
      <c r="M149" s="13">
        <f t="shared" si="11"/>
        <v>4.6363986816650993E-3</v>
      </c>
    </row>
    <row r="150" spans="1:13" ht="17" x14ac:dyDescent="0.2">
      <c r="A150" s="7">
        <v>44286</v>
      </c>
      <c r="B150">
        <v>311.33999599999999</v>
      </c>
      <c r="C150" s="15">
        <f t="shared" si="9"/>
        <v>8.0295639462650836E-3</v>
      </c>
      <c r="D150" s="8">
        <v>4073.94</v>
      </c>
      <c r="E150" s="13">
        <f t="shared" si="8"/>
        <v>-9.7353791525556233E-4</v>
      </c>
      <c r="I150" s="7">
        <v>43557</v>
      </c>
      <c r="J150">
        <v>264.34399400000001</v>
      </c>
      <c r="K150" s="15">
        <f t="shared" si="10"/>
        <v>7.0362135059605091E-3</v>
      </c>
      <c r="L150" s="8">
        <v>2895.77</v>
      </c>
      <c r="M150" s="13">
        <f t="shared" si="11"/>
        <v>1.0474498226595852E-3</v>
      </c>
    </row>
    <row r="151" spans="1:13" ht="17" x14ac:dyDescent="0.2">
      <c r="A151" s="7">
        <v>44287</v>
      </c>
      <c r="B151">
        <v>311.64999399999999</v>
      </c>
      <c r="C151" s="15">
        <f t="shared" si="9"/>
        <v>9.9568961258666988E-4</v>
      </c>
      <c r="D151" s="8">
        <v>4079.95</v>
      </c>
      <c r="E151" s="13">
        <f t="shared" si="8"/>
        <v>1.4752303666720756E-3</v>
      </c>
      <c r="I151" s="7">
        <v>43558</v>
      </c>
      <c r="J151">
        <v>267.26199300000002</v>
      </c>
      <c r="K151" s="15">
        <f t="shared" si="10"/>
        <v>1.1038643079592791E-2</v>
      </c>
      <c r="L151" s="8">
        <v>2878.2</v>
      </c>
      <c r="M151" s="13">
        <f t="shared" si="11"/>
        <v>-6.0674708281390766E-3</v>
      </c>
    </row>
    <row r="152" spans="1:13" ht="17" x14ac:dyDescent="0.2">
      <c r="A152" s="7">
        <v>44292</v>
      </c>
      <c r="B152">
        <v>317.11999500000002</v>
      </c>
      <c r="C152" s="15">
        <f t="shared" si="9"/>
        <v>1.7551744281439019E-2</v>
      </c>
      <c r="D152" s="8">
        <v>4097.17</v>
      </c>
      <c r="E152" s="13">
        <f t="shared" si="8"/>
        <v>4.220639958823158E-3</v>
      </c>
      <c r="I152" s="7">
        <v>43559</v>
      </c>
      <c r="J152">
        <v>267.48700000000002</v>
      </c>
      <c r="K152" s="15">
        <f t="shared" si="10"/>
        <v>8.4189673763312989E-4</v>
      </c>
      <c r="L152" s="8">
        <v>2888.21</v>
      </c>
      <c r="M152" s="13">
        <f t="shared" si="11"/>
        <v>3.4778681120144483E-3</v>
      </c>
    </row>
    <row r="153" spans="1:13" ht="17" x14ac:dyDescent="0.2">
      <c r="A153" s="7">
        <v>44293</v>
      </c>
      <c r="B153">
        <v>319.27999899999998</v>
      </c>
      <c r="C153" s="15">
        <f t="shared" si="9"/>
        <v>6.8113144363537437E-3</v>
      </c>
      <c r="D153" s="8">
        <v>4128.8</v>
      </c>
      <c r="E153" s="13">
        <f t="shared" si="8"/>
        <v>7.7199628035937717E-3</v>
      </c>
      <c r="I153" s="7">
        <v>43560</v>
      </c>
      <c r="J153">
        <v>268.26001000000002</v>
      </c>
      <c r="K153" s="15">
        <f t="shared" si="10"/>
        <v>2.8898974529603105E-3</v>
      </c>
      <c r="L153" s="8">
        <v>2888.32</v>
      </c>
      <c r="M153" s="13">
        <f t="shared" si="11"/>
        <v>3.808587325715429E-5</v>
      </c>
    </row>
    <row r="154" spans="1:13" ht="17" x14ac:dyDescent="0.2">
      <c r="A154" s="7">
        <v>44294</v>
      </c>
      <c r="B154">
        <v>318.41000400000001</v>
      </c>
      <c r="C154" s="15">
        <f t="shared" si="9"/>
        <v>-2.7248653305087522E-3</v>
      </c>
      <c r="D154" s="8">
        <v>4127.99</v>
      </c>
      <c r="E154" s="13">
        <f t="shared" si="8"/>
        <v>-1.9618291028877799E-4</v>
      </c>
      <c r="I154" s="7">
        <v>43563</v>
      </c>
      <c r="J154">
        <v>268.45498700000002</v>
      </c>
      <c r="K154" s="15">
        <f t="shared" si="10"/>
        <v>7.2682096746357061E-4</v>
      </c>
      <c r="L154" s="8">
        <v>2907.41</v>
      </c>
      <c r="M154" s="13">
        <f t="shared" si="11"/>
        <v>6.6093784622200946E-3</v>
      </c>
    </row>
    <row r="155" spans="1:13" ht="17" x14ac:dyDescent="0.2">
      <c r="A155" s="7">
        <v>44295</v>
      </c>
      <c r="B155">
        <v>319.77999899999998</v>
      </c>
      <c r="C155" s="15">
        <f t="shared" si="9"/>
        <v>4.302612929209193E-3</v>
      </c>
      <c r="D155" s="8">
        <v>4141.59</v>
      </c>
      <c r="E155" s="13">
        <f t="shared" si="8"/>
        <v>3.2945816244711601E-3</v>
      </c>
      <c r="I155" s="7">
        <v>43564</v>
      </c>
      <c r="J155">
        <v>269.13198899999998</v>
      </c>
      <c r="K155" s="15">
        <f t="shared" si="10"/>
        <v>2.521845496578301E-3</v>
      </c>
      <c r="L155" s="8">
        <v>2905.58</v>
      </c>
      <c r="M155" s="13">
        <f t="shared" si="11"/>
        <v>-6.2942619032058111E-4</v>
      </c>
    </row>
    <row r="156" spans="1:13" ht="17" x14ac:dyDescent="0.2">
      <c r="A156" s="7">
        <v>44298</v>
      </c>
      <c r="B156">
        <v>320.70001200000002</v>
      </c>
      <c r="C156" s="15">
        <f t="shared" si="9"/>
        <v>2.8770185842674767E-3</v>
      </c>
      <c r="D156" s="8">
        <v>4124.66</v>
      </c>
      <c r="E156" s="13">
        <f t="shared" si="8"/>
        <v>-4.0878020277237415E-3</v>
      </c>
      <c r="I156" s="7">
        <v>43565</v>
      </c>
      <c r="J156">
        <v>267.72198500000002</v>
      </c>
      <c r="K156" s="15">
        <f t="shared" si="10"/>
        <v>-5.2390799222308271E-3</v>
      </c>
      <c r="L156" s="8">
        <v>2907.06</v>
      </c>
      <c r="M156" s="13">
        <f t="shared" si="11"/>
        <v>5.0936473956997297E-4</v>
      </c>
    </row>
    <row r="157" spans="1:13" ht="17" x14ac:dyDescent="0.2">
      <c r="A157" s="7">
        <v>44299</v>
      </c>
      <c r="B157">
        <v>320.79998799999998</v>
      </c>
      <c r="C157" s="15">
        <f t="shared" si="9"/>
        <v>3.1174305038672578E-4</v>
      </c>
      <c r="D157" s="8">
        <v>4170.42</v>
      </c>
      <c r="E157" s="13">
        <f t="shared" si="8"/>
        <v>1.1094247768300924E-2</v>
      </c>
      <c r="I157" s="7">
        <v>43566</v>
      </c>
      <c r="J157">
        <v>269.53601099999997</v>
      </c>
      <c r="K157" s="15">
        <f t="shared" si="10"/>
        <v>6.7757827210190857E-3</v>
      </c>
      <c r="L157" s="8">
        <v>2900.45</v>
      </c>
      <c r="M157" s="13">
        <f t="shared" si="11"/>
        <v>-2.2737748790875312E-3</v>
      </c>
    </row>
    <row r="158" spans="1:13" ht="17" x14ac:dyDescent="0.2">
      <c r="A158" s="7">
        <v>44300</v>
      </c>
      <c r="B158">
        <v>322.540009</v>
      </c>
      <c r="C158" s="15">
        <f t="shared" si="9"/>
        <v>5.4240058138654845E-3</v>
      </c>
      <c r="D158" s="8">
        <v>4185.47</v>
      </c>
      <c r="E158" s="13">
        <f t="shared" si="8"/>
        <v>3.6087492386858155E-3</v>
      </c>
      <c r="I158" s="7">
        <v>43567</v>
      </c>
      <c r="J158">
        <v>271.01901199999998</v>
      </c>
      <c r="K158" s="15">
        <f t="shared" si="10"/>
        <v>5.5020514494443784E-3</v>
      </c>
      <c r="L158" s="8">
        <v>2905.03</v>
      </c>
      <c r="M158" s="13">
        <f t="shared" si="11"/>
        <v>1.5790653174507785E-3</v>
      </c>
    </row>
    <row r="159" spans="1:13" ht="17" x14ac:dyDescent="0.2">
      <c r="A159" s="7">
        <v>44301</v>
      </c>
      <c r="B159">
        <v>324.72000100000002</v>
      </c>
      <c r="C159" s="15">
        <f t="shared" si="9"/>
        <v>6.7588266235834027E-3</v>
      </c>
      <c r="D159" s="8">
        <v>4163.26</v>
      </c>
      <c r="E159" s="13">
        <f t="shared" si="8"/>
        <v>-5.3064530387267883E-3</v>
      </c>
      <c r="I159" s="7">
        <v>43570</v>
      </c>
      <c r="J159">
        <v>272.29699699999998</v>
      </c>
      <c r="K159" s="15">
        <f t="shared" si="10"/>
        <v>4.7154809936360564E-3</v>
      </c>
      <c r="L159" s="8">
        <v>2907.97</v>
      </c>
      <c r="M159" s="13">
        <f t="shared" si="11"/>
        <v>1.0120377414346571E-3</v>
      </c>
    </row>
    <row r="160" spans="1:13" ht="17" x14ac:dyDescent="0.2">
      <c r="A160" s="7">
        <v>44302</v>
      </c>
      <c r="B160">
        <v>325.76998900000001</v>
      </c>
      <c r="C160" s="15">
        <f t="shared" si="9"/>
        <v>3.2335180979503608E-3</v>
      </c>
      <c r="D160" s="8">
        <v>4134.9399999999996</v>
      </c>
      <c r="E160" s="13">
        <f t="shared" si="8"/>
        <v>-6.8023616108532359E-3</v>
      </c>
      <c r="I160" s="7">
        <v>43571</v>
      </c>
      <c r="J160">
        <v>273.584991</v>
      </c>
      <c r="K160" s="15">
        <f t="shared" si="10"/>
        <v>4.7301072512380138E-3</v>
      </c>
      <c r="L160" s="8">
        <v>2933.68</v>
      </c>
      <c r="M160" s="13">
        <f t="shared" si="11"/>
        <v>8.8412191322468914E-3</v>
      </c>
    </row>
    <row r="161" spans="1:13" ht="17" x14ac:dyDescent="0.2">
      <c r="A161" s="7">
        <v>44305</v>
      </c>
      <c r="B161">
        <v>327.10000600000001</v>
      </c>
      <c r="C161" s="15">
        <f t="shared" si="9"/>
        <v>4.0826873097876692E-3</v>
      </c>
      <c r="D161" s="8">
        <v>4173.42</v>
      </c>
      <c r="E161" s="13">
        <f t="shared" si="8"/>
        <v>9.3060600637495661E-3</v>
      </c>
      <c r="I161" s="7">
        <v>43572</v>
      </c>
      <c r="J161">
        <v>273.82900999999998</v>
      </c>
      <c r="K161" s="15">
        <f t="shared" si="10"/>
        <v>8.9193123902031601E-4</v>
      </c>
      <c r="L161" s="8">
        <v>2927.25</v>
      </c>
      <c r="M161" s="13">
        <f t="shared" si="11"/>
        <v>-2.1917864252406494E-3</v>
      </c>
    </row>
    <row r="162" spans="1:13" ht="17" x14ac:dyDescent="0.2">
      <c r="A162" s="7">
        <v>44306</v>
      </c>
      <c r="B162">
        <v>323.23998999999998</v>
      </c>
      <c r="C162" s="15">
        <f t="shared" si="9"/>
        <v>-1.1800721275437742E-2</v>
      </c>
      <c r="D162" s="8">
        <v>4134.9799999999996</v>
      </c>
      <c r="E162" s="13">
        <f t="shared" si="8"/>
        <v>-9.2106713438859789E-3</v>
      </c>
      <c r="I162" s="7">
        <v>43573</v>
      </c>
      <c r="J162">
        <v>272.82900999999998</v>
      </c>
      <c r="K162" s="15">
        <f t="shared" si="10"/>
        <v>-3.6519140174373632E-3</v>
      </c>
      <c r="L162" s="8">
        <v>2926.17</v>
      </c>
      <c r="M162" s="13">
        <f t="shared" si="11"/>
        <v>-3.6894696387390624E-4</v>
      </c>
    </row>
    <row r="163" spans="1:13" ht="17" x14ac:dyDescent="0.2">
      <c r="A163" s="7">
        <v>44307</v>
      </c>
      <c r="B163">
        <v>320.22000100000002</v>
      </c>
      <c r="C163" s="15">
        <f t="shared" si="9"/>
        <v>-9.3428693646474548E-3</v>
      </c>
      <c r="D163" s="8">
        <v>4180.17</v>
      </c>
      <c r="E163" s="13">
        <f t="shared" si="8"/>
        <v>1.0928710658818286E-2</v>
      </c>
      <c r="I163" s="7">
        <v>43578</v>
      </c>
      <c r="J163">
        <v>273.16799900000001</v>
      </c>
      <c r="K163" s="15">
        <f t="shared" si="10"/>
        <v>1.2424961700372439E-3</v>
      </c>
      <c r="L163" s="8">
        <v>2939.88</v>
      </c>
      <c r="M163" s="13">
        <f t="shared" si="11"/>
        <v>4.6853053650335319E-3</v>
      </c>
    </row>
    <row r="164" spans="1:13" ht="17" x14ac:dyDescent="0.2">
      <c r="A164" s="7">
        <v>44308</v>
      </c>
      <c r="B164">
        <v>319.57000699999998</v>
      </c>
      <c r="C164" s="15">
        <f t="shared" si="9"/>
        <v>-2.0298357315914339E-3</v>
      </c>
      <c r="D164" s="8">
        <v>4187.62</v>
      </c>
      <c r="E164" s="13">
        <f t="shared" si="8"/>
        <v>1.782224167916624E-3</v>
      </c>
      <c r="I164" s="7">
        <v>43579</v>
      </c>
      <c r="J164">
        <v>274.45700099999999</v>
      </c>
      <c r="K164" s="15">
        <f t="shared" si="10"/>
        <v>4.7187152401404475E-3</v>
      </c>
      <c r="L164" s="8">
        <v>2943.03</v>
      </c>
      <c r="M164" s="13">
        <f t="shared" si="11"/>
        <v>1.0714723049920494E-3</v>
      </c>
    </row>
    <row r="165" spans="1:13" ht="17" x14ac:dyDescent="0.2">
      <c r="A165" s="7">
        <v>44309</v>
      </c>
      <c r="B165">
        <v>322.91000400000001</v>
      </c>
      <c r="C165" s="15">
        <f t="shared" si="9"/>
        <v>1.0451534646053418E-2</v>
      </c>
      <c r="D165" s="8">
        <v>4186.72</v>
      </c>
      <c r="E165" s="13">
        <f t="shared" si="8"/>
        <v>-2.1491921425531579E-4</v>
      </c>
      <c r="I165" s="7">
        <v>43580</v>
      </c>
      <c r="J165">
        <v>275.17800899999997</v>
      </c>
      <c r="K165" s="15">
        <f t="shared" si="10"/>
        <v>2.6270344621304176E-3</v>
      </c>
      <c r="L165" s="8">
        <v>2945.83</v>
      </c>
      <c r="M165" s="13">
        <f t="shared" si="11"/>
        <v>9.5140042745045506E-4</v>
      </c>
    </row>
    <row r="166" spans="1:13" ht="17" x14ac:dyDescent="0.2">
      <c r="A166" s="7">
        <v>44312</v>
      </c>
      <c r="B166">
        <v>324.67001299999998</v>
      </c>
      <c r="C166" s="15">
        <f t="shared" si="9"/>
        <v>5.450462909783349E-3</v>
      </c>
      <c r="D166" s="8">
        <v>4183.18</v>
      </c>
      <c r="E166" s="13">
        <f t="shared" si="8"/>
        <v>-8.4553063018300012E-4</v>
      </c>
      <c r="I166" s="7">
        <v>43581</v>
      </c>
      <c r="J166">
        <v>273.04501299999998</v>
      </c>
      <c r="K166" s="15">
        <f t="shared" si="10"/>
        <v>-7.7513316116768483E-3</v>
      </c>
      <c r="L166" s="8">
        <v>2923.73</v>
      </c>
      <c r="M166" s="13">
        <f t="shared" si="11"/>
        <v>-7.502130129708795E-3</v>
      </c>
    </row>
    <row r="167" spans="1:13" ht="17" x14ac:dyDescent="0.2">
      <c r="A167" s="7">
        <v>44313</v>
      </c>
      <c r="B167">
        <v>324.82998700000002</v>
      </c>
      <c r="C167" s="15">
        <f t="shared" si="9"/>
        <v>4.9272798101007709E-4</v>
      </c>
      <c r="D167" s="8">
        <v>4211.47</v>
      </c>
      <c r="E167" s="13">
        <f t="shared" si="8"/>
        <v>6.7627976802335787E-3</v>
      </c>
      <c r="I167" s="7">
        <v>43584</v>
      </c>
      <c r="J167">
        <v>274.13000499999998</v>
      </c>
      <c r="K167" s="15">
        <f t="shared" si="10"/>
        <v>3.9736744798191115E-3</v>
      </c>
      <c r="L167" s="8">
        <v>2917.52</v>
      </c>
      <c r="M167" s="13">
        <f t="shared" si="11"/>
        <v>-2.1239991380873624E-3</v>
      </c>
    </row>
    <row r="168" spans="1:13" ht="17" x14ac:dyDescent="0.2">
      <c r="A168" s="7">
        <v>44314</v>
      </c>
      <c r="B168">
        <v>324.29998799999998</v>
      </c>
      <c r="C168" s="15">
        <f t="shared" si="9"/>
        <v>-1.6316196817137696E-3</v>
      </c>
      <c r="D168" s="8">
        <v>4181.17</v>
      </c>
      <c r="E168" s="13">
        <f t="shared" si="8"/>
        <v>-7.1946375018698827E-3</v>
      </c>
      <c r="I168" s="7">
        <v>43585</v>
      </c>
      <c r="J168">
        <v>274.01400799999999</v>
      </c>
      <c r="K168" s="15">
        <f t="shared" si="10"/>
        <v>-4.231459449322017E-4</v>
      </c>
      <c r="L168" s="8">
        <v>2945.64</v>
      </c>
      <c r="M168" s="13">
        <f t="shared" si="11"/>
        <v>9.6383229592256203E-3</v>
      </c>
    </row>
    <row r="169" spans="1:13" ht="17" x14ac:dyDescent="0.2">
      <c r="A169" s="7">
        <v>44315</v>
      </c>
      <c r="B169">
        <v>323.72000100000002</v>
      </c>
      <c r="C169" s="15">
        <f t="shared" si="9"/>
        <v>-1.7884274482302676E-3</v>
      </c>
      <c r="D169" s="8">
        <v>4192.66</v>
      </c>
      <c r="E169" s="13">
        <f t="shared" si="8"/>
        <v>2.7480346410215795E-3</v>
      </c>
      <c r="I169" s="7">
        <v>43586</v>
      </c>
      <c r="J169">
        <v>273.16598499999998</v>
      </c>
      <c r="K169" s="15">
        <f t="shared" si="10"/>
        <v>-3.094816232898645E-3</v>
      </c>
      <c r="L169" s="8">
        <v>2932.47</v>
      </c>
      <c r="M169" s="13">
        <f t="shared" si="11"/>
        <v>-4.471014787957861E-3</v>
      </c>
    </row>
    <row r="170" spans="1:13" ht="17" x14ac:dyDescent="0.2">
      <c r="A170" s="7">
        <v>44316</v>
      </c>
      <c r="B170">
        <v>321.94000199999999</v>
      </c>
      <c r="C170" s="15">
        <f t="shared" si="9"/>
        <v>-5.4985759128304279E-3</v>
      </c>
      <c r="D170" s="8">
        <v>4164.66</v>
      </c>
      <c r="E170" s="13">
        <f t="shared" si="8"/>
        <v>-6.6783378571121377E-3</v>
      </c>
      <c r="I170" s="7">
        <v>43587</v>
      </c>
      <c r="J170">
        <v>272.03601099999997</v>
      </c>
      <c r="K170" s="15">
        <f t="shared" si="10"/>
        <v>-4.1365838429701096E-3</v>
      </c>
      <c r="L170" s="8">
        <v>2884.05</v>
      </c>
      <c r="M170" s="13">
        <f t="shared" si="11"/>
        <v>-1.6511677868827124E-2</v>
      </c>
    </row>
    <row r="171" spans="1:13" ht="17" x14ac:dyDescent="0.2">
      <c r="A171" s="7">
        <v>44320</v>
      </c>
      <c r="B171">
        <v>326.17999300000002</v>
      </c>
      <c r="C171" s="15">
        <f t="shared" si="9"/>
        <v>1.3170127892339512E-2</v>
      </c>
      <c r="D171" s="8">
        <v>4167.59</v>
      </c>
      <c r="E171" s="13">
        <f t="shared" si="8"/>
        <v>7.0353882429774472E-4</v>
      </c>
      <c r="I171" s="7">
        <v>43588</v>
      </c>
      <c r="J171">
        <v>272.18398999999999</v>
      </c>
      <c r="K171" s="15">
        <f t="shared" si="10"/>
        <v>5.4396842335702189E-4</v>
      </c>
      <c r="L171" s="8">
        <v>2879.42</v>
      </c>
      <c r="M171" s="13">
        <f t="shared" si="11"/>
        <v>-1.6053813214057522E-3</v>
      </c>
    </row>
    <row r="172" spans="1:13" ht="17" x14ac:dyDescent="0.2">
      <c r="A172" s="7">
        <v>44321</v>
      </c>
      <c r="B172">
        <v>323.98998999999998</v>
      </c>
      <c r="C172" s="15">
        <f t="shared" si="9"/>
        <v>-6.7140935894252074E-3</v>
      </c>
      <c r="D172" s="8">
        <v>4201.62</v>
      </c>
      <c r="E172" s="13">
        <f t="shared" si="8"/>
        <v>8.1653905494540879E-3</v>
      </c>
      <c r="I172" s="7">
        <v>43592</v>
      </c>
      <c r="J172">
        <v>269.516998</v>
      </c>
      <c r="K172" s="15">
        <f t="shared" si="10"/>
        <v>-9.7984896172621516E-3</v>
      </c>
      <c r="L172" s="8">
        <v>2870.72</v>
      </c>
      <c r="M172" s="13">
        <f t="shared" si="11"/>
        <v>-3.0214418181440106E-3</v>
      </c>
    </row>
    <row r="173" spans="1:13" ht="17" x14ac:dyDescent="0.2">
      <c r="A173" s="7">
        <v>44322</v>
      </c>
      <c r="B173">
        <v>323.89999399999999</v>
      </c>
      <c r="C173" s="15">
        <f t="shared" si="9"/>
        <v>-2.7777401394402101E-4</v>
      </c>
      <c r="D173" s="8">
        <v>4232.6000000000004</v>
      </c>
      <c r="E173" s="13">
        <f t="shared" si="8"/>
        <v>7.3733464711231989E-3</v>
      </c>
      <c r="I173" s="7">
        <v>43593</v>
      </c>
      <c r="J173">
        <v>268.36700400000001</v>
      </c>
      <c r="K173" s="15">
        <f t="shared" si="10"/>
        <v>-4.2668700250215741E-3</v>
      </c>
      <c r="L173" s="8">
        <v>2881.4</v>
      </c>
      <c r="M173" s="13">
        <f t="shared" si="11"/>
        <v>3.7203210344445292E-3</v>
      </c>
    </row>
    <row r="174" spans="1:13" ht="17" x14ac:dyDescent="0.2">
      <c r="A174" s="7">
        <v>44323</v>
      </c>
      <c r="B174">
        <v>326.85000600000001</v>
      </c>
      <c r="C174" s="15">
        <f t="shared" si="9"/>
        <v>9.1077865225277499E-3</v>
      </c>
      <c r="D174" s="8">
        <v>4188.43</v>
      </c>
      <c r="E174" s="13">
        <f t="shared" si="8"/>
        <v>-1.0435666020885526E-2</v>
      </c>
      <c r="I174" s="7">
        <v>43594</v>
      </c>
      <c r="J174">
        <v>267.47500600000001</v>
      </c>
      <c r="K174" s="15">
        <f t="shared" si="10"/>
        <v>-3.3237990762828851E-3</v>
      </c>
      <c r="L174" s="8">
        <v>2811.87</v>
      </c>
      <c r="M174" s="13">
        <f t="shared" si="11"/>
        <v>-2.4130630943291487E-2</v>
      </c>
    </row>
    <row r="175" spans="1:13" ht="17" x14ac:dyDescent="0.2">
      <c r="A175" s="7">
        <v>44326</v>
      </c>
      <c r="B175">
        <v>329.30999800000001</v>
      </c>
      <c r="C175" s="15">
        <f t="shared" si="9"/>
        <v>7.526363637270439E-3</v>
      </c>
      <c r="D175" s="8">
        <v>4152.1000000000004</v>
      </c>
      <c r="E175" s="13">
        <f t="shared" si="8"/>
        <v>-8.6738945141735524E-3</v>
      </c>
      <c r="I175" s="7">
        <v>43595</v>
      </c>
      <c r="J175">
        <v>268.48400900000001</v>
      </c>
      <c r="K175" s="15">
        <f t="shared" si="10"/>
        <v>3.7723263010227548E-3</v>
      </c>
      <c r="L175" s="8">
        <v>2834.41</v>
      </c>
      <c r="M175" s="13">
        <f t="shared" si="11"/>
        <v>8.016017810211773E-3</v>
      </c>
    </row>
    <row r="176" spans="1:13" ht="17" x14ac:dyDescent="0.2">
      <c r="A176" s="7">
        <v>44327</v>
      </c>
      <c r="B176">
        <v>321.98998999999998</v>
      </c>
      <c r="C176" s="15">
        <f t="shared" si="9"/>
        <v>-2.222831995522967E-2</v>
      </c>
      <c r="D176" s="8">
        <v>4063.04</v>
      </c>
      <c r="E176" s="13">
        <f t="shared" si="8"/>
        <v>-2.1449387057151936E-2</v>
      </c>
      <c r="I176" s="7">
        <v>43598</v>
      </c>
      <c r="J176">
        <v>265.71701000000002</v>
      </c>
      <c r="K176" s="15">
        <f t="shared" si="10"/>
        <v>-1.0306010441016644E-2</v>
      </c>
      <c r="L176" s="8">
        <v>2850.96</v>
      </c>
      <c r="M176" s="13">
        <f t="shared" si="11"/>
        <v>5.8389576666748599E-3</v>
      </c>
    </row>
    <row r="177" spans="1:13" ht="17" x14ac:dyDescent="0.2">
      <c r="A177" s="7">
        <v>44328</v>
      </c>
      <c r="B177">
        <v>319.77999899999998</v>
      </c>
      <c r="C177" s="15">
        <f t="shared" si="9"/>
        <v>-6.8635394535091487E-3</v>
      </c>
      <c r="D177" s="8">
        <v>4112.5</v>
      </c>
      <c r="E177" s="13">
        <f t="shared" si="8"/>
        <v>1.2173151138064053E-2</v>
      </c>
      <c r="I177" s="7">
        <v>43599</v>
      </c>
      <c r="J177">
        <v>266.68398999999999</v>
      </c>
      <c r="K177" s="15">
        <f t="shared" si="10"/>
        <v>3.6391347320969825E-3</v>
      </c>
      <c r="L177" s="8">
        <v>2876.32</v>
      </c>
      <c r="M177" s="13">
        <f t="shared" si="11"/>
        <v>8.895249319527565E-3</v>
      </c>
    </row>
    <row r="178" spans="1:13" ht="17" x14ac:dyDescent="0.2">
      <c r="A178" s="7">
        <v>44329</v>
      </c>
      <c r="B178">
        <v>316.92001299999998</v>
      </c>
      <c r="C178" s="15">
        <f t="shared" si="9"/>
        <v>-8.9436050063906869E-3</v>
      </c>
      <c r="D178" s="8">
        <v>4173.8500000000004</v>
      </c>
      <c r="E178" s="13">
        <f t="shared" si="8"/>
        <v>1.4917933130699224E-2</v>
      </c>
      <c r="I178" s="7">
        <v>43600</v>
      </c>
      <c r="J178">
        <v>267.00100700000002</v>
      </c>
      <c r="K178" s="15">
        <f t="shared" si="10"/>
        <v>1.1887365267033712E-3</v>
      </c>
      <c r="L178" s="8">
        <v>2859.53</v>
      </c>
      <c r="M178" s="13">
        <f t="shared" si="11"/>
        <v>-5.8373199087723426E-3</v>
      </c>
    </row>
    <row r="179" spans="1:13" ht="17" x14ac:dyDescent="0.2">
      <c r="A179" s="7">
        <v>44330</v>
      </c>
      <c r="B179">
        <v>320.17999300000002</v>
      </c>
      <c r="C179" s="15">
        <f t="shared" si="9"/>
        <v>1.0286444106639703E-2</v>
      </c>
      <c r="D179" s="8">
        <v>4163.29</v>
      </c>
      <c r="E179" s="13">
        <f t="shared" si="8"/>
        <v>-2.5300382141189015E-3</v>
      </c>
      <c r="I179" s="7">
        <v>43601</v>
      </c>
      <c r="J179">
        <v>269.02398699999998</v>
      </c>
      <c r="K179" s="15">
        <f t="shared" si="10"/>
        <v>7.5766755441486477E-3</v>
      </c>
      <c r="L179" s="8">
        <v>2840.23</v>
      </c>
      <c r="M179" s="13">
        <f t="shared" si="11"/>
        <v>-6.749360908960611E-3</v>
      </c>
    </row>
    <row r="180" spans="1:13" ht="17" x14ac:dyDescent="0.2">
      <c r="A180" s="7">
        <v>44333</v>
      </c>
      <c r="B180">
        <v>322.790009</v>
      </c>
      <c r="C180" s="15">
        <f t="shared" si="9"/>
        <v>8.1517148387217908E-3</v>
      </c>
      <c r="D180" s="8">
        <v>4127.83</v>
      </c>
      <c r="E180" s="13">
        <f t="shared" si="8"/>
        <v>-8.5173024218827553E-3</v>
      </c>
      <c r="I180" s="7">
        <v>43602</v>
      </c>
      <c r="J180">
        <v>268.48700000000002</v>
      </c>
      <c r="K180" s="15">
        <f t="shared" si="10"/>
        <v>-1.9960562104075485E-3</v>
      </c>
      <c r="L180" s="8">
        <v>2864.36</v>
      </c>
      <c r="M180" s="13">
        <f t="shared" si="11"/>
        <v>8.4957908338409993E-3</v>
      </c>
    </row>
    <row r="181" spans="1:13" ht="17" x14ac:dyDescent="0.2">
      <c r="A181" s="7">
        <v>44334</v>
      </c>
      <c r="B181">
        <v>321.51998900000001</v>
      </c>
      <c r="C181" s="15">
        <f t="shared" si="9"/>
        <v>-3.9345083942793346E-3</v>
      </c>
      <c r="D181" s="8">
        <v>4115.68</v>
      </c>
      <c r="E181" s="13">
        <f t="shared" si="8"/>
        <v>-2.9434351705374118E-3</v>
      </c>
      <c r="I181" s="7">
        <v>43605</v>
      </c>
      <c r="J181">
        <v>267.01400799999999</v>
      </c>
      <c r="K181" s="15">
        <f t="shared" si="10"/>
        <v>-5.4862693538235696E-3</v>
      </c>
      <c r="L181" s="8">
        <v>2856.27</v>
      </c>
      <c r="M181" s="13">
        <f t="shared" si="11"/>
        <v>-2.8243656523622152E-3</v>
      </c>
    </row>
    <row r="182" spans="1:13" ht="17" x14ac:dyDescent="0.2">
      <c r="A182" s="7">
        <v>44335</v>
      </c>
      <c r="B182">
        <v>320.07998700000002</v>
      </c>
      <c r="C182" s="15">
        <f t="shared" si="9"/>
        <v>-4.4787324249379035E-3</v>
      </c>
      <c r="D182" s="8">
        <v>4159.12</v>
      </c>
      <c r="E182" s="13">
        <f t="shared" si="8"/>
        <v>1.0554756443649449E-2</v>
      </c>
      <c r="I182" s="7">
        <v>43606</v>
      </c>
      <c r="J182">
        <v>268.95498700000002</v>
      </c>
      <c r="K182" s="15">
        <f t="shared" si="10"/>
        <v>7.2692028951530929E-3</v>
      </c>
      <c r="L182" s="8">
        <v>2822.24</v>
      </c>
      <c r="M182" s="13">
        <f t="shared" si="11"/>
        <v>-1.1914139769699683E-2</v>
      </c>
    </row>
    <row r="183" spans="1:13" ht="17" x14ac:dyDescent="0.2">
      <c r="A183" s="7">
        <v>44336</v>
      </c>
      <c r="B183">
        <v>321.27999899999998</v>
      </c>
      <c r="C183" s="15">
        <f t="shared" si="9"/>
        <v>3.7491003772127662E-3</v>
      </c>
      <c r="D183" s="8">
        <v>4155.8599999999997</v>
      </c>
      <c r="E183" s="13">
        <f t="shared" si="8"/>
        <v>-7.8381965415763588E-4</v>
      </c>
      <c r="I183" s="7">
        <v>43607</v>
      </c>
      <c r="J183">
        <v>268.80999800000001</v>
      </c>
      <c r="K183" s="15">
        <f t="shared" si="10"/>
        <v>-5.3908277224101742E-4</v>
      </c>
      <c r="L183" s="8">
        <v>2826.06</v>
      </c>
      <c r="M183" s="13">
        <f t="shared" si="11"/>
        <v>1.353534780883292E-3</v>
      </c>
    </row>
    <row r="184" spans="1:13" ht="17" x14ac:dyDescent="0.2">
      <c r="A184" s="7">
        <v>44337</v>
      </c>
      <c r="B184">
        <v>322.92999300000002</v>
      </c>
      <c r="C184" s="15">
        <f t="shared" si="9"/>
        <v>5.1356885120010798E-3</v>
      </c>
      <c r="D184" s="8">
        <v>4197.05</v>
      </c>
      <c r="E184" s="13">
        <f t="shared" si="8"/>
        <v>9.9113059631461553E-3</v>
      </c>
      <c r="I184" s="7">
        <v>43608</v>
      </c>
      <c r="J184">
        <v>263.11801100000002</v>
      </c>
      <c r="K184" s="15">
        <f t="shared" si="10"/>
        <v>-2.1174759281088917E-2</v>
      </c>
      <c r="L184" s="8">
        <v>2802.39</v>
      </c>
      <c r="M184" s="13">
        <f t="shared" si="11"/>
        <v>-8.3756183520520278E-3</v>
      </c>
    </row>
    <row r="185" spans="1:13" ht="17" x14ac:dyDescent="0.2">
      <c r="A185" s="7">
        <v>44340</v>
      </c>
      <c r="B185">
        <v>323.39001500000001</v>
      </c>
      <c r="C185" s="15">
        <f t="shared" si="9"/>
        <v>1.4245254698284082E-3</v>
      </c>
      <c r="D185" s="8">
        <v>4188.13</v>
      </c>
      <c r="E185" s="13">
        <f t="shared" si="8"/>
        <v>-2.1253022956601031E-3</v>
      </c>
      <c r="I185" s="7">
        <v>43609</v>
      </c>
      <c r="J185">
        <v>264.48498499999999</v>
      </c>
      <c r="K185" s="15">
        <f t="shared" si="10"/>
        <v>5.195288588586866E-3</v>
      </c>
      <c r="L185" s="8">
        <v>2783.02</v>
      </c>
      <c r="M185" s="13">
        <f t="shared" si="11"/>
        <v>-6.9119572935958384E-3</v>
      </c>
    </row>
    <row r="186" spans="1:13" ht="17" x14ac:dyDescent="0.2">
      <c r="A186" s="7">
        <v>44341</v>
      </c>
      <c r="B186">
        <v>324.07000699999998</v>
      </c>
      <c r="C186" s="15">
        <f t="shared" si="9"/>
        <v>2.1026994293560364E-3</v>
      </c>
      <c r="D186" s="8">
        <v>4195.99</v>
      </c>
      <c r="E186" s="13">
        <f t="shared" si="8"/>
        <v>1.876732575158746E-3</v>
      </c>
      <c r="I186" s="7">
        <v>43613</v>
      </c>
      <c r="J186">
        <v>264.97900399999997</v>
      </c>
      <c r="K186" s="15">
        <f t="shared" si="10"/>
        <v>1.8678527251745347E-3</v>
      </c>
      <c r="L186" s="8">
        <v>2788.86</v>
      </c>
      <c r="M186" s="13">
        <f t="shared" si="11"/>
        <v>2.0984398243635294E-3</v>
      </c>
    </row>
    <row r="187" spans="1:13" ht="17" x14ac:dyDescent="0.2">
      <c r="A187" s="7">
        <v>44342</v>
      </c>
      <c r="B187">
        <v>326.14001500000001</v>
      </c>
      <c r="C187" s="15">
        <f t="shared" si="9"/>
        <v>6.3875334195924172E-3</v>
      </c>
      <c r="D187" s="8">
        <v>4200.88</v>
      </c>
      <c r="E187" s="13">
        <f t="shared" si="8"/>
        <v>1.1653983922745859E-3</v>
      </c>
      <c r="I187" s="7">
        <v>43614</v>
      </c>
      <c r="J187">
        <v>262.78799400000003</v>
      </c>
      <c r="K187" s="15">
        <f t="shared" si="10"/>
        <v>-8.2686173882665637E-3</v>
      </c>
      <c r="L187" s="8">
        <v>2752.06</v>
      </c>
      <c r="M187" s="13">
        <f t="shared" si="11"/>
        <v>-1.3195355808466647E-2</v>
      </c>
    </row>
    <row r="188" spans="1:13" ht="17" x14ac:dyDescent="0.2">
      <c r="A188" s="7">
        <v>44343</v>
      </c>
      <c r="B188">
        <v>326.5</v>
      </c>
      <c r="C188" s="15">
        <f t="shared" si="9"/>
        <v>1.1037744019235518E-3</v>
      </c>
      <c r="D188" s="8">
        <v>4204.1099999999997</v>
      </c>
      <c r="E188" s="13">
        <f t="shared" si="8"/>
        <v>7.688865190149663E-4</v>
      </c>
      <c r="I188" s="7">
        <v>43615</v>
      </c>
      <c r="J188">
        <v>264.11099200000001</v>
      </c>
      <c r="K188" s="15">
        <f t="shared" si="10"/>
        <v>5.0344689643622154E-3</v>
      </c>
      <c r="L188" s="8">
        <v>2744.45</v>
      </c>
      <c r="M188" s="13">
        <f t="shared" si="11"/>
        <v>-2.7652013400870645E-3</v>
      </c>
    </row>
    <row r="189" spans="1:13" ht="17" x14ac:dyDescent="0.2">
      <c r="A189" s="7">
        <v>44344</v>
      </c>
      <c r="B189">
        <v>328.05999800000001</v>
      </c>
      <c r="C189" s="15">
        <f t="shared" si="9"/>
        <v>4.7779418070443835E-3</v>
      </c>
      <c r="D189" s="8">
        <v>4202.04</v>
      </c>
      <c r="E189" s="13">
        <f t="shared" si="8"/>
        <v>-4.923753184382651E-4</v>
      </c>
      <c r="I189" s="7">
        <v>43616</v>
      </c>
      <c r="J189">
        <v>262.29299900000001</v>
      </c>
      <c r="K189" s="15">
        <f t="shared" si="10"/>
        <v>-6.8834431548384645E-3</v>
      </c>
      <c r="L189" s="8">
        <v>2803.27</v>
      </c>
      <c r="M189" s="13">
        <f t="shared" si="11"/>
        <v>2.1432345278653342E-2</v>
      </c>
    </row>
    <row r="190" spans="1:13" ht="17" x14ac:dyDescent="0.2">
      <c r="A190" s="7">
        <v>44348</v>
      </c>
      <c r="B190">
        <v>332.05999800000001</v>
      </c>
      <c r="C190" s="15">
        <f t="shared" si="9"/>
        <v>1.2192891618562962E-2</v>
      </c>
      <c r="D190" s="8">
        <v>4208.12</v>
      </c>
      <c r="E190" s="13">
        <f t="shared" si="8"/>
        <v>1.4469162597214869E-3</v>
      </c>
      <c r="I190" s="7">
        <v>43619</v>
      </c>
      <c r="J190">
        <v>260.43301400000001</v>
      </c>
      <c r="K190" s="15">
        <f t="shared" si="10"/>
        <v>-7.0912491263253052E-3</v>
      </c>
      <c r="L190" s="8">
        <v>2826.15</v>
      </c>
      <c r="M190" s="13">
        <f t="shared" si="11"/>
        <v>8.1618966421357353E-3</v>
      </c>
    </row>
    <row r="191" spans="1:13" ht="17" x14ac:dyDescent="0.2">
      <c r="A191" s="7">
        <v>44349</v>
      </c>
      <c r="B191">
        <v>331.61999500000002</v>
      </c>
      <c r="C191" s="15">
        <f t="shared" si="9"/>
        <v>-1.325070778323556E-3</v>
      </c>
      <c r="D191" s="8">
        <v>4192.8500000000004</v>
      </c>
      <c r="E191" s="13">
        <f t="shared" si="8"/>
        <v>-3.6286988013648491E-3</v>
      </c>
      <c r="I191" s="7">
        <v>43620</v>
      </c>
      <c r="J191">
        <v>261.10400399999997</v>
      </c>
      <c r="K191" s="15">
        <f t="shared" si="10"/>
        <v>2.5764398671819233E-3</v>
      </c>
      <c r="L191" s="8">
        <v>2843.49</v>
      </c>
      <c r="M191" s="13">
        <f t="shared" si="11"/>
        <v>6.1355554376094634E-3</v>
      </c>
    </row>
    <row r="192" spans="1:13" ht="17" x14ac:dyDescent="0.2">
      <c r="A192" s="7">
        <v>44350</v>
      </c>
      <c r="B192">
        <v>331.35000600000001</v>
      </c>
      <c r="C192" s="15">
        <f t="shared" si="9"/>
        <v>-8.1415175221866143E-4</v>
      </c>
      <c r="D192" s="8">
        <v>4229.8900000000003</v>
      </c>
      <c r="E192" s="13">
        <f t="shared" si="8"/>
        <v>8.8340865998068896E-3</v>
      </c>
      <c r="I192" s="7">
        <v>43621</v>
      </c>
      <c r="J192">
        <v>265.40301499999998</v>
      </c>
      <c r="K192" s="15">
        <f t="shared" si="10"/>
        <v>1.6464745596164843E-2</v>
      </c>
      <c r="L192" s="8">
        <v>2873.34</v>
      </c>
      <c r="M192" s="13">
        <f t="shared" si="11"/>
        <v>1.0497663083042452E-2</v>
      </c>
    </row>
    <row r="193" spans="1:13" ht="17" x14ac:dyDescent="0.2">
      <c r="A193" s="7">
        <v>44351</v>
      </c>
      <c r="B193">
        <v>328.67001299999998</v>
      </c>
      <c r="C193" s="15">
        <f t="shared" si="9"/>
        <v>-8.0881030676668297E-3</v>
      </c>
      <c r="D193" s="8">
        <v>4226.5200000000004</v>
      </c>
      <c r="E193" s="13">
        <f t="shared" si="8"/>
        <v>-7.9671102558220852E-4</v>
      </c>
      <c r="I193" s="7">
        <v>43622</v>
      </c>
      <c r="J193">
        <v>264.33099399999998</v>
      </c>
      <c r="K193" s="15">
        <f t="shared" si="10"/>
        <v>-4.0392193736006332E-3</v>
      </c>
      <c r="L193" s="8">
        <v>2886.73</v>
      </c>
      <c r="M193" s="13">
        <f t="shared" si="11"/>
        <v>4.6600819951694294E-3</v>
      </c>
    </row>
    <row r="194" spans="1:13" ht="17" x14ac:dyDescent="0.2">
      <c r="A194" s="7">
        <v>44354</v>
      </c>
      <c r="B194">
        <v>332.5</v>
      </c>
      <c r="C194" s="15">
        <f t="shared" si="9"/>
        <v>1.1652985817115047E-2</v>
      </c>
      <c r="D194" s="8">
        <v>4227.26</v>
      </c>
      <c r="E194" s="13">
        <f t="shared" si="8"/>
        <v>1.7508493985585183E-4</v>
      </c>
      <c r="I194" s="7">
        <v>43623</v>
      </c>
      <c r="J194">
        <v>265.08700599999997</v>
      </c>
      <c r="K194" s="15">
        <f t="shared" si="10"/>
        <v>2.860095929575257E-3</v>
      </c>
      <c r="L194" s="8">
        <v>2885.72</v>
      </c>
      <c r="M194" s="13">
        <f t="shared" si="11"/>
        <v>-3.4987685027698667E-4</v>
      </c>
    </row>
    <row r="195" spans="1:13" ht="17" x14ac:dyDescent="0.2">
      <c r="A195" s="7">
        <v>44355</v>
      </c>
      <c r="B195">
        <v>330.45001200000002</v>
      </c>
      <c r="C195" s="15">
        <f t="shared" si="9"/>
        <v>-6.1653774436090103E-3</v>
      </c>
      <c r="D195" s="8">
        <v>4219.55</v>
      </c>
      <c r="E195" s="13">
        <f t="shared" ref="E195:E258" si="12">D195/D194-1</f>
        <v>-1.8238764589828538E-3</v>
      </c>
      <c r="I195" s="7">
        <v>43626</v>
      </c>
      <c r="J195">
        <v>266.80398600000001</v>
      </c>
      <c r="K195" s="15">
        <f t="shared" si="10"/>
        <v>6.4770432391545452E-3</v>
      </c>
      <c r="L195" s="8">
        <v>2879.84</v>
      </c>
      <c r="M195" s="13">
        <f t="shared" si="11"/>
        <v>-2.0376197274856178E-3</v>
      </c>
    </row>
    <row r="196" spans="1:13" ht="17" x14ac:dyDescent="0.2">
      <c r="A196" s="7">
        <v>44356</v>
      </c>
      <c r="B196">
        <v>330.20001200000002</v>
      </c>
      <c r="C196" s="15">
        <f t="shared" ref="C196:C259" si="13">B196/B195-1</f>
        <v>-7.5654407904812704E-4</v>
      </c>
      <c r="D196" s="8">
        <v>4239.18</v>
      </c>
      <c r="E196" s="13">
        <f t="shared" si="12"/>
        <v>4.652154850635748E-3</v>
      </c>
      <c r="I196" s="7">
        <v>43627</v>
      </c>
      <c r="J196">
        <v>267.324005</v>
      </c>
      <c r="K196" s="15">
        <f t="shared" ref="K196:K259" si="14">J196/J195-1</f>
        <v>1.9490675825211135E-3</v>
      </c>
      <c r="L196" s="8">
        <v>2891.64</v>
      </c>
      <c r="M196" s="13">
        <f t="shared" ref="M196:M259" si="15">L196/L195-1</f>
        <v>4.097449858325275E-3</v>
      </c>
    </row>
    <row r="197" spans="1:13" ht="17" x14ac:dyDescent="0.2">
      <c r="A197" s="7">
        <v>44357</v>
      </c>
      <c r="B197">
        <v>326.70001200000002</v>
      </c>
      <c r="C197" s="15">
        <f t="shared" si="13"/>
        <v>-1.0599636198680651E-2</v>
      </c>
      <c r="D197" s="8">
        <v>4247.4399999999996</v>
      </c>
      <c r="E197" s="13">
        <f t="shared" si="12"/>
        <v>1.9484900381676606E-3</v>
      </c>
      <c r="I197" s="7">
        <v>43628</v>
      </c>
      <c r="J197">
        <v>266.290009</v>
      </c>
      <c r="K197" s="15">
        <f t="shared" si="14"/>
        <v>-3.867950429666811E-3</v>
      </c>
      <c r="L197" s="8">
        <v>2886.98</v>
      </c>
      <c r="M197" s="13">
        <f t="shared" si="15"/>
        <v>-1.6115422390061696E-3</v>
      </c>
    </row>
    <row r="198" spans="1:13" ht="17" x14ac:dyDescent="0.2">
      <c r="A198" s="7">
        <v>44358</v>
      </c>
      <c r="B198">
        <v>329.76001000000002</v>
      </c>
      <c r="C198" s="15">
        <f t="shared" si="13"/>
        <v>9.3663847187126503E-3</v>
      </c>
      <c r="D198" s="8">
        <v>4255.1499999999996</v>
      </c>
      <c r="E198" s="13">
        <f t="shared" si="12"/>
        <v>1.8152110447704484E-3</v>
      </c>
      <c r="I198" s="7">
        <v>43629</v>
      </c>
      <c r="J198">
        <v>266.00799599999999</v>
      </c>
      <c r="K198" s="15">
        <f t="shared" si="14"/>
        <v>-1.0590446147756838E-3</v>
      </c>
      <c r="L198" s="8">
        <v>2889.67</v>
      </c>
      <c r="M198" s="13">
        <f t="shared" si="15"/>
        <v>9.3176953078999425E-4</v>
      </c>
    </row>
    <row r="199" spans="1:13" ht="17" x14ac:dyDescent="0.2">
      <c r="A199" s="7">
        <v>44361</v>
      </c>
      <c r="B199">
        <v>329.040009</v>
      </c>
      <c r="C199" s="15">
        <f t="shared" si="13"/>
        <v>-2.1834090798336092E-3</v>
      </c>
      <c r="D199" s="8">
        <v>4246.59</v>
      </c>
      <c r="E199" s="13">
        <f t="shared" si="12"/>
        <v>-2.0116799642784233E-3</v>
      </c>
      <c r="I199" s="7">
        <v>43630</v>
      </c>
      <c r="J199">
        <v>264.70199600000001</v>
      </c>
      <c r="K199" s="15">
        <f t="shared" si="14"/>
        <v>-4.9096268519687181E-3</v>
      </c>
      <c r="L199" s="8">
        <v>2917.75</v>
      </c>
      <c r="M199" s="13">
        <f t="shared" si="15"/>
        <v>9.7173725719545967E-3</v>
      </c>
    </row>
    <row r="200" spans="1:13" ht="17" x14ac:dyDescent="0.2">
      <c r="A200" s="7">
        <v>44362</v>
      </c>
      <c r="B200">
        <v>329.82998700000002</v>
      </c>
      <c r="C200" s="15">
        <f t="shared" si="13"/>
        <v>2.4008569729889739E-3</v>
      </c>
      <c r="D200" s="8">
        <v>4223.7</v>
      </c>
      <c r="E200" s="13">
        <f t="shared" si="12"/>
        <v>-5.3902072015429292E-3</v>
      </c>
      <c r="I200" s="7">
        <v>43633</v>
      </c>
      <c r="J200">
        <v>265.37399299999998</v>
      </c>
      <c r="K200" s="15">
        <f t="shared" si="14"/>
        <v>2.5386926058539316E-3</v>
      </c>
      <c r="L200" s="8">
        <v>2926.46</v>
      </c>
      <c r="M200" s="13">
        <f t="shared" si="15"/>
        <v>2.9851769342814638E-3</v>
      </c>
    </row>
    <row r="201" spans="1:13" ht="17" x14ac:dyDescent="0.2">
      <c r="A201" s="7">
        <v>44363</v>
      </c>
      <c r="B201">
        <v>327.27999899999998</v>
      </c>
      <c r="C201" s="15">
        <f t="shared" si="13"/>
        <v>-7.7312194175965798E-3</v>
      </c>
      <c r="D201" s="8">
        <v>4221.8599999999997</v>
      </c>
      <c r="E201" s="13">
        <f t="shared" si="12"/>
        <v>-4.3563700073401268E-4</v>
      </c>
      <c r="I201" s="7">
        <v>43634</v>
      </c>
      <c r="J201">
        <v>265.94198599999999</v>
      </c>
      <c r="K201" s="15">
        <f t="shared" si="14"/>
        <v>2.1403491486824411E-3</v>
      </c>
      <c r="L201" s="8">
        <v>2954.18</v>
      </c>
      <c r="M201" s="13">
        <f t="shared" si="15"/>
        <v>9.4721950752785222E-3</v>
      </c>
    </row>
    <row r="202" spans="1:13" ht="17" x14ac:dyDescent="0.2">
      <c r="A202" s="7">
        <v>44364</v>
      </c>
      <c r="B202">
        <v>324.94000199999999</v>
      </c>
      <c r="C202" s="15">
        <f t="shared" si="13"/>
        <v>-7.1498319700250557E-3</v>
      </c>
      <c r="D202" s="8">
        <v>4166.45</v>
      </c>
      <c r="E202" s="13">
        <f t="shared" si="12"/>
        <v>-1.3124547000611053E-2</v>
      </c>
      <c r="I202" s="7">
        <v>43635</v>
      </c>
      <c r="J202">
        <v>267.483002</v>
      </c>
      <c r="K202" s="15">
        <f t="shared" si="14"/>
        <v>5.7945570128967727E-3</v>
      </c>
      <c r="L202" s="8">
        <v>2950.46</v>
      </c>
      <c r="M202" s="13">
        <f t="shared" si="15"/>
        <v>-1.2592326804730103E-3</v>
      </c>
    </row>
    <row r="203" spans="1:13" ht="17" x14ac:dyDescent="0.2">
      <c r="A203" s="7">
        <v>44365</v>
      </c>
      <c r="B203">
        <v>325.01998900000001</v>
      </c>
      <c r="C203" s="15">
        <f t="shared" si="13"/>
        <v>2.4615928943094723E-4</v>
      </c>
      <c r="D203" s="8">
        <v>4224.79</v>
      </c>
      <c r="E203" s="13">
        <f t="shared" si="12"/>
        <v>1.4002328121062391E-2</v>
      </c>
      <c r="I203" s="7">
        <v>43636</v>
      </c>
      <c r="J203">
        <v>268.89700299999998</v>
      </c>
      <c r="K203" s="15">
        <f t="shared" si="14"/>
        <v>5.2863209603126737E-3</v>
      </c>
      <c r="L203" s="8">
        <v>2945.35</v>
      </c>
      <c r="M203" s="13">
        <f t="shared" si="15"/>
        <v>-1.731933325650914E-3</v>
      </c>
    </row>
    <row r="204" spans="1:13" ht="17" x14ac:dyDescent="0.2">
      <c r="A204" s="7">
        <v>44368</v>
      </c>
      <c r="B204">
        <v>323.05999800000001</v>
      </c>
      <c r="C204" s="15">
        <f t="shared" si="13"/>
        <v>-6.030370642834515E-3</v>
      </c>
      <c r="D204" s="8">
        <v>4246.4399999999996</v>
      </c>
      <c r="E204" s="13">
        <f t="shared" si="12"/>
        <v>5.124515064653945E-3</v>
      </c>
      <c r="I204" s="7">
        <v>43637</v>
      </c>
      <c r="J204">
        <v>268.47500600000001</v>
      </c>
      <c r="K204" s="15">
        <f t="shared" si="14"/>
        <v>-1.5693629727809855E-3</v>
      </c>
      <c r="L204" s="8">
        <v>2917.38</v>
      </c>
      <c r="M204" s="13">
        <f t="shared" si="15"/>
        <v>-9.4963247152289876E-3</v>
      </c>
    </row>
    <row r="205" spans="1:13" ht="17" x14ac:dyDescent="0.2">
      <c r="A205" s="7">
        <v>44369</v>
      </c>
      <c r="B205">
        <v>327.64001500000001</v>
      </c>
      <c r="C205" s="15">
        <f t="shared" si="13"/>
        <v>1.417698578701776E-2</v>
      </c>
      <c r="D205" s="8">
        <v>4241.84</v>
      </c>
      <c r="E205" s="13">
        <f t="shared" si="12"/>
        <v>-1.0832603310065858E-3</v>
      </c>
      <c r="I205" s="7">
        <v>43640</v>
      </c>
      <c r="J205">
        <v>269.13501000000002</v>
      </c>
      <c r="K205" s="15">
        <f t="shared" si="14"/>
        <v>2.4583442974204228E-3</v>
      </c>
      <c r="L205" s="8">
        <v>2913.78</v>
      </c>
      <c r="M205" s="13">
        <f t="shared" si="15"/>
        <v>-1.2339839170762978E-3</v>
      </c>
    </row>
    <row r="206" spans="1:13" ht="17" x14ac:dyDescent="0.2">
      <c r="A206" s="7">
        <v>44370</v>
      </c>
      <c r="B206">
        <v>329.16000400000001</v>
      </c>
      <c r="C206" s="15">
        <f t="shared" si="13"/>
        <v>4.6392044024292645E-3</v>
      </c>
      <c r="D206" s="8">
        <v>4266.49</v>
      </c>
      <c r="E206" s="13">
        <f t="shared" si="12"/>
        <v>5.8111574222505791E-3</v>
      </c>
      <c r="I206" s="7">
        <v>43641</v>
      </c>
      <c r="J206">
        <v>266.85299700000002</v>
      </c>
      <c r="K206" s="15">
        <f t="shared" si="14"/>
        <v>-8.4790640950057616E-3</v>
      </c>
      <c r="L206" s="8">
        <v>2924.92</v>
      </c>
      <c r="M206" s="13">
        <f t="shared" si="15"/>
        <v>3.8232124594168582E-3</v>
      </c>
    </row>
    <row r="207" spans="1:13" ht="17" x14ac:dyDescent="0.2">
      <c r="A207" s="7">
        <v>44371</v>
      </c>
      <c r="B207">
        <v>327.67001299999998</v>
      </c>
      <c r="C207" s="15">
        <f t="shared" si="13"/>
        <v>-4.5266465606192963E-3</v>
      </c>
      <c r="D207" s="8">
        <v>4280.7</v>
      </c>
      <c r="E207" s="13">
        <f t="shared" si="12"/>
        <v>3.3306066579319449E-3</v>
      </c>
      <c r="I207" s="7">
        <v>43642</v>
      </c>
      <c r="J207">
        <v>267.35900900000001</v>
      </c>
      <c r="K207" s="15">
        <f t="shared" si="14"/>
        <v>1.8962200375811644E-3</v>
      </c>
      <c r="L207" s="8">
        <v>2941.76</v>
      </c>
      <c r="M207" s="13">
        <f t="shared" si="15"/>
        <v>5.7574224252288086E-3</v>
      </c>
    </row>
    <row r="208" spans="1:13" ht="17" x14ac:dyDescent="0.2">
      <c r="A208" s="7">
        <v>44372</v>
      </c>
      <c r="B208">
        <v>325.35000600000001</v>
      </c>
      <c r="C208" s="15">
        <f t="shared" si="13"/>
        <v>-7.0803152804830294E-3</v>
      </c>
      <c r="D208" s="8">
        <v>4290.6099999999997</v>
      </c>
      <c r="E208" s="13">
        <f t="shared" si="12"/>
        <v>2.3150419323942906E-3</v>
      </c>
      <c r="I208" s="7">
        <v>43643</v>
      </c>
      <c r="J208">
        <v>266.86801100000002</v>
      </c>
      <c r="K208" s="15">
        <f t="shared" si="14"/>
        <v>-1.8364744911213426E-3</v>
      </c>
      <c r="L208" s="8">
        <v>2964.33</v>
      </c>
      <c r="M208" s="13">
        <f t="shared" si="15"/>
        <v>7.6722778200803976E-3</v>
      </c>
    </row>
    <row r="209" spans="1:13" ht="17" x14ac:dyDescent="0.2">
      <c r="A209" s="7">
        <v>44375</v>
      </c>
      <c r="B209">
        <v>326.17999300000002</v>
      </c>
      <c r="C209" s="15">
        <f t="shared" si="13"/>
        <v>2.551058812643836E-3</v>
      </c>
      <c r="D209" s="8">
        <v>4291.8</v>
      </c>
      <c r="E209" s="13">
        <f t="shared" si="12"/>
        <v>2.7734984069871516E-4</v>
      </c>
      <c r="I209" s="7">
        <v>43644</v>
      </c>
      <c r="J209">
        <v>269.45599399999998</v>
      </c>
      <c r="K209" s="15">
        <f t="shared" si="14"/>
        <v>9.6976141512890024E-3</v>
      </c>
      <c r="L209" s="8">
        <v>2973.01</v>
      </c>
      <c r="M209" s="13">
        <f t="shared" si="15"/>
        <v>2.9281490252435205E-3</v>
      </c>
    </row>
    <row r="210" spans="1:13" ht="17" x14ac:dyDescent="0.2">
      <c r="A210" s="7">
        <v>44376</v>
      </c>
      <c r="B210">
        <v>325.89001500000001</v>
      </c>
      <c r="C210" s="15">
        <f t="shared" si="13"/>
        <v>-8.8901222093051846E-4</v>
      </c>
      <c r="D210" s="8">
        <v>4297.5</v>
      </c>
      <c r="E210" s="13">
        <f t="shared" si="12"/>
        <v>1.3281140780092571E-3</v>
      </c>
      <c r="I210" s="7">
        <v>43647</v>
      </c>
      <c r="J210">
        <v>272.08099399999998</v>
      </c>
      <c r="K210" s="15">
        <f t="shared" si="14"/>
        <v>9.7418504633450809E-3</v>
      </c>
      <c r="L210" s="8">
        <v>2995.82</v>
      </c>
      <c r="M210" s="13">
        <f t="shared" si="15"/>
        <v>7.672358989710748E-3</v>
      </c>
    </row>
    <row r="211" spans="1:13" ht="17" x14ac:dyDescent="0.2">
      <c r="A211" s="7">
        <v>44377</v>
      </c>
      <c r="B211">
        <v>323.76001000000002</v>
      </c>
      <c r="C211" s="15">
        <f t="shared" si="13"/>
        <v>-6.535962754182556E-3</v>
      </c>
      <c r="D211" s="8">
        <v>4319.9399999999996</v>
      </c>
      <c r="E211" s="13">
        <f t="shared" si="12"/>
        <v>5.2216404886560319E-3</v>
      </c>
      <c r="I211" s="7">
        <v>43648</v>
      </c>
      <c r="J211">
        <v>272.31298800000002</v>
      </c>
      <c r="K211" s="15">
        <f t="shared" si="14"/>
        <v>8.526652177698324E-4</v>
      </c>
      <c r="L211" s="8">
        <v>2990.41</v>
      </c>
      <c r="M211" s="13">
        <f t="shared" si="15"/>
        <v>-1.8058494836139527E-3</v>
      </c>
    </row>
    <row r="212" spans="1:13" ht="17" x14ac:dyDescent="0.2">
      <c r="A212" s="7">
        <v>44378</v>
      </c>
      <c r="B212">
        <v>324.82000699999998</v>
      </c>
      <c r="C212" s="15">
        <f t="shared" si="13"/>
        <v>3.2740207785388886E-3</v>
      </c>
      <c r="D212" s="8">
        <v>4352.34</v>
      </c>
      <c r="E212" s="13">
        <f t="shared" si="12"/>
        <v>7.5001041681135305E-3</v>
      </c>
      <c r="I212" s="7">
        <v>43649</v>
      </c>
      <c r="J212">
        <v>274.091003</v>
      </c>
      <c r="K212" s="15">
        <f t="shared" si="14"/>
        <v>6.5293066374050301E-3</v>
      </c>
      <c r="L212" s="8">
        <v>2975.95</v>
      </c>
      <c r="M212" s="13">
        <f t="shared" si="15"/>
        <v>-4.8354573453138761E-3</v>
      </c>
    </row>
    <row r="213" spans="1:13" ht="17" x14ac:dyDescent="0.2">
      <c r="A213" s="7">
        <v>44379</v>
      </c>
      <c r="B213">
        <v>328.54998799999998</v>
      </c>
      <c r="C213" s="15">
        <f t="shared" si="13"/>
        <v>1.1483224307670126E-2</v>
      </c>
      <c r="D213" s="8">
        <v>4343.54</v>
      </c>
      <c r="E213" s="13">
        <f t="shared" si="12"/>
        <v>-2.0219008625245172E-3</v>
      </c>
      <c r="I213" s="7">
        <v>43650</v>
      </c>
      <c r="J213">
        <v>274.89001500000001</v>
      </c>
      <c r="K213" s="15">
        <f t="shared" si="14"/>
        <v>2.9151339929243125E-3</v>
      </c>
      <c r="L213" s="8">
        <v>2979.63</v>
      </c>
      <c r="M213" s="13">
        <f t="shared" si="15"/>
        <v>1.2365799156572876E-3</v>
      </c>
    </row>
    <row r="214" spans="1:13" ht="17" x14ac:dyDescent="0.2">
      <c r="A214" s="7">
        <v>44382</v>
      </c>
      <c r="B214">
        <v>331.13000499999998</v>
      </c>
      <c r="C214" s="15">
        <f t="shared" si="13"/>
        <v>7.8527380740613939E-3</v>
      </c>
      <c r="D214" s="8">
        <v>4358.13</v>
      </c>
      <c r="E214" s="13">
        <f t="shared" si="12"/>
        <v>3.359011313352811E-3</v>
      </c>
      <c r="I214" s="7">
        <v>43651</v>
      </c>
      <c r="J214">
        <v>273.66198700000001</v>
      </c>
      <c r="K214" s="15">
        <f t="shared" si="14"/>
        <v>-4.4673430571859907E-3</v>
      </c>
      <c r="L214" s="8">
        <v>2993.07</v>
      </c>
      <c r="M214" s="13">
        <f t="shared" si="15"/>
        <v>4.5106271584056667E-3</v>
      </c>
    </row>
    <row r="215" spans="1:13" ht="17" x14ac:dyDescent="0.2">
      <c r="A215" s="7">
        <v>44383</v>
      </c>
      <c r="B215">
        <v>332.30999800000001</v>
      </c>
      <c r="C215" s="15">
        <f t="shared" si="13"/>
        <v>3.5635339056634407E-3</v>
      </c>
      <c r="D215" s="8">
        <v>4320.82</v>
      </c>
      <c r="E215" s="13">
        <f t="shared" si="12"/>
        <v>-8.56101125941644E-3</v>
      </c>
      <c r="I215" s="7">
        <v>43654</v>
      </c>
      <c r="J215">
        <v>271.83200099999999</v>
      </c>
      <c r="K215" s="15">
        <f t="shared" si="14"/>
        <v>-6.6870303035547751E-3</v>
      </c>
      <c r="L215" s="8">
        <v>2999.91</v>
      </c>
      <c r="M215" s="13">
        <f t="shared" si="15"/>
        <v>2.285278994477169E-3</v>
      </c>
    </row>
    <row r="216" spans="1:13" ht="17" x14ac:dyDescent="0.2">
      <c r="A216" s="7">
        <v>44384</v>
      </c>
      <c r="B216">
        <v>331.95001200000002</v>
      </c>
      <c r="C216" s="15">
        <f t="shared" si="13"/>
        <v>-1.0832836874200558E-3</v>
      </c>
      <c r="D216" s="8">
        <v>4369.55</v>
      </c>
      <c r="E216" s="13">
        <f t="shared" si="12"/>
        <v>1.1277951870247049E-2</v>
      </c>
      <c r="I216" s="7">
        <v>43655</v>
      </c>
      <c r="J216">
        <v>269.93600500000002</v>
      </c>
      <c r="K216" s="15">
        <f t="shared" si="14"/>
        <v>-6.9748815188244162E-3</v>
      </c>
      <c r="L216" s="8">
        <v>3013.77</v>
      </c>
      <c r="M216" s="13">
        <f t="shared" si="15"/>
        <v>4.6201386041582193E-3</v>
      </c>
    </row>
    <row r="217" spans="1:13" ht="17" x14ac:dyDescent="0.2">
      <c r="A217" s="7">
        <v>44385</v>
      </c>
      <c r="B217">
        <v>329.82000699999998</v>
      </c>
      <c r="C217" s="15">
        <f t="shared" si="13"/>
        <v>-6.4166438409408721E-3</v>
      </c>
      <c r="D217" s="8">
        <v>4384.63</v>
      </c>
      <c r="E217" s="13">
        <f t="shared" si="12"/>
        <v>3.4511562975592103E-3</v>
      </c>
      <c r="I217" s="7">
        <v>43656</v>
      </c>
      <c r="J217">
        <v>269.557007</v>
      </c>
      <c r="K217" s="15">
        <f t="shared" si="14"/>
        <v>-1.4040290771881736E-3</v>
      </c>
      <c r="L217" s="8">
        <v>3014.3</v>
      </c>
      <c r="M217" s="13">
        <f t="shared" si="15"/>
        <v>1.7585947169163063E-4</v>
      </c>
    </row>
    <row r="218" spans="1:13" ht="17" x14ac:dyDescent="0.2">
      <c r="A218" s="7">
        <v>44386</v>
      </c>
      <c r="B218">
        <v>331.540009</v>
      </c>
      <c r="C218" s="15">
        <f t="shared" si="13"/>
        <v>5.2149716921205957E-3</v>
      </c>
      <c r="D218" s="8">
        <v>4369.21</v>
      </c>
      <c r="E218" s="13">
        <f t="shared" si="12"/>
        <v>-3.516830382495284E-3</v>
      </c>
      <c r="I218" s="7">
        <v>43657</v>
      </c>
      <c r="J218">
        <v>269.96499599999999</v>
      </c>
      <c r="K218" s="15">
        <f t="shared" si="14"/>
        <v>1.5135536803165817E-3</v>
      </c>
      <c r="L218" s="8">
        <v>3004.04</v>
      </c>
      <c r="M218" s="13">
        <f t="shared" si="15"/>
        <v>-3.4037753375577573E-3</v>
      </c>
    </row>
    <row r="219" spans="1:13" ht="17" x14ac:dyDescent="0.2">
      <c r="A219" s="7">
        <v>44389</v>
      </c>
      <c r="B219">
        <v>330.48001099999999</v>
      </c>
      <c r="C219" s="15">
        <f t="shared" si="13"/>
        <v>-3.1971948218171287E-3</v>
      </c>
      <c r="D219" s="8">
        <v>4374.3</v>
      </c>
      <c r="E219" s="13">
        <f t="shared" si="12"/>
        <v>1.1649703264435818E-3</v>
      </c>
      <c r="I219" s="7">
        <v>43658</v>
      </c>
      <c r="J219">
        <v>271.08099399999998</v>
      </c>
      <c r="K219" s="15">
        <f t="shared" si="14"/>
        <v>4.1338618581499009E-3</v>
      </c>
      <c r="L219" s="8">
        <v>2984.42</v>
      </c>
      <c r="M219" s="13">
        <f t="shared" si="15"/>
        <v>-6.5312046444121474E-3</v>
      </c>
    </row>
    <row r="220" spans="1:13" ht="17" x14ac:dyDescent="0.2">
      <c r="A220" s="7">
        <v>44390</v>
      </c>
      <c r="B220">
        <v>331.5</v>
      </c>
      <c r="C220" s="15">
        <f t="shared" si="13"/>
        <v>3.0863863654373436E-3</v>
      </c>
      <c r="D220" s="8">
        <v>4360.03</v>
      </c>
      <c r="E220" s="13">
        <f t="shared" si="12"/>
        <v>-3.2622362435132946E-3</v>
      </c>
      <c r="I220" s="7">
        <v>43661</v>
      </c>
      <c r="J220">
        <v>271.89001500000001</v>
      </c>
      <c r="K220" s="15">
        <f t="shared" si="14"/>
        <v>2.9844253854256486E-3</v>
      </c>
      <c r="L220" s="8">
        <v>2995.11</v>
      </c>
      <c r="M220" s="13">
        <f t="shared" si="15"/>
        <v>3.5819355184592006E-3</v>
      </c>
    </row>
    <row r="221" spans="1:13" ht="17" x14ac:dyDescent="0.2">
      <c r="A221" s="7">
        <v>44391</v>
      </c>
      <c r="B221">
        <v>328.58999599999999</v>
      </c>
      <c r="C221" s="15">
        <f t="shared" si="13"/>
        <v>-8.778292609351479E-3</v>
      </c>
      <c r="D221" s="8">
        <v>4327.16</v>
      </c>
      <c r="E221" s="13">
        <f t="shared" si="12"/>
        <v>-7.5389389522548811E-3</v>
      </c>
      <c r="I221" s="7">
        <v>43662</v>
      </c>
      <c r="J221">
        <v>271.78100599999999</v>
      </c>
      <c r="K221" s="15">
        <f t="shared" si="14"/>
        <v>-4.009305012544484E-4</v>
      </c>
      <c r="L221" s="8">
        <v>2976.61</v>
      </c>
      <c r="M221" s="13">
        <f t="shared" si="15"/>
        <v>-6.1767347442999165E-3</v>
      </c>
    </row>
    <row r="222" spans="1:13" ht="17" x14ac:dyDescent="0.2">
      <c r="A222" s="7">
        <v>44392</v>
      </c>
      <c r="B222">
        <v>325.72000100000002</v>
      </c>
      <c r="C222" s="15">
        <f t="shared" si="13"/>
        <v>-8.7342738212881077E-3</v>
      </c>
      <c r="D222" s="8">
        <v>4258.49</v>
      </c>
      <c r="E222" s="13">
        <f t="shared" si="12"/>
        <v>-1.5869531055010655E-2</v>
      </c>
      <c r="I222" s="7">
        <v>43663</v>
      </c>
      <c r="J222">
        <v>272.69000199999999</v>
      </c>
      <c r="K222" s="15">
        <f t="shared" si="14"/>
        <v>3.3445898717441302E-3</v>
      </c>
      <c r="L222" s="8">
        <v>2985.03</v>
      </c>
      <c r="M222" s="13">
        <f t="shared" si="15"/>
        <v>2.8287212634507952E-3</v>
      </c>
    </row>
    <row r="223" spans="1:13" ht="17" x14ac:dyDescent="0.2">
      <c r="A223" s="7">
        <v>44393</v>
      </c>
      <c r="B223">
        <v>325.709991</v>
      </c>
      <c r="C223" s="15">
        <f t="shared" si="13"/>
        <v>-3.0731916889625843E-5</v>
      </c>
      <c r="D223" s="8">
        <v>4323.0600000000004</v>
      </c>
      <c r="E223" s="13">
        <f t="shared" si="12"/>
        <v>1.516265155019747E-2</v>
      </c>
      <c r="I223" s="7">
        <v>43664</v>
      </c>
      <c r="J223">
        <v>271.45901500000002</v>
      </c>
      <c r="K223" s="15">
        <f t="shared" si="14"/>
        <v>-4.5142359124702436E-3</v>
      </c>
      <c r="L223" s="8">
        <v>3005.47</v>
      </c>
      <c r="M223" s="13">
        <f t="shared" si="15"/>
        <v>6.8475023701604076E-3</v>
      </c>
    </row>
    <row r="224" spans="1:13" ht="17" x14ac:dyDescent="0.2">
      <c r="A224" s="7">
        <v>44396</v>
      </c>
      <c r="B224">
        <v>318.52999899999998</v>
      </c>
      <c r="C224" s="15">
        <f t="shared" si="13"/>
        <v>-2.2044125751119581E-2</v>
      </c>
      <c r="D224" s="8">
        <v>4358.6899999999996</v>
      </c>
      <c r="E224" s="13">
        <f t="shared" si="12"/>
        <v>8.2418472100778128E-3</v>
      </c>
      <c r="I224" s="7">
        <v>43665</v>
      </c>
      <c r="J224">
        <v>271.23800699999998</v>
      </c>
      <c r="K224" s="15">
        <f t="shared" si="14"/>
        <v>-8.1414868465512491E-4</v>
      </c>
      <c r="L224" s="8">
        <v>3019.56</v>
      </c>
      <c r="M224" s="13">
        <f t="shared" si="15"/>
        <v>4.68811866363672E-3</v>
      </c>
    </row>
    <row r="225" spans="1:13" ht="17" x14ac:dyDescent="0.2">
      <c r="A225" s="7">
        <v>44397</v>
      </c>
      <c r="B225">
        <v>318.67999300000002</v>
      </c>
      <c r="C225" s="15">
        <f t="shared" si="13"/>
        <v>4.7089442272607585E-4</v>
      </c>
      <c r="D225" s="8">
        <v>4367.4799999999996</v>
      </c>
      <c r="E225" s="13">
        <f t="shared" si="12"/>
        <v>2.0166609692362503E-3</v>
      </c>
      <c r="I225" s="7">
        <v>43668</v>
      </c>
      <c r="J225">
        <v>272.59799199999998</v>
      </c>
      <c r="K225" s="15">
        <f t="shared" si="14"/>
        <v>5.0139912729856295E-3</v>
      </c>
      <c r="L225" s="8">
        <v>3003.67</v>
      </c>
      <c r="M225" s="13">
        <f t="shared" si="15"/>
        <v>-5.2623561048629197E-3</v>
      </c>
    </row>
    <row r="226" spans="1:13" ht="17" x14ac:dyDescent="0.2">
      <c r="A226" s="7">
        <v>44398</v>
      </c>
      <c r="B226">
        <v>324.92999300000002</v>
      </c>
      <c r="C226" s="15">
        <f t="shared" si="13"/>
        <v>1.9612150550034624E-2</v>
      </c>
      <c r="D226" s="8">
        <v>4411.79</v>
      </c>
      <c r="E226" s="13">
        <f t="shared" si="12"/>
        <v>1.0145438559535647E-2</v>
      </c>
      <c r="I226" s="7">
        <v>43669</v>
      </c>
      <c r="J226">
        <v>273.65798999999998</v>
      </c>
      <c r="K226" s="15">
        <f t="shared" si="14"/>
        <v>3.8885025976274079E-3</v>
      </c>
      <c r="L226" s="8">
        <v>3025.86</v>
      </c>
      <c r="M226" s="13">
        <f t="shared" si="15"/>
        <v>7.3876291336931743E-3</v>
      </c>
    </row>
    <row r="227" spans="1:13" ht="17" x14ac:dyDescent="0.2">
      <c r="A227" s="7">
        <v>44399</v>
      </c>
      <c r="B227">
        <v>329.98998999999998</v>
      </c>
      <c r="C227" s="15">
        <f t="shared" si="13"/>
        <v>1.5572575967155888E-2</v>
      </c>
      <c r="D227" s="8">
        <v>4422.3</v>
      </c>
      <c r="E227" s="13">
        <f t="shared" si="12"/>
        <v>2.382253008416102E-3</v>
      </c>
      <c r="I227" s="7">
        <v>43670</v>
      </c>
      <c r="J227">
        <v>274.11801100000002</v>
      </c>
      <c r="K227" s="15">
        <f t="shared" si="14"/>
        <v>1.6810070117083686E-3</v>
      </c>
      <c r="L227" s="8">
        <v>3020.97</v>
      </c>
      <c r="M227" s="13">
        <f t="shared" si="15"/>
        <v>-1.6160694810732901E-3</v>
      </c>
    </row>
    <row r="228" spans="1:13" ht="17" x14ac:dyDescent="0.2">
      <c r="A228" s="7">
        <v>44400</v>
      </c>
      <c r="B228">
        <v>330.72000100000002</v>
      </c>
      <c r="C228" s="15">
        <f t="shared" si="13"/>
        <v>2.2122216495112923E-3</v>
      </c>
      <c r="D228" s="8">
        <v>4401.46</v>
      </c>
      <c r="E228" s="13">
        <f t="shared" si="12"/>
        <v>-4.7124799312575627E-3</v>
      </c>
      <c r="I228" s="7">
        <v>43671</v>
      </c>
      <c r="J228">
        <v>275.68301400000001</v>
      </c>
      <c r="K228" s="15">
        <f t="shared" si="14"/>
        <v>5.7092308319717233E-3</v>
      </c>
      <c r="L228" s="8">
        <v>3013.18</v>
      </c>
      <c r="M228" s="13">
        <f t="shared" si="15"/>
        <v>-2.5786419593706311E-3</v>
      </c>
    </row>
    <row r="229" spans="1:13" ht="17" x14ac:dyDescent="0.2">
      <c r="A229" s="7">
        <v>44403</v>
      </c>
      <c r="B229">
        <v>330.41000400000001</v>
      </c>
      <c r="C229" s="15">
        <f t="shared" si="13"/>
        <v>-9.3733974075549398E-4</v>
      </c>
      <c r="D229" s="8">
        <v>4400.6400000000003</v>
      </c>
      <c r="E229" s="13">
        <f t="shared" si="12"/>
        <v>-1.8630181803303003E-4</v>
      </c>
      <c r="I229" s="7">
        <v>43672</v>
      </c>
      <c r="J229">
        <v>276.24301100000002</v>
      </c>
      <c r="K229" s="15">
        <f t="shared" si="14"/>
        <v>2.0313075944533576E-3</v>
      </c>
      <c r="L229" s="8">
        <v>2980.38</v>
      </c>
      <c r="M229" s="13">
        <f t="shared" si="15"/>
        <v>-1.0885509660889747E-2</v>
      </c>
    </row>
    <row r="230" spans="1:13" ht="17" x14ac:dyDescent="0.2">
      <c r="A230" s="7">
        <v>44404</v>
      </c>
      <c r="B230">
        <v>331.38000499999998</v>
      </c>
      <c r="C230" s="15">
        <f t="shared" si="13"/>
        <v>2.9357494877786383E-3</v>
      </c>
      <c r="D230" s="8">
        <v>4419.1499999999996</v>
      </c>
      <c r="E230" s="13">
        <f t="shared" si="12"/>
        <v>4.2062063699823682E-3</v>
      </c>
      <c r="I230" s="7">
        <v>43675</v>
      </c>
      <c r="J230">
        <v>276.72100799999998</v>
      </c>
      <c r="K230" s="15">
        <f t="shared" si="14"/>
        <v>1.7303496594163192E-3</v>
      </c>
      <c r="L230" s="8">
        <v>2953.56</v>
      </c>
      <c r="M230" s="13">
        <f t="shared" si="15"/>
        <v>-8.9988524953193982E-3</v>
      </c>
    </row>
    <row r="231" spans="1:13" ht="17" x14ac:dyDescent="0.2">
      <c r="A231" s="7">
        <v>44405</v>
      </c>
      <c r="B231">
        <v>333.290009</v>
      </c>
      <c r="C231" s="15">
        <f t="shared" si="13"/>
        <v>5.7637877095211287E-3</v>
      </c>
      <c r="D231" s="8">
        <v>4395.26</v>
      </c>
      <c r="E231" s="13">
        <f t="shared" si="12"/>
        <v>-5.4060169942181657E-3</v>
      </c>
      <c r="I231" s="7">
        <v>43676</v>
      </c>
      <c r="J231">
        <v>276.14700299999998</v>
      </c>
      <c r="K231" s="15">
        <f t="shared" si="14"/>
        <v>-2.0743094431052711E-3</v>
      </c>
      <c r="L231" s="8">
        <v>2932.05</v>
      </c>
      <c r="M231" s="13">
        <f t="shared" si="15"/>
        <v>-7.2827367651240316E-3</v>
      </c>
    </row>
    <row r="232" spans="1:13" ht="17" x14ac:dyDescent="0.2">
      <c r="A232" s="7">
        <v>44406</v>
      </c>
      <c r="B232">
        <v>333.10998499999999</v>
      </c>
      <c r="C232" s="15">
        <f t="shared" si="13"/>
        <v>-5.4014220390263823E-4</v>
      </c>
      <c r="D232" s="8">
        <v>4387.16</v>
      </c>
      <c r="E232" s="13">
        <f t="shared" si="12"/>
        <v>-1.8428943907755624E-3</v>
      </c>
      <c r="I232" s="7">
        <v>43677</v>
      </c>
      <c r="J232">
        <v>274.307007</v>
      </c>
      <c r="K232" s="15">
        <f t="shared" si="14"/>
        <v>-6.6631032747438423E-3</v>
      </c>
      <c r="L232" s="8">
        <v>2844.74</v>
      </c>
      <c r="M232" s="13">
        <f t="shared" si="15"/>
        <v>-2.9777800514998121E-2</v>
      </c>
    </row>
    <row r="233" spans="1:13" ht="17" x14ac:dyDescent="0.2">
      <c r="A233" s="7">
        <v>44407</v>
      </c>
      <c r="B233">
        <v>331.48998999999998</v>
      </c>
      <c r="C233" s="15">
        <f t="shared" si="13"/>
        <v>-4.8632435920527017E-3</v>
      </c>
      <c r="D233" s="8">
        <v>4423.1499999999996</v>
      </c>
      <c r="E233" s="13">
        <f t="shared" si="12"/>
        <v>8.2034847144849543E-3</v>
      </c>
      <c r="I233" s="7">
        <v>43678</v>
      </c>
      <c r="J233">
        <v>272.47699</v>
      </c>
      <c r="K233" s="15">
        <f t="shared" si="14"/>
        <v>-6.6714190789883832E-3</v>
      </c>
      <c r="L233" s="8">
        <v>2881.77</v>
      </c>
      <c r="M233" s="13">
        <f t="shared" si="15"/>
        <v>1.3017006826634425E-2</v>
      </c>
    </row>
    <row r="234" spans="1:13" ht="17" x14ac:dyDescent="0.2">
      <c r="A234" s="7">
        <v>44410</v>
      </c>
      <c r="B234">
        <v>336.39001500000001</v>
      </c>
      <c r="C234" s="15">
        <f t="shared" si="13"/>
        <v>1.4781818901982602E-2</v>
      </c>
      <c r="D234" s="8">
        <v>4402.66</v>
      </c>
      <c r="E234" s="13">
        <f t="shared" si="12"/>
        <v>-4.6324452030791496E-3</v>
      </c>
      <c r="I234" s="7">
        <v>43679</v>
      </c>
      <c r="J234">
        <v>269.80398600000001</v>
      </c>
      <c r="K234" s="15">
        <f t="shared" si="14"/>
        <v>-9.8100173522909229E-3</v>
      </c>
      <c r="L234" s="8">
        <v>2883.98</v>
      </c>
      <c r="M234" s="13">
        <f t="shared" si="15"/>
        <v>7.6688979342565133E-4</v>
      </c>
    </row>
    <row r="235" spans="1:13" ht="17" x14ac:dyDescent="0.2">
      <c r="A235" s="7">
        <v>44411</v>
      </c>
      <c r="B235">
        <v>337.07998700000002</v>
      </c>
      <c r="C235" s="15">
        <f t="shared" si="13"/>
        <v>2.0511072541793407E-3</v>
      </c>
      <c r="D235" s="8">
        <v>4429.1000000000004</v>
      </c>
      <c r="E235" s="13">
        <f t="shared" si="12"/>
        <v>6.0054603353427716E-3</v>
      </c>
      <c r="I235" s="7">
        <v>43682</v>
      </c>
      <c r="J235">
        <v>263.06698599999999</v>
      </c>
      <c r="K235" s="15">
        <f t="shared" si="14"/>
        <v>-2.4969979502082018E-2</v>
      </c>
      <c r="L235" s="8">
        <v>2938.09</v>
      </c>
      <c r="M235" s="13">
        <f t="shared" si="15"/>
        <v>1.8762266035132091E-2</v>
      </c>
    </row>
    <row r="236" spans="1:13" ht="17" x14ac:dyDescent="0.2">
      <c r="A236" s="7">
        <v>44412</v>
      </c>
      <c r="B236">
        <v>337.57000699999998</v>
      </c>
      <c r="C236" s="15">
        <f t="shared" si="13"/>
        <v>1.4537202411839534E-3</v>
      </c>
      <c r="D236" s="8">
        <v>4436.5200000000004</v>
      </c>
      <c r="E236" s="13">
        <f t="shared" si="12"/>
        <v>1.6752839177258672E-3</v>
      </c>
      <c r="I236" s="7">
        <v>43683</v>
      </c>
      <c r="J236">
        <v>264.06100500000002</v>
      </c>
      <c r="K236" s="15">
        <f t="shared" si="14"/>
        <v>3.7785775216965245E-3</v>
      </c>
      <c r="L236" s="8">
        <v>2918.65</v>
      </c>
      <c r="M236" s="13">
        <f t="shared" si="15"/>
        <v>-6.6165434006446588E-3</v>
      </c>
    </row>
    <row r="237" spans="1:13" ht="17" x14ac:dyDescent="0.2">
      <c r="A237" s="7">
        <v>44413</v>
      </c>
      <c r="B237">
        <v>338.72000100000002</v>
      </c>
      <c r="C237" s="15">
        <f t="shared" si="13"/>
        <v>3.4066829876862048E-3</v>
      </c>
      <c r="D237" s="8">
        <v>4432.3500000000004</v>
      </c>
      <c r="E237" s="13">
        <f t="shared" si="12"/>
        <v>-9.3992588785807296E-4</v>
      </c>
      <c r="I237" s="7">
        <v>43684</v>
      </c>
      <c r="J237">
        <v>264.07699600000001</v>
      </c>
      <c r="K237" s="15">
        <f t="shared" si="14"/>
        <v>6.0557975987363122E-5</v>
      </c>
      <c r="L237" s="8">
        <v>2882.7</v>
      </c>
      <c r="M237" s="13">
        <f t="shared" si="15"/>
        <v>-1.23173384955374E-2</v>
      </c>
    </row>
    <row r="238" spans="1:13" ht="17" x14ac:dyDescent="0.2">
      <c r="A238" s="7">
        <v>44414</v>
      </c>
      <c r="B238">
        <v>339.27999899999998</v>
      </c>
      <c r="C238" s="15">
        <f t="shared" si="13"/>
        <v>1.6532770381043616E-3</v>
      </c>
      <c r="D238" s="8">
        <v>4436.75</v>
      </c>
      <c r="E238" s="13">
        <f t="shared" si="12"/>
        <v>9.9270138865370505E-4</v>
      </c>
      <c r="I238" s="7">
        <v>43685</v>
      </c>
      <c r="J238">
        <v>265.01199300000002</v>
      </c>
      <c r="K238" s="15">
        <f t="shared" si="14"/>
        <v>3.5406226750624992E-3</v>
      </c>
      <c r="L238" s="8">
        <v>2926.32</v>
      </c>
      <c r="M238" s="13">
        <f t="shared" si="15"/>
        <v>1.5131647413882954E-2</v>
      </c>
    </row>
    <row r="239" spans="1:13" ht="17" x14ac:dyDescent="0.2">
      <c r="A239" s="7">
        <v>44417</v>
      </c>
      <c r="B239">
        <v>338.67001299999998</v>
      </c>
      <c r="C239" s="15">
        <f t="shared" si="13"/>
        <v>-1.7978837591307029E-3</v>
      </c>
      <c r="D239" s="8">
        <v>4442.41</v>
      </c>
      <c r="E239" s="13">
        <f t="shared" si="12"/>
        <v>1.2757085704626636E-3</v>
      </c>
      <c r="I239" s="7">
        <v>43686</v>
      </c>
      <c r="J239">
        <v>266.375</v>
      </c>
      <c r="K239" s="15">
        <f t="shared" si="14"/>
        <v>5.1431898782028362E-3</v>
      </c>
      <c r="L239" s="8">
        <v>2840.6</v>
      </c>
      <c r="M239" s="13">
        <f t="shared" si="15"/>
        <v>-2.9292763607534411E-2</v>
      </c>
    </row>
    <row r="240" spans="1:13" ht="17" x14ac:dyDescent="0.2">
      <c r="A240" s="7">
        <v>44418</v>
      </c>
      <c r="B240">
        <v>340.54998799999998</v>
      </c>
      <c r="C240" s="15">
        <f t="shared" si="13"/>
        <v>5.5510524340400824E-3</v>
      </c>
      <c r="D240" s="8">
        <v>4460.83</v>
      </c>
      <c r="E240" s="13">
        <f t="shared" si="12"/>
        <v>4.1463980136908773E-3</v>
      </c>
      <c r="I240" s="7">
        <v>43689</v>
      </c>
      <c r="J240">
        <v>264.209991</v>
      </c>
      <c r="K240" s="15">
        <f t="shared" si="14"/>
        <v>-8.1276733927733158E-3</v>
      </c>
      <c r="L240" s="8">
        <v>2847.6</v>
      </c>
      <c r="M240" s="13">
        <f t="shared" si="15"/>
        <v>2.464268112370549E-3</v>
      </c>
    </row>
    <row r="241" spans="1:13" ht="17" x14ac:dyDescent="0.2">
      <c r="A241" s="7">
        <v>44419</v>
      </c>
      <c r="B241">
        <v>341.54998799999998</v>
      </c>
      <c r="C241" s="15">
        <f t="shared" si="13"/>
        <v>2.9364264725799671E-3</v>
      </c>
      <c r="D241" s="8">
        <v>4468</v>
      </c>
      <c r="E241" s="13">
        <f t="shared" si="12"/>
        <v>1.6073241975147479E-3</v>
      </c>
      <c r="I241" s="7">
        <v>43690</v>
      </c>
      <c r="J241">
        <v>261.87600700000002</v>
      </c>
      <c r="K241" s="15">
        <f t="shared" si="14"/>
        <v>-8.833821882231474E-3</v>
      </c>
      <c r="L241" s="8">
        <v>2888.68</v>
      </c>
      <c r="M241" s="13">
        <f t="shared" si="15"/>
        <v>1.4426183452732166E-2</v>
      </c>
    </row>
    <row r="242" spans="1:13" ht="17" x14ac:dyDescent="0.2">
      <c r="A242" s="7">
        <v>44420</v>
      </c>
      <c r="B242">
        <v>344.17999300000002</v>
      </c>
      <c r="C242" s="15">
        <f t="shared" si="13"/>
        <v>7.7002052185697334E-3</v>
      </c>
      <c r="D242" s="8">
        <v>4479.71</v>
      </c>
      <c r="E242" s="13">
        <f t="shared" si="12"/>
        <v>2.6208594449417255E-3</v>
      </c>
      <c r="I242" s="7">
        <v>43691</v>
      </c>
      <c r="J242">
        <v>261.841003</v>
      </c>
      <c r="K242" s="15">
        <f t="shared" si="14"/>
        <v>-1.3366631178246546E-4</v>
      </c>
      <c r="L242" s="8">
        <v>2923.65</v>
      </c>
      <c r="M242" s="13">
        <f t="shared" si="15"/>
        <v>1.2105875347909967E-2</v>
      </c>
    </row>
    <row r="243" spans="1:13" ht="17" x14ac:dyDescent="0.2">
      <c r="A243" s="7">
        <v>44421</v>
      </c>
      <c r="B243">
        <v>344.55999800000001</v>
      </c>
      <c r="C243" s="15">
        <f t="shared" si="13"/>
        <v>1.1040879996764286E-3</v>
      </c>
      <c r="D243" s="8">
        <v>4448.08</v>
      </c>
      <c r="E243" s="13">
        <f t="shared" si="12"/>
        <v>-7.0607249129965854E-3</v>
      </c>
      <c r="I243" s="7">
        <v>43692</v>
      </c>
      <c r="J243">
        <v>258.442993</v>
      </c>
      <c r="K243" s="15">
        <f t="shared" si="14"/>
        <v>-1.2977379253317323E-2</v>
      </c>
      <c r="L243" s="8">
        <v>2900.51</v>
      </c>
      <c r="M243" s="13">
        <f t="shared" si="15"/>
        <v>-7.9147640791475959E-3</v>
      </c>
    </row>
    <row r="244" spans="1:13" ht="17" x14ac:dyDescent="0.2">
      <c r="A244" s="7">
        <v>44424</v>
      </c>
      <c r="B244">
        <v>343.23001099999999</v>
      </c>
      <c r="C244" s="15">
        <f t="shared" si="13"/>
        <v>-3.8599576495238486E-3</v>
      </c>
      <c r="D244" s="8">
        <v>4400.2700000000004</v>
      </c>
      <c r="E244" s="13">
        <f t="shared" si="12"/>
        <v>-1.0748457761550978E-2</v>
      </c>
      <c r="I244" s="7">
        <v>43693</v>
      </c>
      <c r="J244">
        <v>260.10998499999999</v>
      </c>
      <c r="K244" s="15">
        <f t="shared" si="14"/>
        <v>6.4501342468201717E-3</v>
      </c>
      <c r="L244" s="8">
        <v>2924.43</v>
      </c>
      <c r="M244" s="13">
        <f t="shared" si="15"/>
        <v>8.2468255582637262E-3</v>
      </c>
    </row>
    <row r="245" spans="1:13" ht="17" x14ac:dyDescent="0.2">
      <c r="A245" s="7">
        <v>44425</v>
      </c>
      <c r="B245">
        <v>344.20001200000002</v>
      </c>
      <c r="C245" s="15">
        <f t="shared" si="13"/>
        <v>2.8260961131398865E-3</v>
      </c>
      <c r="D245" s="8">
        <v>4405.8</v>
      </c>
      <c r="E245" s="13">
        <f t="shared" si="12"/>
        <v>1.2567410636163956E-3</v>
      </c>
      <c r="I245" s="7">
        <v>43696</v>
      </c>
      <c r="J245">
        <v>263.81100500000002</v>
      </c>
      <c r="K245" s="15">
        <f t="shared" si="14"/>
        <v>1.4228673305255901E-2</v>
      </c>
      <c r="L245" s="8">
        <v>2922.95</v>
      </c>
      <c r="M245" s="13">
        <f t="shared" si="15"/>
        <v>-5.0608152699838094E-4</v>
      </c>
    </row>
    <row r="246" spans="1:13" ht="17" x14ac:dyDescent="0.2">
      <c r="A246" s="7">
        <v>44426</v>
      </c>
      <c r="B246">
        <v>346.22000100000002</v>
      </c>
      <c r="C246" s="15">
        <f t="shared" si="13"/>
        <v>5.8686488366537226E-3</v>
      </c>
      <c r="D246" s="8">
        <v>4441.67</v>
      </c>
      <c r="E246" s="13">
        <f t="shared" si="12"/>
        <v>8.1415406963547543E-3</v>
      </c>
      <c r="I246" s="7">
        <v>43697</v>
      </c>
      <c r="J246">
        <v>266.10000600000001</v>
      </c>
      <c r="K246" s="15">
        <f t="shared" si="14"/>
        <v>8.6766698758453664E-3</v>
      </c>
      <c r="L246" s="8">
        <v>2847.11</v>
      </c>
      <c r="M246" s="13">
        <f t="shared" si="15"/>
        <v>-2.5946389777450785E-2</v>
      </c>
    </row>
    <row r="247" spans="1:13" ht="17" x14ac:dyDescent="0.2">
      <c r="A247" s="7">
        <v>44427</v>
      </c>
      <c r="B247">
        <v>341.959991</v>
      </c>
      <c r="C247" s="15">
        <f t="shared" si="13"/>
        <v>-1.2304344023151947E-2</v>
      </c>
      <c r="D247" s="8">
        <v>4479.53</v>
      </c>
      <c r="E247" s="13">
        <f t="shared" si="12"/>
        <v>8.5238209952562816E-3</v>
      </c>
      <c r="I247" s="7">
        <v>43698</v>
      </c>
      <c r="J247">
        <v>266.75698899999998</v>
      </c>
      <c r="K247" s="15">
        <f t="shared" si="14"/>
        <v>2.4689326763862596E-3</v>
      </c>
      <c r="L247" s="8">
        <v>2878.38</v>
      </c>
      <c r="M247" s="13">
        <f t="shared" si="15"/>
        <v>1.0983067039910699E-2</v>
      </c>
    </row>
    <row r="248" spans="1:13" ht="17" x14ac:dyDescent="0.2">
      <c r="A248" s="7">
        <v>44428</v>
      </c>
      <c r="B248">
        <v>341.94000199999999</v>
      </c>
      <c r="C248" s="15">
        <f t="shared" si="13"/>
        <v>-5.8454206708691281E-5</v>
      </c>
      <c r="D248" s="8">
        <v>4486.2299999999996</v>
      </c>
      <c r="E248" s="13">
        <f t="shared" si="12"/>
        <v>1.4956926284677152E-3</v>
      </c>
      <c r="I248" s="7">
        <v>43699</v>
      </c>
      <c r="J248">
        <v>266.60299700000002</v>
      </c>
      <c r="K248" s="15">
        <f t="shared" si="14"/>
        <v>-5.7727447208499871E-4</v>
      </c>
      <c r="L248" s="8">
        <v>2869.16</v>
      </c>
      <c r="M248" s="13">
        <f t="shared" si="15"/>
        <v>-3.2031906836484936E-3</v>
      </c>
    </row>
    <row r="249" spans="1:13" ht="17" x14ac:dyDescent="0.2">
      <c r="A249" s="7">
        <v>44431</v>
      </c>
      <c r="B249">
        <v>344.73001099999999</v>
      </c>
      <c r="C249" s="15">
        <f t="shared" si="13"/>
        <v>8.1593524702616715E-3</v>
      </c>
      <c r="D249" s="8">
        <v>4496.1899999999996</v>
      </c>
      <c r="E249" s="13">
        <f t="shared" si="12"/>
        <v>2.2201269217136943E-3</v>
      </c>
      <c r="I249" s="7">
        <v>43700</v>
      </c>
      <c r="J249">
        <v>269.57501200000002</v>
      </c>
      <c r="K249" s="15">
        <f t="shared" si="14"/>
        <v>1.1147717893058795E-2</v>
      </c>
      <c r="L249" s="8">
        <v>2887.94</v>
      </c>
      <c r="M249" s="13">
        <f t="shared" si="15"/>
        <v>6.545469754213773E-3</v>
      </c>
    </row>
    <row r="250" spans="1:13" ht="17" x14ac:dyDescent="0.2">
      <c r="A250" s="7">
        <v>44432</v>
      </c>
      <c r="B250">
        <v>345.459991</v>
      </c>
      <c r="C250" s="15">
        <f t="shared" si="13"/>
        <v>2.1175411966090074E-3</v>
      </c>
      <c r="D250" s="8">
        <v>4470</v>
      </c>
      <c r="E250" s="13">
        <f t="shared" si="12"/>
        <v>-5.8249317755698637E-3</v>
      </c>
      <c r="I250" s="7">
        <v>43704</v>
      </c>
      <c r="J250">
        <v>269.77600100000001</v>
      </c>
      <c r="K250" s="15">
        <f t="shared" si="14"/>
        <v>7.4557726440893646E-4</v>
      </c>
      <c r="L250" s="8">
        <v>2924.58</v>
      </c>
      <c r="M250" s="13">
        <f t="shared" si="15"/>
        <v>1.2687244194824032E-2</v>
      </c>
    </row>
    <row r="251" spans="1:13" ht="17" x14ac:dyDescent="0.2">
      <c r="A251" s="7">
        <v>44433</v>
      </c>
      <c r="B251">
        <v>348.14999399999999</v>
      </c>
      <c r="C251" s="15">
        <f t="shared" si="13"/>
        <v>7.7867280440009345E-3</v>
      </c>
      <c r="D251" s="8">
        <v>4509.37</v>
      </c>
      <c r="E251" s="13">
        <f t="shared" si="12"/>
        <v>8.8076062639821373E-3</v>
      </c>
      <c r="I251" s="7">
        <v>43705</v>
      </c>
      <c r="J251">
        <v>268.31500199999999</v>
      </c>
      <c r="K251" s="15">
        <f t="shared" si="14"/>
        <v>-5.4156003298455602E-3</v>
      </c>
      <c r="L251" s="8">
        <v>2926.46</v>
      </c>
      <c r="M251" s="13">
        <f t="shared" si="15"/>
        <v>6.4282734614895531E-4</v>
      </c>
    </row>
    <row r="252" spans="1:13" ht="17" x14ac:dyDescent="0.2">
      <c r="A252" s="7">
        <v>44434</v>
      </c>
      <c r="B252">
        <v>347.540009</v>
      </c>
      <c r="C252" s="15">
        <f t="shared" si="13"/>
        <v>-1.7520752851140076E-3</v>
      </c>
      <c r="D252" s="8">
        <v>4528.79</v>
      </c>
      <c r="E252" s="13">
        <f t="shared" si="12"/>
        <v>4.30658828173347E-3</v>
      </c>
      <c r="I252" s="7">
        <v>43706</v>
      </c>
      <c r="J252">
        <v>268.29599000000002</v>
      </c>
      <c r="K252" s="15">
        <f t="shared" si="14"/>
        <v>-7.0857014547343056E-5</v>
      </c>
      <c r="L252" s="8">
        <v>2906.27</v>
      </c>
      <c r="M252" s="13">
        <f t="shared" si="15"/>
        <v>-6.8991204390287386E-3</v>
      </c>
    </row>
    <row r="253" spans="1:13" ht="17" x14ac:dyDescent="0.2">
      <c r="A253" s="7">
        <v>44435</v>
      </c>
      <c r="B253">
        <v>347.48001099999999</v>
      </c>
      <c r="C253" s="15">
        <f t="shared" si="13"/>
        <v>-1.7263623883945201E-4</v>
      </c>
      <c r="D253" s="8">
        <v>4522.68</v>
      </c>
      <c r="E253" s="13">
        <f t="shared" si="12"/>
        <v>-1.349146239944865E-3</v>
      </c>
      <c r="I253" s="7">
        <v>43707</v>
      </c>
      <c r="J253">
        <v>270.60501099999999</v>
      </c>
      <c r="K253" s="15">
        <f t="shared" si="14"/>
        <v>8.6062449162955801E-3</v>
      </c>
      <c r="L253" s="8">
        <v>2937.78</v>
      </c>
      <c r="M253" s="13">
        <f t="shared" si="15"/>
        <v>1.0842075925499017E-2</v>
      </c>
    </row>
    <row r="254" spans="1:13" ht="17" x14ac:dyDescent="0.2">
      <c r="A254" s="7">
        <v>44439</v>
      </c>
      <c r="B254">
        <v>350.76001000000002</v>
      </c>
      <c r="C254" s="15">
        <f t="shared" si="13"/>
        <v>9.4393890185529017E-3</v>
      </c>
      <c r="D254" s="8">
        <v>4524.09</v>
      </c>
      <c r="E254" s="13">
        <f t="shared" si="12"/>
        <v>3.117620525883158E-4</v>
      </c>
      <c r="I254" s="7">
        <v>43710</v>
      </c>
      <c r="J254">
        <v>271.67401100000001</v>
      </c>
      <c r="K254" s="15">
        <f t="shared" si="14"/>
        <v>3.9504072598270934E-3</v>
      </c>
      <c r="L254" s="8">
        <v>2976</v>
      </c>
      <c r="M254" s="13">
        <f t="shared" si="15"/>
        <v>1.3009823744460025E-2</v>
      </c>
    </row>
    <row r="255" spans="1:13" ht="17" x14ac:dyDescent="0.2">
      <c r="A255" s="7">
        <v>44440</v>
      </c>
      <c r="B255">
        <v>351.5</v>
      </c>
      <c r="C255" s="15">
        <f t="shared" si="13"/>
        <v>2.1096760716821095E-3</v>
      </c>
      <c r="D255" s="8">
        <v>4536.95</v>
      </c>
      <c r="E255" s="13">
        <f t="shared" si="12"/>
        <v>2.8425606033477546E-3</v>
      </c>
      <c r="I255" s="7">
        <v>43711</v>
      </c>
      <c r="J255">
        <v>270.23700000000002</v>
      </c>
      <c r="K255" s="15">
        <f t="shared" si="14"/>
        <v>-5.2894680455833898E-3</v>
      </c>
      <c r="L255" s="8">
        <v>2978.71</v>
      </c>
      <c r="M255" s="13">
        <f t="shared" si="15"/>
        <v>9.1061827956995245E-4</v>
      </c>
    </row>
    <row r="256" spans="1:13" ht="17" x14ac:dyDescent="0.2">
      <c r="A256" s="7">
        <v>44441</v>
      </c>
      <c r="B256">
        <v>350.540009</v>
      </c>
      <c r="C256" s="15">
        <f t="shared" si="13"/>
        <v>-2.7311266002845169E-3</v>
      </c>
      <c r="D256" s="8">
        <v>4535.43</v>
      </c>
      <c r="E256" s="13">
        <f t="shared" si="12"/>
        <v>-3.3502683520858501E-4</v>
      </c>
      <c r="I256" s="7">
        <v>43712</v>
      </c>
      <c r="J256">
        <v>272.57501200000002</v>
      </c>
      <c r="K256" s="15">
        <f t="shared" si="14"/>
        <v>8.651709425430143E-3</v>
      </c>
      <c r="L256" s="8">
        <v>2978.43</v>
      </c>
      <c r="M256" s="13">
        <f t="shared" si="15"/>
        <v>-9.4000423002005284E-5</v>
      </c>
    </row>
    <row r="257" spans="1:13" ht="17" x14ac:dyDescent="0.2">
      <c r="A257" s="7">
        <v>44442</v>
      </c>
      <c r="B257">
        <v>351.73001099999999</v>
      </c>
      <c r="C257" s="15">
        <f t="shared" si="13"/>
        <v>3.3947679849577472E-3</v>
      </c>
      <c r="D257" s="8">
        <v>4520.03</v>
      </c>
      <c r="E257" s="13">
        <f t="shared" si="12"/>
        <v>-3.3954884101398131E-3</v>
      </c>
      <c r="I257" s="7">
        <v>43713</v>
      </c>
      <c r="J257">
        <v>273.31698599999999</v>
      </c>
      <c r="K257" s="15">
        <f t="shared" si="14"/>
        <v>2.7220910477294691E-3</v>
      </c>
      <c r="L257" s="8">
        <v>2979.39</v>
      </c>
      <c r="M257" s="13">
        <f t="shared" si="15"/>
        <v>3.2231746255573235E-4</v>
      </c>
    </row>
    <row r="258" spans="1:13" ht="17" x14ac:dyDescent="0.2">
      <c r="A258" s="7">
        <v>44445</v>
      </c>
      <c r="B258">
        <v>351.209991</v>
      </c>
      <c r="C258" s="15">
        <f t="shared" si="13"/>
        <v>-1.4784635479967445E-3</v>
      </c>
      <c r="D258" s="8">
        <v>4514.07</v>
      </c>
      <c r="E258" s="13">
        <f t="shared" si="12"/>
        <v>-1.3185753191903293E-3</v>
      </c>
      <c r="I258" s="7">
        <v>43714</v>
      </c>
      <c r="J258">
        <v>273.85101300000002</v>
      </c>
      <c r="K258" s="15">
        <f t="shared" si="14"/>
        <v>1.9538741730456E-3</v>
      </c>
      <c r="L258" s="8">
        <v>3000.93</v>
      </c>
      <c r="M258" s="13">
        <f t="shared" si="15"/>
        <v>7.2296678179091245E-3</v>
      </c>
    </row>
    <row r="259" spans="1:13" ht="17" x14ac:dyDescent="0.2">
      <c r="A259" s="7">
        <v>44446</v>
      </c>
      <c r="B259">
        <v>350.89999399999999</v>
      </c>
      <c r="C259" s="15">
        <f t="shared" si="13"/>
        <v>-8.8265427506017957E-4</v>
      </c>
      <c r="D259" s="8">
        <v>4493.28</v>
      </c>
      <c r="E259" s="13">
        <f t="shared" ref="E259:E322" si="16">D259/D258-1</f>
        <v>-4.6055998245485563E-3</v>
      </c>
      <c r="I259" s="7">
        <v>43717</v>
      </c>
      <c r="J259">
        <v>274.37399299999998</v>
      </c>
      <c r="K259" s="15">
        <f t="shared" si="14"/>
        <v>1.9097245406207719E-3</v>
      </c>
      <c r="L259" s="8">
        <v>3009.57</v>
      </c>
      <c r="M259" s="13">
        <f t="shared" si="15"/>
        <v>2.8791074766822966E-3</v>
      </c>
    </row>
    <row r="260" spans="1:13" ht="17" x14ac:dyDescent="0.2">
      <c r="A260" s="7">
        <v>44447</v>
      </c>
      <c r="B260">
        <v>349.709991</v>
      </c>
      <c r="C260" s="15">
        <f t="shared" ref="C260:C323" si="17">B260/B259-1</f>
        <v>-3.3912881742597101E-3</v>
      </c>
      <c r="D260" s="8">
        <v>4458.58</v>
      </c>
      <c r="E260" s="13">
        <f t="shared" si="16"/>
        <v>-7.7226435922087555E-3</v>
      </c>
      <c r="I260" s="7">
        <v>43718</v>
      </c>
      <c r="J260">
        <v>274.091003</v>
      </c>
      <c r="K260" s="15">
        <f t="shared" ref="K260:K323" si="18">J260/J259-1</f>
        <v>-1.0314024186687254E-3</v>
      </c>
      <c r="L260" s="8">
        <v>3007.39</v>
      </c>
      <c r="M260" s="13">
        <f t="shared" ref="M260:M323" si="19">L260/L259-1</f>
        <v>-7.2435597111886185E-4</v>
      </c>
    </row>
    <row r="261" spans="1:13" ht="17" x14ac:dyDescent="0.2">
      <c r="A261" s="7">
        <v>44448</v>
      </c>
      <c r="B261">
        <v>343.85998499999999</v>
      </c>
      <c r="C261" s="15">
        <f t="shared" si="17"/>
        <v>-1.6728163765844517E-2</v>
      </c>
      <c r="D261" s="8">
        <v>4468.7299999999996</v>
      </c>
      <c r="E261" s="13">
        <f t="shared" si="16"/>
        <v>2.2765095613401787E-3</v>
      </c>
      <c r="I261" s="7">
        <v>43719</v>
      </c>
      <c r="J261">
        <v>279.131012</v>
      </c>
      <c r="K261" s="15">
        <f t="shared" si="18"/>
        <v>1.8388086237183021E-2</v>
      </c>
      <c r="L261" s="8">
        <v>2997.96</v>
      </c>
      <c r="M261" s="13">
        <f t="shared" si="19"/>
        <v>-3.1356092824674775E-3</v>
      </c>
    </row>
    <row r="262" spans="1:13" ht="17" x14ac:dyDescent="0.2">
      <c r="A262" s="7">
        <v>44449</v>
      </c>
      <c r="B262">
        <v>347.73998999999998</v>
      </c>
      <c r="C262" s="15">
        <f t="shared" si="17"/>
        <v>1.1283676988469438E-2</v>
      </c>
      <c r="D262" s="8">
        <v>4443.05</v>
      </c>
      <c r="E262" s="13">
        <f t="shared" si="16"/>
        <v>-5.7465991456183696E-3</v>
      </c>
      <c r="I262" s="7">
        <v>43720</v>
      </c>
      <c r="J262">
        <v>278.55200200000002</v>
      </c>
      <c r="K262" s="15">
        <f t="shared" si="18"/>
        <v>-2.0743306014309182E-3</v>
      </c>
      <c r="L262" s="8">
        <v>3005.7</v>
      </c>
      <c r="M262" s="13">
        <f t="shared" si="19"/>
        <v>2.5817555938036918E-3</v>
      </c>
    </row>
    <row r="263" spans="1:13" ht="17" x14ac:dyDescent="0.2">
      <c r="A263" s="7">
        <v>44452</v>
      </c>
      <c r="B263">
        <v>345.41000400000001</v>
      </c>
      <c r="C263" s="15">
        <f t="shared" si="17"/>
        <v>-6.7003682837857292E-3</v>
      </c>
      <c r="D263" s="8">
        <v>4480.7</v>
      </c>
      <c r="E263" s="13">
        <f t="shared" si="16"/>
        <v>8.4739086888510062E-3</v>
      </c>
      <c r="I263" s="7">
        <v>43721</v>
      </c>
      <c r="J263">
        <v>280.39999399999999</v>
      </c>
      <c r="K263" s="15">
        <f t="shared" si="18"/>
        <v>6.634280086775135E-3</v>
      </c>
      <c r="L263" s="8">
        <v>3006.73</v>
      </c>
      <c r="M263" s="13">
        <f t="shared" si="19"/>
        <v>3.4268223708289192E-4</v>
      </c>
    </row>
    <row r="264" spans="1:13" ht="17" x14ac:dyDescent="0.2">
      <c r="A264" s="7">
        <v>44453</v>
      </c>
      <c r="B264">
        <v>344.52999899999998</v>
      </c>
      <c r="C264" s="15">
        <f t="shared" si="17"/>
        <v>-2.5477113859158074E-3</v>
      </c>
      <c r="D264" s="8">
        <v>4473.75</v>
      </c>
      <c r="E264" s="13">
        <f t="shared" si="16"/>
        <v>-1.5510969268194286E-3</v>
      </c>
      <c r="I264" s="7">
        <v>43724</v>
      </c>
      <c r="J264">
        <v>279.85299700000002</v>
      </c>
      <c r="K264" s="15">
        <f t="shared" si="18"/>
        <v>-1.950773936179151E-3</v>
      </c>
      <c r="L264" s="8">
        <v>3006.79</v>
      </c>
      <c r="M264" s="13">
        <f t="shared" si="19"/>
        <v>1.9955233758972568E-5</v>
      </c>
    </row>
    <row r="265" spans="1:13" ht="17" x14ac:dyDescent="0.2">
      <c r="A265" s="7">
        <v>44454</v>
      </c>
      <c r="B265">
        <v>342.10000600000001</v>
      </c>
      <c r="C265" s="15">
        <f t="shared" si="17"/>
        <v>-7.0530665168578865E-3</v>
      </c>
      <c r="D265" s="8">
        <v>4432.99</v>
      </c>
      <c r="E265" s="13">
        <f t="shared" si="16"/>
        <v>-9.1109248393406173E-3</v>
      </c>
      <c r="I265" s="7">
        <v>43725</v>
      </c>
      <c r="J265">
        <v>280.66101099999997</v>
      </c>
      <c r="K265" s="15">
        <f t="shared" si="18"/>
        <v>2.8872801387220814E-3</v>
      </c>
      <c r="L265" s="8">
        <v>2992.07</v>
      </c>
      <c r="M265" s="13">
        <f t="shared" si="19"/>
        <v>-4.895586322955614E-3</v>
      </c>
    </row>
    <row r="266" spans="1:13" ht="17" x14ac:dyDescent="0.2">
      <c r="A266" s="7">
        <v>44455</v>
      </c>
      <c r="B266">
        <v>341.75</v>
      </c>
      <c r="C266" s="15">
        <f t="shared" si="17"/>
        <v>-1.0231101837513412E-3</v>
      </c>
      <c r="D266" s="8">
        <v>4357.7299999999996</v>
      </c>
      <c r="E266" s="13">
        <f t="shared" si="16"/>
        <v>-1.6977254629493954E-2</v>
      </c>
      <c r="I266" s="7">
        <v>43726</v>
      </c>
      <c r="J266">
        <v>279.92800899999997</v>
      </c>
      <c r="K266" s="15">
        <f t="shared" si="18"/>
        <v>-2.6116987086602927E-3</v>
      </c>
      <c r="L266" s="8">
        <v>2991.78</v>
      </c>
      <c r="M266" s="13">
        <f t="shared" si="19"/>
        <v>-9.6922866109405703E-5</v>
      </c>
    </row>
    <row r="267" spans="1:13" ht="17" x14ac:dyDescent="0.2">
      <c r="A267" s="7">
        <v>44456</v>
      </c>
      <c r="B267">
        <v>344.23998999999998</v>
      </c>
      <c r="C267" s="15">
        <f t="shared" si="17"/>
        <v>7.2859985369422287E-3</v>
      </c>
      <c r="D267" s="8">
        <v>4354.1899999999996</v>
      </c>
      <c r="E267" s="13">
        <f t="shared" si="16"/>
        <v>-8.1234954896236555E-4</v>
      </c>
      <c r="I267" s="7">
        <v>43727</v>
      </c>
      <c r="J267">
        <v>280.40399200000002</v>
      </c>
      <c r="K267" s="15">
        <f t="shared" si="18"/>
        <v>1.7003764707232971E-3</v>
      </c>
      <c r="L267" s="8">
        <v>2966.6</v>
      </c>
      <c r="M267" s="13">
        <f t="shared" si="19"/>
        <v>-8.4163942535883107E-3</v>
      </c>
    </row>
    <row r="268" spans="1:13" ht="17" x14ac:dyDescent="0.2">
      <c r="A268" s="7">
        <v>44459</v>
      </c>
      <c r="B268">
        <v>338.17001299999998</v>
      </c>
      <c r="C268" s="15">
        <f t="shared" si="17"/>
        <v>-1.7632980409974963E-2</v>
      </c>
      <c r="D268" s="8">
        <v>4395.6400000000003</v>
      </c>
      <c r="E268" s="13">
        <f t="shared" si="16"/>
        <v>9.5195662109373025E-3</v>
      </c>
      <c r="I268" s="7">
        <v>43728</v>
      </c>
      <c r="J268">
        <v>283.06100500000002</v>
      </c>
      <c r="K268" s="15">
        <f t="shared" si="18"/>
        <v>9.4756603893142444E-3</v>
      </c>
      <c r="L268" s="8">
        <v>2984.87</v>
      </c>
      <c r="M268" s="13">
        <f t="shared" si="19"/>
        <v>6.1585653610194413E-3</v>
      </c>
    </row>
    <row r="269" spans="1:13" ht="17" x14ac:dyDescent="0.2">
      <c r="A269" s="7">
        <v>44460</v>
      </c>
      <c r="B269">
        <v>341.57000699999998</v>
      </c>
      <c r="C269" s="15">
        <f t="shared" si="17"/>
        <v>1.0054096665277124E-2</v>
      </c>
      <c r="D269" s="8">
        <v>4448.9799999999996</v>
      </c>
      <c r="E269" s="13">
        <f t="shared" si="16"/>
        <v>1.2134751708511082E-2</v>
      </c>
      <c r="I269" s="7">
        <v>43731</v>
      </c>
      <c r="J269">
        <v>279.42999300000002</v>
      </c>
      <c r="K269" s="15">
        <f t="shared" si="18"/>
        <v>-1.2827665894848295E-2</v>
      </c>
      <c r="L269" s="8">
        <v>2977.62</v>
      </c>
      <c r="M269" s="13">
        <f t="shared" si="19"/>
        <v>-2.4289165022262083E-3</v>
      </c>
    </row>
    <row r="270" spans="1:13" ht="17" x14ac:dyDescent="0.2">
      <c r="A270" s="7">
        <v>44461</v>
      </c>
      <c r="B270">
        <v>346.07998700000002</v>
      </c>
      <c r="C270" s="15">
        <f t="shared" si="17"/>
        <v>1.3203676867331149E-2</v>
      </c>
      <c r="D270" s="8">
        <v>4455.4799999999996</v>
      </c>
      <c r="E270" s="13">
        <f t="shared" si="16"/>
        <v>1.4610090402744635E-3</v>
      </c>
      <c r="I270" s="7">
        <v>43732</v>
      </c>
      <c r="J270">
        <v>278.49200400000001</v>
      </c>
      <c r="K270" s="15">
        <f t="shared" si="18"/>
        <v>-3.3567942722598776E-3</v>
      </c>
      <c r="L270" s="8">
        <v>2961.79</v>
      </c>
      <c r="M270" s="13">
        <f t="shared" si="19"/>
        <v>-5.316326462073695E-3</v>
      </c>
    </row>
    <row r="271" spans="1:13" ht="17" x14ac:dyDescent="0.2">
      <c r="A271" s="7">
        <v>44462</v>
      </c>
      <c r="B271">
        <v>347.67999300000002</v>
      </c>
      <c r="C271" s="15">
        <f t="shared" si="17"/>
        <v>4.6232260174003947E-3</v>
      </c>
      <c r="D271" s="8">
        <v>4443.1099999999997</v>
      </c>
      <c r="E271" s="13">
        <f t="shared" si="16"/>
        <v>-2.7763563072890074E-3</v>
      </c>
      <c r="I271" s="7">
        <v>43733</v>
      </c>
      <c r="J271">
        <v>274.658997</v>
      </c>
      <c r="K271" s="15">
        <f t="shared" si="18"/>
        <v>-1.3763436453996025E-2</v>
      </c>
      <c r="L271" s="8">
        <v>2976.74</v>
      </c>
      <c r="M271" s="13">
        <f t="shared" si="19"/>
        <v>5.0476232278453548E-3</v>
      </c>
    </row>
    <row r="272" spans="1:13" ht="17" x14ac:dyDescent="0.2">
      <c r="A272" s="7">
        <v>44463</v>
      </c>
      <c r="B272">
        <v>345.01998900000001</v>
      </c>
      <c r="C272" s="15">
        <f t="shared" si="17"/>
        <v>-7.6507249584534254E-3</v>
      </c>
      <c r="D272" s="8">
        <v>4352.63</v>
      </c>
      <c r="E272" s="13">
        <f t="shared" si="16"/>
        <v>-2.0364114325326033E-2</v>
      </c>
      <c r="I272" s="7">
        <v>43734</v>
      </c>
      <c r="J272">
        <v>277.40499899999998</v>
      </c>
      <c r="K272" s="15">
        <f t="shared" si="18"/>
        <v>9.9978592727474336E-3</v>
      </c>
      <c r="L272" s="8">
        <v>2940.25</v>
      </c>
      <c r="M272" s="13">
        <f t="shared" si="19"/>
        <v>-1.2258376613342059E-2</v>
      </c>
    </row>
    <row r="273" spans="1:13" ht="17" x14ac:dyDescent="0.2">
      <c r="A273" s="7">
        <v>44466</v>
      </c>
      <c r="B273">
        <v>342.44000199999999</v>
      </c>
      <c r="C273" s="15">
        <f t="shared" si="17"/>
        <v>-7.4777899317596264E-3</v>
      </c>
      <c r="D273" s="8">
        <v>4359.46</v>
      </c>
      <c r="E273" s="13">
        <f t="shared" si="16"/>
        <v>1.5691662282344421E-3</v>
      </c>
      <c r="I273" s="7">
        <v>43735</v>
      </c>
      <c r="J273">
        <v>278.40301499999998</v>
      </c>
      <c r="K273" s="15">
        <f t="shared" si="18"/>
        <v>3.5976857071706725E-3</v>
      </c>
      <c r="L273" s="8">
        <v>2887.61</v>
      </c>
      <c r="M273" s="13">
        <f t="shared" si="19"/>
        <v>-1.7903239520448921E-2</v>
      </c>
    </row>
    <row r="274" spans="1:13" ht="17" x14ac:dyDescent="0.2">
      <c r="A274" s="7">
        <v>44467</v>
      </c>
      <c r="B274">
        <v>336.66000400000001</v>
      </c>
      <c r="C274" s="15">
        <f t="shared" si="17"/>
        <v>-1.6878863351951434E-2</v>
      </c>
      <c r="D274" s="8">
        <v>4307.54</v>
      </c>
      <c r="E274" s="13">
        <f t="shared" si="16"/>
        <v>-1.1909731939276913E-2</v>
      </c>
      <c r="I274" s="7">
        <v>43738</v>
      </c>
      <c r="J274">
        <v>278.35199</v>
      </c>
      <c r="K274" s="15">
        <f t="shared" si="18"/>
        <v>-1.8327746917534693E-4</v>
      </c>
      <c r="L274" s="8">
        <v>2910.63</v>
      </c>
      <c r="M274" s="13">
        <f t="shared" si="19"/>
        <v>7.9719906774113891E-3</v>
      </c>
    </row>
    <row r="275" spans="1:13" ht="17" x14ac:dyDescent="0.2">
      <c r="A275" s="7">
        <v>44468</v>
      </c>
      <c r="B275">
        <v>337.83999599999999</v>
      </c>
      <c r="C275" s="15">
        <f t="shared" si="17"/>
        <v>3.5049960968929206E-3</v>
      </c>
      <c r="D275" s="8">
        <v>4357.04</v>
      </c>
      <c r="E275" s="13">
        <f t="shared" si="16"/>
        <v>1.1491477734391298E-2</v>
      </c>
      <c r="I275" s="7">
        <v>43739</v>
      </c>
      <c r="J275">
        <v>278.75799599999999</v>
      </c>
      <c r="K275" s="15">
        <f t="shared" si="18"/>
        <v>1.4586064213155669E-3</v>
      </c>
      <c r="L275" s="8">
        <v>2952.01</v>
      </c>
      <c r="M275" s="13">
        <f t="shared" si="19"/>
        <v>1.4216853396000317E-2</v>
      </c>
    </row>
    <row r="276" spans="1:13" ht="17" x14ac:dyDescent="0.2">
      <c r="A276" s="7">
        <v>44469</v>
      </c>
      <c r="B276">
        <v>337.54998799999998</v>
      </c>
      <c r="C276" s="15">
        <f t="shared" si="17"/>
        <v>-8.5841819628718063E-4</v>
      </c>
      <c r="D276" s="8">
        <v>4300.46</v>
      </c>
      <c r="E276" s="13">
        <f t="shared" si="16"/>
        <v>-1.2985880322420762E-2</v>
      </c>
      <c r="I276" s="7">
        <v>43740</v>
      </c>
      <c r="J276">
        <v>274.23700000000002</v>
      </c>
      <c r="K276" s="15">
        <f t="shared" si="18"/>
        <v>-1.6218354504169863E-2</v>
      </c>
      <c r="L276" s="8">
        <v>2938.79</v>
      </c>
      <c r="M276" s="13">
        <f t="shared" si="19"/>
        <v>-4.4783046127893078E-3</v>
      </c>
    </row>
    <row r="277" spans="1:13" ht="17" x14ac:dyDescent="0.2">
      <c r="A277" s="7">
        <v>44470</v>
      </c>
      <c r="B277">
        <v>331.76998900000001</v>
      </c>
      <c r="C277" s="15">
        <f t="shared" si="17"/>
        <v>-1.7123386773753912E-2</v>
      </c>
      <c r="D277" s="8">
        <v>4345.72</v>
      </c>
      <c r="E277" s="13">
        <f t="shared" si="16"/>
        <v>1.0524455523362564E-2</v>
      </c>
      <c r="I277" s="7">
        <v>43741</v>
      </c>
      <c r="J277">
        <v>270.98498499999999</v>
      </c>
      <c r="K277" s="15">
        <f t="shared" si="18"/>
        <v>-1.1858410790666518E-2</v>
      </c>
      <c r="L277" s="8">
        <v>2893.06</v>
      </c>
      <c r="M277" s="13">
        <f t="shared" si="19"/>
        <v>-1.5560826054260457E-2</v>
      </c>
    </row>
    <row r="278" spans="1:13" ht="17" x14ac:dyDescent="0.2">
      <c r="A278" s="7">
        <v>44473</v>
      </c>
      <c r="B278">
        <v>332.459991</v>
      </c>
      <c r="C278" s="15">
        <f t="shared" si="17"/>
        <v>2.0797601437061441E-3</v>
      </c>
      <c r="D278" s="8">
        <v>4363.55</v>
      </c>
      <c r="E278" s="13">
        <f t="shared" si="16"/>
        <v>4.1028874386752623E-3</v>
      </c>
      <c r="I278" s="7">
        <v>43742</v>
      </c>
      <c r="J278">
        <v>270.49899299999998</v>
      </c>
      <c r="K278" s="15">
        <f t="shared" si="18"/>
        <v>-1.7934277797716502E-3</v>
      </c>
      <c r="L278" s="8">
        <v>2919.4</v>
      </c>
      <c r="M278" s="13">
        <f t="shared" si="19"/>
        <v>9.104546742895181E-3</v>
      </c>
    </row>
    <row r="279" spans="1:13" ht="17" x14ac:dyDescent="0.2">
      <c r="A279" s="7">
        <v>44474</v>
      </c>
      <c r="B279">
        <v>330.69000199999999</v>
      </c>
      <c r="C279" s="15">
        <f t="shared" si="17"/>
        <v>-5.3239158031500589E-3</v>
      </c>
      <c r="D279" s="8">
        <v>4399.76</v>
      </c>
      <c r="E279" s="13">
        <f t="shared" si="16"/>
        <v>8.2982892369745098E-3</v>
      </c>
      <c r="I279" s="7">
        <v>43745</v>
      </c>
      <c r="J279">
        <v>271.70300300000002</v>
      </c>
      <c r="K279" s="15">
        <f t="shared" si="18"/>
        <v>4.4510701745941184E-3</v>
      </c>
      <c r="L279" s="8">
        <v>2938.13</v>
      </c>
      <c r="M279" s="13">
        <f t="shared" si="19"/>
        <v>6.4157018565458301E-3</v>
      </c>
    </row>
    <row r="280" spans="1:13" ht="17" x14ac:dyDescent="0.2">
      <c r="A280" s="7">
        <v>44475</v>
      </c>
      <c r="B280">
        <v>323.14001500000001</v>
      </c>
      <c r="C280" s="15">
        <f t="shared" si="17"/>
        <v>-2.283101077848726E-2</v>
      </c>
      <c r="D280" s="8">
        <v>4391.34</v>
      </c>
      <c r="E280" s="13">
        <f t="shared" si="16"/>
        <v>-1.9137407494954628E-3</v>
      </c>
      <c r="I280" s="7">
        <v>43746</v>
      </c>
      <c r="J280">
        <v>269.31601000000001</v>
      </c>
      <c r="K280" s="15">
        <f t="shared" si="18"/>
        <v>-8.7853022367957445E-3</v>
      </c>
      <c r="L280" s="8">
        <v>2970.27</v>
      </c>
      <c r="M280" s="13">
        <f t="shared" si="19"/>
        <v>1.0938930544257763E-2</v>
      </c>
    </row>
    <row r="281" spans="1:13" ht="17" x14ac:dyDescent="0.2">
      <c r="A281" s="7">
        <v>44476</v>
      </c>
      <c r="B281">
        <v>326.08999599999999</v>
      </c>
      <c r="C281" s="15">
        <f t="shared" si="17"/>
        <v>9.1291107973736629E-3</v>
      </c>
      <c r="D281" s="8">
        <v>4361.1899999999996</v>
      </c>
      <c r="E281" s="13">
        <f t="shared" si="16"/>
        <v>-6.8657858421348195E-3</v>
      </c>
      <c r="I281" s="7">
        <v>43747</v>
      </c>
      <c r="J281">
        <v>268.44101000000001</v>
      </c>
      <c r="K281" s="15">
        <f t="shared" si="18"/>
        <v>-3.248971347822982E-3</v>
      </c>
      <c r="L281" s="8">
        <v>2966.15</v>
      </c>
      <c r="M281" s="13">
        <f t="shared" si="19"/>
        <v>-1.3870792890882111E-3</v>
      </c>
    </row>
    <row r="282" spans="1:13" ht="17" x14ac:dyDescent="0.2">
      <c r="A282" s="7">
        <v>44477</v>
      </c>
      <c r="B282">
        <v>327.790009</v>
      </c>
      <c r="C282" s="15">
        <f t="shared" si="17"/>
        <v>5.2133246062537886E-3</v>
      </c>
      <c r="D282" s="8">
        <v>4350.6499999999996</v>
      </c>
      <c r="E282" s="13">
        <f t="shared" si="16"/>
        <v>-2.4167715692277048E-3</v>
      </c>
      <c r="I282" s="7">
        <v>43748</v>
      </c>
      <c r="J282">
        <v>267.09500100000002</v>
      </c>
      <c r="K282" s="15">
        <f t="shared" si="18"/>
        <v>-5.014170524838879E-3</v>
      </c>
      <c r="L282" s="8">
        <v>2995.68</v>
      </c>
      <c r="M282" s="13">
        <f t="shared" si="19"/>
        <v>9.9556664362894232E-3</v>
      </c>
    </row>
    <row r="283" spans="1:13" ht="17" x14ac:dyDescent="0.2">
      <c r="A283" s="7">
        <v>44480</v>
      </c>
      <c r="B283">
        <v>324.76998900000001</v>
      </c>
      <c r="C283" s="15">
        <f t="shared" si="17"/>
        <v>-9.2132765401033989E-3</v>
      </c>
      <c r="D283" s="8">
        <v>4363.8</v>
      </c>
      <c r="E283" s="13">
        <f t="shared" si="16"/>
        <v>3.0225368623080229E-3</v>
      </c>
      <c r="I283" s="7">
        <v>43749</v>
      </c>
      <c r="J283">
        <v>275.73599200000001</v>
      </c>
      <c r="K283" s="15">
        <f t="shared" si="18"/>
        <v>3.2351751128430806E-2</v>
      </c>
      <c r="L283" s="8">
        <v>2989.69</v>
      </c>
      <c r="M283" s="13">
        <f t="shared" si="19"/>
        <v>-1.9995460129251796E-3</v>
      </c>
    </row>
    <row r="284" spans="1:13" ht="17" x14ac:dyDescent="0.2">
      <c r="A284" s="7">
        <v>44481</v>
      </c>
      <c r="B284">
        <v>326.07000699999998</v>
      </c>
      <c r="C284" s="15">
        <f t="shared" si="17"/>
        <v>4.002888333379806E-3</v>
      </c>
      <c r="D284" s="8">
        <v>4438.26</v>
      </c>
      <c r="E284" s="13">
        <f t="shared" si="16"/>
        <v>1.706311013337003E-2</v>
      </c>
      <c r="I284" s="7">
        <v>43752</v>
      </c>
      <c r="J284">
        <v>278.17001299999998</v>
      </c>
      <c r="K284" s="15">
        <f t="shared" si="18"/>
        <v>8.8273604847348697E-3</v>
      </c>
      <c r="L284" s="8">
        <v>2997.95</v>
      </c>
      <c r="M284" s="13">
        <f t="shared" si="19"/>
        <v>2.7628282530964832E-3</v>
      </c>
    </row>
    <row r="285" spans="1:13" ht="17" x14ac:dyDescent="0.2">
      <c r="A285" s="7">
        <v>44482</v>
      </c>
      <c r="B285">
        <v>329.290009</v>
      </c>
      <c r="C285" s="15">
        <f t="shared" si="17"/>
        <v>9.875186097689781E-3</v>
      </c>
      <c r="D285" s="8">
        <v>4471.37</v>
      </c>
      <c r="E285" s="13">
        <f t="shared" si="16"/>
        <v>7.4601307719690535E-3</v>
      </c>
      <c r="I285" s="7">
        <v>43753</v>
      </c>
      <c r="J285">
        <v>281.03500400000001</v>
      </c>
      <c r="K285" s="15">
        <f t="shared" si="18"/>
        <v>1.0299424330831863E-2</v>
      </c>
      <c r="L285" s="8">
        <v>2986.2</v>
      </c>
      <c r="M285" s="13">
        <f t="shared" si="19"/>
        <v>-3.919344885671916E-3</v>
      </c>
    </row>
    <row r="286" spans="1:13" ht="17" x14ac:dyDescent="0.2">
      <c r="A286" s="7">
        <v>44483</v>
      </c>
      <c r="B286">
        <v>330.209991</v>
      </c>
      <c r="C286" s="15">
        <f t="shared" si="17"/>
        <v>2.7938351448737464E-3</v>
      </c>
      <c r="D286" s="8">
        <v>4486.46</v>
      </c>
      <c r="E286" s="13">
        <f t="shared" si="16"/>
        <v>3.3748045900920953E-3</v>
      </c>
      <c r="I286" s="7">
        <v>43754</v>
      </c>
      <c r="J286">
        <v>281.66699199999999</v>
      </c>
      <c r="K286" s="15">
        <f t="shared" si="18"/>
        <v>2.2487874855616763E-3</v>
      </c>
      <c r="L286" s="8">
        <v>3006.72</v>
      </c>
      <c r="M286" s="13">
        <f t="shared" si="19"/>
        <v>6.8716094032550412E-3</v>
      </c>
    </row>
    <row r="287" spans="1:13" ht="17" x14ac:dyDescent="0.2">
      <c r="A287" s="7">
        <v>44484</v>
      </c>
      <c r="B287">
        <v>333.32998700000002</v>
      </c>
      <c r="C287" s="15">
        <f t="shared" si="17"/>
        <v>9.4485208959047551E-3</v>
      </c>
      <c r="D287" s="8">
        <v>4519.63</v>
      </c>
      <c r="E287" s="13">
        <f t="shared" si="16"/>
        <v>7.3933569005406596E-3</v>
      </c>
      <c r="I287" s="7">
        <v>43755</v>
      </c>
      <c r="J287">
        <v>283.989014</v>
      </c>
      <c r="K287" s="15">
        <f t="shared" si="18"/>
        <v>8.2438555668602476E-3</v>
      </c>
      <c r="L287" s="8">
        <v>2995.99</v>
      </c>
      <c r="M287" s="13">
        <f t="shared" si="19"/>
        <v>-3.5686728395061262E-3</v>
      </c>
    </row>
    <row r="288" spans="1:13" ht="17" x14ac:dyDescent="0.2">
      <c r="A288" s="7">
        <v>44487</v>
      </c>
      <c r="B288">
        <v>333.47000100000002</v>
      </c>
      <c r="C288" s="15">
        <f t="shared" si="17"/>
        <v>4.2004621684399446E-4</v>
      </c>
      <c r="D288" s="8">
        <v>4536.1899999999996</v>
      </c>
      <c r="E288" s="13">
        <f t="shared" si="16"/>
        <v>3.6640167447334893E-3</v>
      </c>
      <c r="I288" s="7">
        <v>43756</v>
      </c>
      <c r="J288">
        <v>284.77600100000001</v>
      </c>
      <c r="K288" s="15">
        <f t="shared" si="18"/>
        <v>2.7711881840613017E-3</v>
      </c>
      <c r="L288" s="8">
        <v>3004.52</v>
      </c>
      <c r="M288" s="13">
        <f t="shared" si="19"/>
        <v>2.8471390091422411E-3</v>
      </c>
    </row>
    <row r="289" spans="1:13" ht="17" x14ac:dyDescent="0.2">
      <c r="A289" s="7">
        <v>44488</v>
      </c>
      <c r="B289">
        <v>334.83999599999999</v>
      </c>
      <c r="C289" s="15">
        <f t="shared" si="17"/>
        <v>4.1083005844353426E-3</v>
      </c>
      <c r="D289" s="8">
        <v>4549.78</v>
      </c>
      <c r="E289" s="13">
        <f t="shared" si="16"/>
        <v>2.995906256131331E-3</v>
      </c>
      <c r="I289" s="7">
        <v>43759</v>
      </c>
      <c r="J289">
        <v>285.08300800000001</v>
      </c>
      <c r="K289" s="15">
        <f t="shared" si="18"/>
        <v>1.0780648612309651E-3</v>
      </c>
      <c r="L289" s="8">
        <v>3010.29</v>
      </c>
      <c r="M289" s="13">
        <f t="shared" si="19"/>
        <v>1.920439870594981E-3</v>
      </c>
    </row>
    <row r="290" spans="1:13" ht="17" x14ac:dyDescent="0.2">
      <c r="A290" s="7">
        <v>44489</v>
      </c>
      <c r="B290">
        <v>334.02999899999998</v>
      </c>
      <c r="C290" s="15">
        <f t="shared" si="17"/>
        <v>-2.4190568918773803E-3</v>
      </c>
      <c r="D290" s="8">
        <v>4544.8999999999996</v>
      </c>
      <c r="E290" s="13">
        <f t="shared" si="16"/>
        <v>-1.0725793335062406E-3</v>
      </c>
      <c r="I290" s="7">
        <v>43760</v>
      </c>
      <c r="J290">
        <v>285.48998999999998</v>
      </c>
      <c r="K290" s="15">
        <f t="shared" si="18"/>
        <v>1.4275912228340903E-3</v>
      </c>
      <c r="L290" s="8">
        <v>3022.55</v>
      </c>
      <c r="M290" s="13">
        <f t="shared" si="19"/>
        <v>4.0726973148768053E-3</v>
      </c>
    </row>
    <row r="291" spans="1:13" ht="17" x14ac:dyDescent="0.2">
      <c r="A291" s="7">
        <v>44490</v>
      </c>
      <c r="B291">
        <v>332.66000400000001</v>
      </c>
      <c r="C291" s="15">
        <f t="shared" si="17"/>
        <v>-4.1014130590107944E-3</v>
      </c>
      <c r="D291" s="8">
        <v>4566.4799999999996</v>
      </c>
      <c r="E291" s="13">
        <f t="shared" si="16"/>
        <v>4.7481792778718557E-3</v>
      </c>
      <c r="I291" s="7">
        <v>43761</v>
      </c>
      <c r="J291">
        <v>282.84698500000002</v>
      </c>
      <c r="K291" s="15">
        <f t="shared" si="18"/>
        <v>-9.2577851853928861E-3</v>
      </c>
      <c r="L291" s="8">
        <v>3039.42</v>
      </c>
      <c r="M291" s="13">
        <f t="shared" si="19"/>
        <v>5.5813799606292402E-3</v>
      </c>
    </row>
    <row r="292" spans="1:13" ht="17" x14ac:dyDescent="0.2">
      <c r="A292" s="7">
        <v>44491</v>
      </c>
      <c r="B292">
        <v>333.51001000000002</v>
      </c>
      <c r="C292" s="15">
        <f t="shared" si="17"/>
        <v>2.5551794317901777E-3</v>
      </c>
      <c r="D292" s="8">
        <v>4574.79</v>
      </c>
      <c r="E292" s="13">
        <f t="shared" si="16"/>
        <v>1.8197824144636776E-3</v>
      </c>
      <c r="I292" s="7">
        <v>43762</v>
      </c>
      <c r="J292">
        <v>284.182007</v>
      </c>
      <c r="K292" s="15">
        <f t="shared" si="18"/>
        <v>4.7199442483008003E-3</v>
      </c>
      <c r="L292" s="8">
        <v>3036.89</v>
      </c>
      <c r="M292" s="13">
        <f t="shared" si="19"/>
        <v>-8.323956544341593E-4</v>
      </c>
    </row>
    <row r="293" spans="1:13" ht="17" x14ac:dyDescent="0.2">
      <c r="A293" s="7">
        <v>44494</v>
      </c>
      <c r="B293">
        <v>333.25</v>
      </c>
      <c r="C293" s="15">
        <f t="shared" si="17"/>
        <v>-7.7961677971827292E-4</v>
      </c>
      <c r="D293" s="8">
        <v>4551.68</v>
      </c>
      <c r="E293" s="13">
        <f t="shared" si="16"/>
        <v>-5.0515979968478453E-3</v>
      </c>
      <c r="I293" s="7">
        <v>43763</v>
      </c>
      <c r="J293">
        <v>281.59600799999998</v>
      </c>
      <c r="K293" s="15">
        <f t="shared" si="18"/>
        <v>-9.0997984963910872E-3</v>
      </c>
      <c r="L293" s="8">
        <v>3046.77</v>
      </c>
      <c r="M293" s="13">
        <f t="shared" si="19"/>
        <v>3.2533282404039188E-3</v>
      </c>
    </row>
    <row r="294" spans="1:13" ht="17" x14ac:dyDescent="0.2">
      <c r="A294" s="7">
        <v>44495</v>
      </c>
      <c r="B294">
        <v>337.47000100000002</v>
      </c>
      <c r="C294" s="15">
        <f t="shared" si="17"/>
        <v>1.2663168792198087E-2</v>
      </c>
      <c r="D294" s="8">
        <v>4596.42</v>
      </c>
      <c r="E294" s="13">
        <f t="shared" si="16"/>
        <v>9.8293377390326064E-3</v>
      </c>
      <c r="I294" s="7">
        <v>43766</v>
      </c>
      <c r="J294">
        <v>283.18099999999998</v>
      </c>
      <c r="K294" s="15">
        <f t="shared" si="18"/>
        <v>5.6286025191096822E-3</v>
      </c>
      <c r="L294" s="8">
        <v>3037.56</v>
      </c>
      <c r="M294" s="13">
        <f t="shared" si="19"/>
        <v>-3.0228734036372717E-3</v>
      </c>
    </row>
    <row r="295" spans="1:13" ht="17" x14ac:dyDescent="0.2">
      <c r="A295" s="7">
        <v>44496</v>
      </c>
      <c r="B295">
        <v>336.26998900000001</v>
      </c>
      <c r="C295" s="15">
        <f t="shared" si="17"/>
        <v>-3.5559071812134579E-3</v>
      </c>
      <c r="D295" s="8">
        <v>4605.38</v>
      </c>
      <c r="E295" s="13">
        <f t="shared" si="16"/>
        <v>1.9493431844783693E-3</v>
      </c>
      <c r="I295" s="7">
        <v>43767</v>
      </c>
      <c r="J295">
        <v>281.50900300000001</v>
      </c>
      <c r="K295" s="15">
        <f t="shared" si="18"/>
        <v>-5.9043403335674594E-3</v>
      </c>
      <c r="L295" s="8">
        <v>3066.91</v>
      </c>
      <c r="M295" s="13">
        <f t="shared" si="19"/>
        <v>9.6623605788856981E-3</v>
      </c>
    </row>
    <row r="296" spans="1:13" ht="17" x14ac:dyDescent="0.2">
      <c r="A296" s="7">
        <v>44497</v>
      </c>
      <c r="B296">
        <v>336.76998900000001</v>
      </c>
      <c r="C296" s="15">
        <f t="shared" si="17"/>
        <v>1.4869004560498222E-3</v>
      </c>
      <c r="D296" s="8">
        <v>4613.67</v>
      </c>
      <c r="E296" s="13">
        <f t="shared" si="16"/>
        <v>1.8000686154020507E-3</v>
      </c>
      <c r="I296" s="7">
        <v>43768</v>
      </c>
      <c r="J296">
        <v>281.141998</v>
      </c>
      <c r="K296" s="15">
        <f t="shared" si="18"/>
        <v>-1.3037060843130721E-3</v>
      </c>
      <c r="L296" s="8">
        <v>3078.27</v>
      </c>
      <c r="M296" s="13">
        <f t="shared" si="19"/>
        <v>3.70405391746087E-3</v>
      </c>
    </row>
    <row r="297" spans="1:13" ht="17" x14ac:dyDescent="0.2">
      <c r="A297" s="7">
        <v>44498</v>
      </c>
      <c r="B297">
        <v>335.79998799999998</v>
      </c>
      <c r="C297" s="15">
        <f t="shared" si="17"/>
        <v>-2.8803071285548043E-3</v>
      </c>
      <c r="D297" s="8">
        <v>4630.6499999999996</v>
      </c>
      <c r="E297" s="13">
        <f t="shared" si="16"/>
        <v>3.6803672564356127E-3</v>
      </c>
      <c r="I297" s="7">
        <v>43769</v>
      </c>
      <c r="J297">
        <v>280.93099999999998</v>
      </c>
      <c r="K297" s="15">
        <f t="shared" si="18"/>
        <v>-7.5050330971904167E-4</v>
      </c>
      <c r="L297" s="8">
        <v>3074.62</v>
      </c>
      <c r="M297" s="13">
        <f t="shared" si="19"/>
        <v>-1.1857309462782739E-3</v>
      </c>
    </row>
    <row r="298" spans="1:13" ht="17" x14ac:dyDescent="0.2">
      <c r="A298" s="7">
        <v>44501</v>
      </c>
      <c r="B298">
        <v>336.85000600000001</v>
      </c>
      <c r="C298" s="15">
        <f t="shared" si="17"/>
        <v>3.1269149419981268E-3</v>
      </c>
      <c r="D298" s="8">
        <v>4660.57</v>
      </c>
      <c r="E298" s="13">
        <f t="shared" si="16"/>
        <v>6.4612959303769202E-3</v>
      </c>
      <c r="I298" s="7">
        <v>43770</v>
      </c>
      <c r="J298">
        <v>280.59899899999999</v>
      </c>
      <c r="K298" s="15">
        <f t="shared" si="18"/>
        <v>-1.1817884106772869E-3</v>
      </c>
      <c r="L298" s="8">
        <v>3076.78</v>
      </c>
      <c r="M298" s="13">
        <f t="shared" si="19"/>
        <v>7.0252584059171674E-4</v>
      </c>
    </row>
    <row r="299" spans="1:13" ht="17" x14ac:dyDescent="0.2">
      <c r="A299" s="7">
        <v>44502</v>
      </c>
      <c r="B299">
        <v>336.07998700000002</v>
      </c>
      <c r="C299" s="15">
        <f t="shared" si="17"/>
        <v>-2.285940288806132E-3</v>
      </c>
      <c r="D299" s="8">
        <v>4680.0600000000004</v>
      </c>
      <c r="E299" s="13">
        <f t="shared" si="16"/>
        <v>4.1818919145084621E-3</v>
      </c>
      <c r="I299" s="7">
        <v>43773</v>
      </c>
      <c r="J299">
        <v>283.25299100000001</v>
      </c>
      <c r="K299" s="15">
        <f t="shared" si="18"/>
        <v>9.4583088658846126E-3</v>
      </c>
      <c r="L299" s="8">
        <v>3085.18</v>
      </c>
      <c r="M299" s="13">
        <f t="shared" si="19"/>
        <v>2.7301269509030224E-3</v>
      </c>
    </row>
    <row r="300" spans="1:13" ht="17" x14ac:dyDescent="0.2">
      <c r="A300" s="7">
        <v>44503</v>
      </c>
      <c r="B300">
        <v>337.23001099999999</v>
      </c>
      <c r="C300" s="15">
        <f t="shared" si="17"/>
        <v>3.4218758762329937E-3</v>
      </c>
      <c r="D300" s="8">
        <v>4697.53</v>
      </c>
      <c r="E300" s="13">
        <f t="shared" si="16"/>
        <v>3.7328581257503046E-3</v>
      </c>
      <c r="I300" s="7">
        <v>43774</v>
      </c>
      <c r="J300">
        <v>284.73700000000002</v>
      </c>
      <c r="K300" s="15">
        <f t="shared" si="18"/>
        <v>5.2391644471638799E-3</v>
      </c>
      <c r="L300" s="8">
        <v>3093.08</v>
      </c>
      <c r="M300" s="13">
        <f t="shared" si="19"/>
        <v>2.5606285532773221E-3</v>
      </c>
    </row>
    <row r="301" spans="1:13" ht="17" x14ac:dyDescent="0.2">
      <c r="A301" s="7">
        <v>44504</v>
      </c>
      <c r="B301">
        <v>338.67001299999998</v>
      </c>
      <c r="C301" s="15">
        <f t="shared" si="17"/>
        <v>4.2700885242386022E-3</v>
      </c>
      <c r="D301" s="8">
        <v>4701.7</v>
      </c>
      <c r="E301" s="13">
        <f t="shared" si="16"/>
        <v>8.8770055752696031E-4</v>
      </c>
      <c r="I301" s="7">
        <v>43775</v>
      </c>
      <c r="J301">
        <v>282.87298600000003</v>
      </c>
      <c r="K301" s="15">
        <f t="shared" si="18"/>
        <v>-6.5464411017887025E-3</v>
      </c>
      <c r="L301" s="8">
        <v>3087.01</v>
      </c>
      <c r="M301" s="13">
        <f t="shared" si="19"/>
        <v>-1.9624452002533488E-3</v>
      </c>
    </row>
    <row r="302" spans="1:13" ht="17" x14ac:dyDescent="0.2">
      <c r="A302" s="7">
        <v>44505</v>
      </c>
      <c r="B302">
        <v>343.39999399999999</v>
      </c>
      <c r="C302" s="15">
        <f t="shared" si="17"/>
        <v>1.39663413306097E-2</v>
      </c>
      <c r="D302" s="8">
        <v>4685.25</v>
      </c>
      <c r="E302" s="13">
        <f t="shared" si="16"/>
        <v>-3.4987345002870374E-3</v>
      </c>
      <c r="I302" s="7">
        <v>43776</v>
      </c>
      <c r="J302">
        <v>285.58999599999999</v>
      </c>
      <c r="K302" s="15">
        <f t="shared" si="18"/>
        <v>9.6050529194044998E-3</v>
      </c>
      <c r="L302" s="8">
        <v>3091.84</v>
      </c>
      <c r="M302" s="13">
        <f t="shared" si="19"/>
        <v>1.5646207819215441E-3</v>
      </c>
    </row>
    <row r="303" spans="1:13" ht="17" x14ac:dyDescent="0.2">
      <c r="A303" s="7">
        <v>44508</v>
      </c>
      <c r="B303">
        <v>341.86999500000002</v>
      </c>
      <c r="C303" s="15">
        <f t="shared" si="17"/>
        <v>-4.4554427103454808E-3</v>
      </c>
      <c r="D303" s="8">
        <v>4646.71</v>
      </c>
      <c r="E303" s="13">
        <f t="shared" si="16"/>
        <v>-8.2258150578944367E-3</v>
      </c>
      <c r="I303" s="7">
        <v>43777</v>
      </c>
      <c r="J303">
        <v>287.24899299999998</v>
      </c>
      <c r="K303" s="15">
        <f t="shared" si="18"/>
        <v>5.8090165035051822E-3</v>
      </c>
      <c r="L303" s="8">
        <v>3094.04</v>
      </c>
      <c r="M303" s="13">
        <f t="shared" si="19"/>
        <v>7.1155040364301314E-4</v>
      </c>
    </row>
    <row r="304" spans="1:13" ht="17" x14ac:dyDescent="0.2">
      <c r="A304" s="7">
        <v>44509</v>
      </c>
      <c r="B304">
        <v>342.32000699999998</v>
      </c>
      <c r="C304" s="15">
        <f t="shared" si="17"/>
        <v>1.3163249380805375E-3</v>
      </c>
      <c r="D304" s="8">
        <v>4649.2700000000004</v>
      </c>
      <c r="E304" s="13">
        <f t="shared" si="16"/>
        <v>5.5092743037565839E-4</v>
      </c>
      <c r="I304" s="7">
        <v>43780</v>
      </c>
      <c r="J304">
        <v>284.91598499999998</v>
      </c>
      <c r="K304" s="15">
        <f t="shared" si="18"/>
        <v>-8.1219014055865513E-3</v>
      </c>
      <c r="L304" s="8">
        <v>3096.63</v>
      </c>
      <c r="M304" s="13">
        <f t="shared" si="19"/>
        <v>8.3709325024883263E-4</v>
      </c>
    </row>
    <row r="305" spans="1:13" ht="17" x14ac:dyDescent="0.2">
      <c r="A305" s="7">
        <v>44510</v>
      </c>
      <c r="B305">
        <v>339.76001000000002</v>
      </c>
      <c r="C305" s="15">
        <f t="shared" si="17"/>
        <v>-7.4783738830664914E-3</v>
      </c>
      <c r="D305" s="8">
        <v>4682.8500000000004</v>
      </c>
      <c r="E305" s="13">
        <f t="shared" si="16"/>
        <v>7.2226392530441164E-3</v>
      </c>
      <c r="I305" s="7">
        <v>43781</v>
      </c>
      <c r="J305">
        <v>287.08898900000003</v>
      </c>
      <c r="K305" s="15">
        <f t="shared" si="18"/>
        <v>7.6268237459546917E-3</v>
      </c>
      <c r="L305" s="8">
        <v>3120.46</v>
      </c>
      <c r="M305" s="13">
        <f t="shared" si="19"/>
        <v>7.6954624866387711E-3</v>
      </c>
    </row>
    <row r="306" spans="1:13" ht="17" x14ac:dyDescent="0.2">
      <c r="A306" s="7">
        <v>44511</v>
      </c>
      <c r="B306">
        <v>342</v>
      </c>
      <c r="C306" s="15">
        <f t="shared" si="17"/>
        <v>6.5928594716015976E-3</v>
      </c>
      <c r="D306" s="8">
        <v>4682.8</v>
      </c>
      <c r="E306" s="13">
        <f t="shared" si="16"/>
        <v>-1.0677258507119092E-5</v>
      </c>
      <c r="I306" s="7">
        <v>43782</v>
      </c>
      <c r="J306">
        <v>283.26199300000002</v>
      </c>
      <c r="K306" s="15">
        <f t="shared" si="18"/>
        <v>-1.333034754600082E-2</v>
      </c>
      <c r="L306" s="8">
        <v>3122.03</v>
      </c>
      <c r="M306" s="13">
        <f t="shared" si="19"/>
        <v>5.0313094864229413E-4</v>
      </c>
    </row>
    <row r="307" spans="1:13" ht="17" x14ac:dyDescent="0.2">
      <c r="A307" s="7">
        <v>44512</v>
      </c>
      <c r="B307">
        <v>342.64999399999999</v>
      </c>
      <c r="C307" s="15">
        <f t="shared" si="17"/>
        <v>1.9005672514620375E-3</v>
      </c>
      <c r="D307" s="8">
        <v>4700.8999999999996</v>
      </c>
      <c r="E307" s="13">
        <f t="shared" si="16"/>
        <v>3.8652088494062209E-3</v>
      </c>
      <c r="I307" s="7">
        <v>43783</v>
      </c>
      <c r="J307">
        <v>285.70300300000002</v>
      </c>
      <c r="K307" s="15">
        <f t="shared" si="18"/>
        <v>8.6174992068208667E-3</v>
      </c>
      <c r="L307" s="8">
        <v>3120.18</v>
      </c>
      <c r="M307" s="13">
        <f t="shared" si="19"/>
        <v>-5.9256317203881803E-4</v>
      </c>
    </row>
    <row r="308" spans="1:13" ht="17" x14ac:dyDescent="0.2">
      <c r="A308" s="7">
        <v>44515</v>
      </c>
      <c r="B308">
        <v>343.01998900000001</v>
      </c>
      <c r="C308" s="15">
        <f t="shared" si="17"/>
        <v>1.0798044841058285E-3</v>
      </c>
      <c r="D308" s="8">
        <v>4688.67</v>
      </c>
      <c r="E308" s="13">
        <f t="shared" si="16"/>
        <v>-2.6016294752068125E-3</v>
      </c>
      <c r="I308" s="7">
        <v>43784</v>
      </c>
      <c r="J308">
        <v>282.83801299999999</v>
      </c>
      <c r="K308" s="15">
        <f t="shared" si="18"/>
        <v>-1.0027860995216908E-2</v>
      </c>
      <c r="L308" s="8">
        <v>3108.46</v>
      </c>
      <c r="M308" s="13">
        <f t="shared" si="19"/>
        <v>-3.7561935529359936E-3</v>
      </c>
    </row>
    <row r="309" spans="1:13" ht="17" x14ac:dyDescent="0.2">
      <c r="A309" s="7">
        <v>44516</v>
      </c>
      <c r="B309">
        <v>343.209991</v>
      </c>
      <c r="C309" s="15">
        <f t="shared" si="17"/>
        <v>5.5390941080113443E-4</v>
      </c>
      <c r="D309" s="8">
        <v>4704.54</v>
      </c>
      <c r="E309" s="13">
        <f t="shared" si="16"/>
        <v>3.3847551651107199E-3</v>
      </c>
      <c r="I309" s="7">
        <v>43787</v>
      </c>
      <c r="J309">
        <v>288.75201399999997</v>
      </c>
      <c r="K309" s="15">
        <f t="shared" si="18"/>
        <v>2.0909498469712462E-2</v>
      </c>
      <c r="L309" s="8">
        <v>3103.54</v>
      </c>
      <c r="M309" s="13">
        <f t="shared" si="19"/>
        <v>-1.5827773238195064E-3</v>
      </c>
    </row>
    <row r="310" spans="1:13" ht="17" x14ac:dyDescent="0.2">
      <c r="A310" s="7">
        <v>44517</v>
      </c>
      <c r="B310">
        <v>343.82998700000002</v>
      </c>
      <c r="C310" s="15">
        <f t="shared" si="17"/>
        <v>1.806462563031852E-3</v>
      </c>
      <c r="D310" s="8">
        <v>4697.96</v>
      </c>
      <c r="E310" s="13">
        <f t="shared" si="16"/>
        <v>-1.3986489646171663E-3</v>
      </c>
      <c r="I310" s="7">
        <v>43788</v>
      </c>
      <c r="J310">
        <v>290.53298999999998</v>
      </c>
      <c r="K310" s="15">
        <f t="shared" si="18"/>
        <v>6.167839231071115E-3</v>
      </c>
      <c r="L310" s="8">
        <v>3110.29</v>
      </c>
      <c r="M310" s="13">
        <f t="shared" si="19"/>
        <v>2.1749357185665286E-3</v>
      </c>
    </row>
    <row r="311" spans="1:13" ht="17" x14ac:dyDescent="0.2">
      <c r="A311" s="7">
        <v>44518</v>
      </c>
      <c r="B311">
        <v>341.98001099999999</v>
      </c>
      <c r="C311" s="15">
        <f t="shared" si="17"/>
        <v>-5.3804963788688376E-3</v>
      </c>
      <c r="D311" s="8">
        <v>4682.9399999999996</v>
      </c>
      <c r="E311" s="13">
        <f t="shared" si="16"/>
        <v>-3.1971323723489764E-3</v>
      </c>
      <c r="I311" s="7">
        <v>43789</v>
      </c>
      <c r="J311">
        <v>287.42498799999998</v>
      </c>
      <c r="K311" s="15">
        <f t="shared" si="18"/>
        <v>-1.0697587217203819E-2</v>
      </c>
      <c r="L311" s="8">
        <v>3133.64</v>
      </c>
      <c r="M311" s="13">
        <f t="shared" si="19"/>
        <v>7.5073385439943241E-3</v>
      </c>
    </row>
    <row r="312" spans="1:13" ht="17" x14ac:dyDescent="0.2">
      <c r="A312" s="7">
        <v>44519</v>
      </c>
      <c r="B312">
        <v>340.92999300000002</v>
      </c>
      <c r="C312" s="15">
        <f t="shared" si="17"/>
        <v>-3.0704075274152753E-3</v>
      </c>
      <c r="D312" s="8">
        <v>4690.7</v>
      </c>
      <c r="E312" s="13">
        <f t="shared" si="16"/>
        <v>1.6570786727996278E-3</v>
      </c>
      <c r="I312" s="7">
        <v>43790</v>
      </c>
      <c r="J312">
        <v>284.55801400000001</v>
      </c>
      <c r="K312" s="15">
        <f t="shared" si="18"/>
        <v>-9.9746859865920134E-3</v>
      </c>
      <c r="L312" s="8">
        <v>3140.52</v>
      </c>
      <c r="M312" s="13">
        <f t="shared" si="19"/>
        <v>2.1955297992111156E-3</v>
      </c>
    </row>
    <row r="313" spans="1:13" ht="17" x14ac:dyDescent="0.2">
      <c r="A313" s="7">
        <v>44522</v>
      </c>
      <c r="B313">
        <v>341.55999800000001</v>
      </c>
      <c r="C313" s="15">
        <f t="shared" si="17"/>
        <v>1.8479013666596877E-3</v>
      </c>
      <c r="D313" s="8">
        <v>4701.46</v>
      </c>
      <c r="E313" s="13">
        <f t="shared" si="16"/>
        <v>2.2939006971240961E-3</v>
      </c>
      <c r="I313" s="7">
        <v>43791</v>
      </c>
      <c r="J313">
        <v>286.32900999999998</v>
      </c>
      <c r="K313" s="15">
        <f t="shared" si="18"/>
        <v>6.2236728992632884E-3</v>
      </c>
      <c r="L313" s="8">
        <v>3153.63</v>
      </c>
      <c r="M313" s="13">
        <f t="shared" si="19"/>
        <v>4.1744679225097503E-3</v>
      </c>
    </row>
    <row r="314" spans="1:13" ht="17" x14ac:dyDescent="0.2">
      <c r="A314" s="7">
        <v>44523</v>
      </c>
      <c r="B314">
        <v>338.95001200000002</v>
      </c>
      <c r="C314" s="15">
        <f t="shared" si="17"/>
        <v>-7.6413690575088955E-3</v>
      </c>
      <c r="D314" s="8">
        <v>4594.62</v>
      </c>
      <c r="E314" s="13">
        <f t="shared" si="16"/>
        <v>-2.2724855683128209E-2</v>
      </c>
      <c r="I314" s="7">
        <v>43794</v>
      </c>
      <c r="J314">
        <v>290.87600700000002</v>
      </c>
      <c r="K314" s="15">
        <f t="shared" si="18"/>
        <v>1.5880322430479765E-2</v>
      </c>
      <c r="L314" s="8">
        <v>3140.98</v>
      </c>
      <c r="M314" s="13">
        <f t="shared" si="19"/>
        <v>-4.0112505271703291E-3</v>
      </c>
    </row>
    <row r="315" spans="1:13" ht="17" x14ac:dyDescent="0.2">
      <c r="A315" s="7">
        <v>44524</v>
      </c>
      <c r="B315">
        <v>336.02999899999998</v>
      </c>
      <c r="C315" s="15">
        <f t="shared" si="17"/>
        <v>-8.6148779956379817E-3</v>
      </c>
      <c r="D315" s="8">
        <v>4655.2700000000004</v>
      </c>
      <c r="E315" s="13">
        <f t="shared" si="16"/>
        <v>1.3200221128189193E-2</v>
      </c>
      <c r="I315" s="7">
        <v>43795</v>
      </c>
      <c r="J315">
        <v>293.03100599999999</v>
      </c>
      <c r="K315" s="15">
        <f t="shared" si="18"/>
        <v>7.4086516183509143E-3</v>
      </c>
      <c r="L315" s="8">
        <v>3113.87</v>
      </c>
      <c r="M315" s="13">
        <f t="shared" si="19"/>
        <v>-8.6310641901572449E-3</v>
      </c>
    </row>
    <row r="316" spans="1:13" ht="17" x14ac:dyDescent="0.2">
      <c r="A316" s="7">
        <v>44525</v>
      </c>
      <c r="B316">
        <v>337.63000499999998</v>
      </c>
      <c r="C316" s="15">
        <f t="shared" si="17"/>
        <v>4.7614974995133785E-3</v>
      </c>
      <c r="D316" s="8">
        <v>4567</v>
      </c>
      <c r="E316" s="13">
        <f t="shared" si="16"/>
        <v>-1.8961306218543861E-2</v>
      </c>
      <c r="I316" s="7">
        <v>43796</v>
      </c>
      <c r="J316">
        <v>293.04901100000001</v>
      </c>
      <c r="K316" s="15">
        <f t="shared" si="18"/>
        <v>6.1444009785249776E-5</v>
      </c>
      <c r="L316" s="8">
        <v>3093.2</v>
      </c>
      <c r="M316" s="13">
        <f t="shared" si="19"/>
        <v>-6.6380420505672832E-3</v>
      </c>
    </row>
    <row r="317" spans="1:13" ht="17" x14ac:dyDescent="0.2">
      <c r="A317" s="7">
        <v>44526</v>
      </c>
      <c r="B317">
        <v>330.88000499999998</v>
      </c>
      <c r="C317" s="15">
        <f t="shared" si="17"/>
        <v>-1.9992298966438171E-2</v>
      </c>
      <c r="D317" s="8">
        <v>4513.04</v>
      </c>
      <c r="E317" s="13">
        <f t="shared" si="16"/>
        <v>-1.1815195971097037E-2</v>
      </c>
      <c r="I317" s="7">
        <v>43797</v>
      </c>
      <c r="J317">
        <v>293.95599399999998</v>
      </c>
      <c r="K317" s="15">
        <f t="shared" si="18"/>
        <v>3.0949874115082654E-3</v>
      </c>
      <c r="L317" s="8">
        <v>3112.76</v>
      </c>
      <c r="M317" s="13">
        <f t="shared" si="19"/>
        <v>6.323548428811776E-3</v>
      </c>
    </row>
    <row r="318" spans="1:13" ht="17" x14ac:dyDescent="0.2">
      <c r="A318" s="7">
        <v>44529</v>
      </c>
      <c r="B318">
        <v>331.98001099999999</v>
      </c>
      <c r="C318" s="15">
        <f t="shared" si="17"/>
        <v>3.3244861683316973E-3</v>
      </c>
      <c r="D318" s="8">
        <v>4577.1000000000004</v>
      </c>
      <c r="E318" s="13">
        <f t="shared" si="16"/>
        <v>1.4194423271231882E-2</v>
      </c>
      <c r="I318" s="7">
        <v>43798</v>
      </c>
      <c r="J318">
        <v>295.46499599999999</v>
      </c>
      <c r="K318" s="15">
        <f t="shared" si="18"/>
        <v>5.1334282368808992E-3</v>
      </c>
      <c r="L318" s="8">
        <v>3117.43</v>
      </c>
      <c r="M318" s="13">
        <f t="shared" si="19"/>
        <v>1.500276282141666E-3</v>
      </c>
    </row>
    <row r="319" spans="1:13" ht="17" x14ac:dyDescent="0.2">
      <c r="A319" s="7">
        <v>44530</v>
      </c>
      <c r="B319">
        <v>328.04998799999998</v>
      </c>
      <c r="C319" s="15">
        <f t="shared" si="17"/>
        <v>-1.1838131422918785E-2</v>
      </c>
      <c r="D319" s="8">
        <v>4538.43</v>
      </c>
      <c r="E319" s="13">
        <f t="shared" si="16"/>
        <v>-8.4485809792226307E-3</v>
      </c>
      <c r="I319" s="7">
        <v>43801</v>
      </c>
      <c r="J319">
        <v>292.15499899999998</v>
      </c>
      <c r="K319" s="15">
        <f t="shared" si="18"/>
        <v>-1.1202670518710156E-2</v>
      </c>
      <c r="L319" s="8">
        <v>3145.91</v>
      </c>
      <c r="M319" s="13">
        <f t="shared" si="19"/>
        <v>9.1357303933048417E-3</v>
      </c>
    </row>
    <row r="320" spans="1:13" ht="17" x14ac:dyDescent="0.2">
      <c r="A320" s="7">
        <v>44531</v>
      </c>
      <c r="B320">
        <v>331.94000199999999</v>
      </c>
      <c r="C320" s="15">
        <f t="shared" si="17"/>
        <v>1.1857991593646977E-2</v>
      </c>
      <c r="D320" s="8">
        <v>4591.67</v>
      </c>
      <c r="E320" s="13">
        <f t="shared" si="16"/>
        <v>1.1730928977641941E-2</v>
      </c>
      <c r="I320" s="7">
        <v>43802</v>
      </c>
      <c r="J320">
        <v>290.88000499999998</v>
      </c>
      <c r="K320" s="15">
        <f t="shared" si="18"/>
        <v>-4.364101262563036E-3</v>
      </c>
      <c r="L320" s="8">
        <v>3135.96</v>
      </c>
      <c r="M320" s="13">
        <f t="shared" si="19"/>
        <v>-3.1628368262283102E-3</v>
      </c>
    </row>
    <row r="321" spans="1:13" ht="17" x14ac:dyDescent="0.2">
      <c r="A321" s="7">
        <v>44532</v>
      </c>
      <c r="B321">
        <v>330.23998999999998</v>
      </c>
      <c r="C321" s="15">
        <f t="shared" si="17"/>
        <v>-5.1214436035341704E-3</v>
      </c>
      <c r="D321" s="8">
        <v>4686.75</v>
      </c>
      <c r="E321" s="13">
        <f t="shared" si="16"/>
        <v>2.0707063007576743E-2</v>
      </c>
      <c r="I321" s="7">
        <v>43803</v>
      </c>
      <c r="J321">
        <v>290.23998999999998</v>
      </c>
      <c r="K321" s="15">
        <f t="shared" si="18"/>
        <v>-2.2002715518379956E-3</v>
      </c>
      <c r="L321" s="8">
        <v>3132.52</v>
      </c>
      <c r="M321" s="13">
        <f t="shared" si="19"/>
        <v>-1.0969527672547441E-3</v>
      </c>
    </row>
    <row r="322" spans="1:13" ht="17" x14ac:dyDescent="0.2">
      <c r="A322" s="7">
        <v>44533</v>
      </c>
      <c r="B322">
        <v>331.85000600000001</v>
      </c>
      <c r="C322" s="15">
        <f t="shared" si="17"/>
        <v>4.8752908453031374E-3</v>
      </c>
      <c r="D322" s="8">
        <v>4701.21</v>
      </c>
      <c r="E322" s="13">
        <f t="shared" si="16"/>
        <v>3.0852936469836223E-3</v>
      </c>
      <c r="I322" s="7">
        <v>43804</v>
      </c>
      <c r="J322">
        <v>291.92300399999999</v>
      </c>
      <c r="K322" s="15">
        <f t="shared" si="18"/>
        <v>5.7986978293378399E-3</v>
      </c>
      <c r="L322" s="8">
        <v>3141.63</v>
      </c>
      <c r="M322" s="13">
        <f t="shared" si="19"/>
        <v>2.9082017034209873E-3</v>
      </c>
    </row>
    <row r="323" spans="1:13" ht="17" x14ac:dyDescent="0.2">
      <c r="A323" s="7">
        <v>44536</v>
      </c>
      <c r="B323">
        <v>330.82998700000002</v>
      </c>
      <c r="C323" s="15">
        <f t="shared" si="17"/>
        <v>-3.0737350657151774E-3</v>
      </c>
      <c r="D323" s="8">
        <v>4667.45</v>
      </c>
      <c r="E323" s="13">
        <f t="shared" ref="E323:E386" si="20">D323/D322-1</f>
        <v>-7.1811299644134463E-3</v>
      </c>
      <c r="I323" s="7">
        <v>43805</v>
      </c>
      <c r="J323">
        <v>293.93099999999998</v>
      </c>
      <c r="K323" s="15">
        <f t="shared" si="18"/>
        <v>6.8785123902055378E-3</v>
      </c>
      <c r="L323" s="8">
        <v>3168.57</v>
      </c>
      <c r="M323" s="13">
        <f t="shared" si="19"/>
        <v>8.5751663945150547E-3</v>
      </c>
    </row>
    <row r="324" spans="1:13" ht="17" x14ac:dyDescent="0.2">
      <c r="A324" s="7">
        <v>44537</v>
      </c>
      <c r="B324">
        <v>337.57998700000002</v>
      </c>
      <c r="C324" s="15">
        <f t="shared" ref="C324:C387" si="21">B324/B323-1</f>
        <v>2.0403229045860449E-2</v>
      </c>
      <c r="D324" s="8">
        <v>4712.0200000000004</v>
      </c>
      <c r="E324" s="13">
        <f t="shared" si="20"/>
        <v>9.54911139915815E-3</v>
      </c>
      <c r="I324" s="7">
        <v>43808</v>
      </c>
      <c r="J324">
        <v>294.08898900000003</v>
      </c>
      <c r="K324" s="15">
        <f t="shared" ref="K324:K387" si="22">J324/J323-1</f>
        <v>5.3750369984806312E-4</v>
      </c>
      <c r="L324" s="8">
        <v>3168.8</v>
      </c>
      <c r="M324" s="13">
        <f t="shared" ref="M324:M387" si="23">L324/L323-1</f>
        <v>7.258794976916505E-5</v>
      </c>
    </row>
    <row r="325" spans="1:13" ht="17" x14ac:dyDescent="0.2">
      <c r="A325" s="7">
        <v>44538</v>
      </c>
      <c r="B325">
        <v>339.13000499999998</v>
      </c>
      <c r="C325" s="15">
        <f t="shared" si="21"/>
        <v>4.5915577335453595E-3</v>
      </c>
      <c r="D325" s="8">
        <v>4668.97</v>
      </c>
      <c r="E325" s="13">
        <f t="shared" si="20"/>
        <v>-9.1362090992822553E-3</v>
      </c>
      <c r="I325" s="7">
        <v>43809</v>
      </c>
      <c r="J325">
        <v>292.72100799999998</v>
      </c>
      <c r="K325" s="15">
        <f t="shared" si="22"/>
        <v>-4.6515886387029637E-3</v>
      </c>
      <c r="L325" s="8">
        <v>3191.45</v>
      </c>
      <c r="M325" s="13">
        <f t="shared" si="23"/>
        <v>7.1478162080280683E-3</v>
      </c>
    </row>
    <row r="326" spans="1:13" ht="17" x14ac:dyDescent="0.2">
      <c r="A326" s="7">
        <v>44539</v>
      </c>
      <c r="B326">
        <v>337.57000699999998</v>
      </c>
      <c r="C326" s="15">
        <f t="shared" si="21"/>
        <v>-4.5999999321794105E-3</v>
      </c>
      <c r="D326" s="8">
        <v>4634.09</v>
      </c>
      <c r="E326" s="13">
        <f t="shared" si="20"/>
        <v>-7.4705984403412584E-3</v>
      </c>
      <c r="I326" s="7">
        <v>43810</v>
      </c>
      <c r="J326">
        <v>289.00799599999999</v>
      </c>
      <c r="K326" s="15">
        <f t="shared" si="22"/>
        <v>-1.2684473947971675E-2</v>
      </c>
      <c r="L326" s="8">
        <v>3192.52</v>
      </c>
      <c r="M326" s="13">
        <f t="shared" si="23"/>
        <v>3.3527080167328194E-4</v>
      </c>
    </row>
    <row r="327" spans="1:13" ht="17" x14ac:dyDescent="0.2">
      <c r="A327" s="7">
        <v>44540</v>
      </c>
      <c r="B327">
        <v>335.92001299999998</v>
      </c>
      <c r="C327" s="15">
        <f t="shared" si="21"/>
        <v>-4.8878572319370761E-3</v>
      </c>
      <c r="D327" s="8">
        <v>4709.8500000000004</v>
      </c>
      <c r="E327" s="13">
        <f t="shared" si="20"/>
        <v>1.6348409288555077E-2</v>
      </c>
      <c r="I327" s="7">
        <v>43811</v>
      </c>
      <c r="J327">
        <v>292.19699100000003</v>
      </c>
      <c r="K327" s="15">
        <f t="shared" si="22"/>
        <v>1.1034279480627296E-2</v>
      </c>
      <c r="L327" s="8">
        <v>3191.14</v>
      </c>
      <c r="M327" s="13">
        <f t="shared" si="23"/>
        <v>-4.3226040870536497E-4</v>
      </c>
    </row>
    <row r="328" spans="1:13" ht="17" x14ac:dyDescent="0.2">
      <c r="A328" s="7">
        <v>44543</v>
      </c>
      <c r="B328">
        <v>332.42001299999998</v>
      </c>
      <c r="C328" s="15">
        <f t="shared" si="21"/>
        <v>-1.0419147012833641E-2</v>
      </c>
      <c r="D328" s="8">
        <v>4668.67</v>
      </c>
      <c r="E328" s="13">
        <f t="shared" si="20"/>
        <v>-8.7433782392221104E-3</v>
      </c>
      <c r="I328" s="7">
        <v>43812</v>
      </c>
      <c r="J328">
        <v>305.58599900000002</v>
      </c>
      <c r="K328" s="15">
        <f t="shared" si="22"/>
        <v>4.5821854476249424E-2</v>
      </c>
      <c r="L328" s="8">
        <v>3205.37</v>
      </c>
      <c r="M328" s="13">
        <f t="shared" si="23"/>
        <v>4.4592214694434418E-3</v>
      </c>
    </row>
    <row r="329" spans="1:13" ht="17" x14ac:dyDescent="0.2">
      <c r="A329" s="7">
        <v>44544</v>
      </c>
      <c r="B329">
        <v>330.44000199999999</v>
      </c>
      <c r="C329" s="15">
        <f t="shared" si="21"/>
        <v>-5.9563531754027732E-3</v>
      </c>
      <c r="D329" s="8">
        <v>4620.6400000000003</v>
      </c>
      <c r="E329" s="13">
        <f t="shared" si="20"/>
        <v>-1.0287726483131143E-2</v>
      </c>
      <c r="I329" s="7">
        <v>43815</v>
      </c>
      <c r="J329">
        <v>307.42001299999998</v>
      </c>
      <c r="K329" s="15">
        <f t="shared" si="22"/>
        <v>6.0016296754483722E-3</v>
      </c>
      <c r="L329" s="8">
        <v>3221.22</v>
      </c>
      <c r="M329" s="13">
        <f t="shared" si="23"/>
        <v>4.9448269622538454E-3</v>
      </c>
    </row>
    <row r="330" spans="1:13" ht="17" x14ac:dyDescent="0.2">
      <c r="A330" s="7">
        <v>44545</v>
      </c>
      <c r="B330">
        <v>327.70001200000002</v>
      </c>
      <c r="C330" s="15">
        <f t="shared" si="21"/>
        <v>-8.291944024379938E-3</v>
      </c>
      <c r="D330" s="8">
        <v>4568.0200000000004</v>
      </c>
      <c r="E330" s="13">
        <f t="shared" si="20"/>
        <v>-1.1388032826621375E-2</v>
      </c>
      <c r="I330" s="7">
        <v>43816</v>
      </c>
      <c r="J330">
        <v>305.64401199999998</v>
      </c>
      <c r="K330" s="15">
        <f t="shared" si="22"/>
        <v>-5.7771157533585971E-3</v>
      </c>
      <c r="L330" s="8">
        <v>3224.01</v>
      </c>
      <c r="M330" s="13">
        <f t="shared" si="23"/>
        <v>8.6613146571812294E-4</v>
      </c>
    </row>
    <row r="331" spans="1:13" ht="17" x14ac:dyDescent="0.2">
      <c r="A331" s="7">
        <v>44546</v>
      </c>
      <c r="B331">
        <v>331.82000699999998</v>
      </c>
      <c r="C331" s="15">
        <f t="shared" si="21"/>
        <v>1.2572459106287681E-2</v>
      </c>
      <c r="D331" s="8">
        <v>4649.2299999999996</v>
      </c>
      <c r="E331" s="13">
        <f t="shared" si="20"/>
        <v>1.7777943178882483E-2</v>
      </c>
      <c r="I331" s="7">
        <v>43817</v>
      </c>
      <c r="J331">
        <v>304.38400300000001</v>
      </c>
      <c r="K331" s="15">
        <f t="shared" si="22"/>
        <v>-4.122472387909748E-3</v>
      </c>
      <c r="L331" s="8">
        <v>3223.38</v>
      </c>
      <c r="M331" s="13">
        <f t="shared" si="23"/>
        <v>-1.9540882317370389E-4</v>
      </c>
    </row>
    <row r="332" spans="1:13" ht="17" x14ac:dyDescent="0.2">
      <c r="A332" s="7">
        <v>44547</v>
      </c>
      <c r="B332">
        <v>332.22000100000002</v>
      </c>
      <c r="C332" s="15">
        <f t="shared" si="21"/>
        <v>1.205454739201528E-3</v>
      </c>
      <c r="D332" s="8">
        <v>4696.5600000000004</v>
      </c>
      <c r="E332" s="13">
        <f t="shared" si="20"/>
        <v>1.0180180373954517E-2</v>
      </c>
      <c r="I332" s="7">
        <v>43818</v>
      </c>
      <c r="J332">
        <v>305.92498799999998</v>
      </c>
      <c r="K332" s="15">
        <f t="shared" si="22"/>
        <v>5.0626346483786389E-3</v>
      </c>
      <c r="L332" s="8">
        <v>3239.91</v>
      </c>
      <c r="M332" s="13">
        <f t="shared" si="23"/>
        <v>5.1281573999961694E-3</v>
      </c>
    </row>
    <row r="333" spans="1:13" ht="17" x14ac:dyDescent="0.2">
      <c r="A333" s="7">
        <v>44550</v>
      </c>
      <c r="B333">
        <v>328.01001000000002</v>
      </c>
      <c r="C333" s="15">
        <f t="shared" si="21"/>
        <v>-1.2672298438768603E-2</v>
      </c>
      <c r="D333" s="8">
        <v>4725.79</v>
      </c>
      <c r="E333" s="13">
        <f t="shared" si="20"/>
        <v>6.2237041579367158E-3</v>
      </c>
      <c r="I333" s="7">
        <v>43819</v>
      </c>
      <c r="J333">
        <v>304.97000100000002</v>
      </c>
      <c r="K333" s="15">
        <f t="shared" si="22"/>
        <v>-3.1216377787353089E-3</v>
      </c>
      <c r="L333" s="8">
        <v>3240.02</v>
      </c>
      <c r="M333" s="13">
        <f t="shared" si="23"/>
        <v>3.3951560382883272E-5</v>
      </c>
    </row>
    <row r="334" spans="1:13" ht="17" x14ac:dyDescent="0.2">
      <c r="A334" s="7">
        <v>44551</v>
      </c>
      <c r="B334">
        <v>332.41000400000001</v>
      </c>
      <c r="C334" s="15">
        <f t="shared" si="21"/>
        <v>1.3414206474979151E-2</v>
      </c>
      <c r="D334" s="8">
        <v>4791.1899999999996</v>
      </c>
      <c r="E334" s="13">
        <f t="shared" si="20"/>
        <v>1.383895602639984E-2</v>
      </c>
      <c r="I334" s="7">
        <v>43822</v>
      </c>
      <c r="J334">
        <v>308.88000499999998</v>
      </c>
      <c r="K334" s="15">
        <f t="shared" si="22"/>
        <v>1.2820946280548862E-2</v>
      </c>
      <c r="L334" s="8">
        <v>3221.29</v>
      </c>
      <c r="M334" s="13">
        <f t="shared" si="23"/>
        <v>-5.7808285134042237E-3</v>
      </c>
    </row>
    <row r="335" spans="1:13" ht="17" x14ac:dyDescent="0.2">
      <c r="A335" s="7">
        <v>44552</v>
      </c>
      <c r="B335">
        <v>334.86999500000002</v>
      </c>
      <c r="C335" s="15">
        <f t="shared" si="21"/>
        <v>7.4004722192415606E-3</v>
      </c>
      <c r="D335" s="8">
        <v>4786.3500000000004</v>
      </c>
      <c r="E335" s="13">
        <f t="shared" si="20"/>
        <v>-1.0101874482121298E-3</v>
      </c>
      <c r="I335" s="7">
        <v>43823</v>
      </c>
      <c r="J335">
        <v>309.72000100000002</v>
      </c>
      <c r="K335" s="15">
        <f t="shared" si="22"/>
        <v>2.7194897254680939E-3</v>
      </c>
      <c r="L335" s="8">
        <v>3230.78</v>
      </c>
      <c r="M335" s="13">
        <f t="shared" si="23"/>
        <v>2.9460247292234509E-3</v>
      </c>
    </row>
    <row r="336" spans="1:13" ht="17" x14ac:dyDescent="0.2">
      <c r="A336" s="7">
        <v>44553</v>
      </c>
      <c r="B336">
        <v>338.790009</v>
      </c>
      <c r="C336" s="15">
        <f t="shared" si="21"/>
        <v>1.1706077159884032E-2</v>
      </c>
      <c r="D336" s="8">
        <v>4793.0600000000004</v>
      </c>
      <c r="E336" s="13">
        <f t="shared" si="20"/>
        <v>1.4019033292591576E-3</v>
      </c>
      <c r="I336" s="7">
        <v>43826</v>
      </c>
      <c r="J336">
        <v>311.05999800000001</v>
      </c>
      <c r="K336" s="15">
        <f t="shared" si="22"/>
        <v>4.3264787410355332E-3</v>
      </c>
      <c r="L336" s="8">
        <v>3257.85</v>
      </c>
      <c r="M336" s="13">
        <f t="shared" si="23"/>
        <v>8.3787815945375321E-3</v>
      </c>
    </row>
    <row r="337" spans="1:13" ht="17" x14ac:dyDescent="0.2">
      <c r="A337" s="7">
        <v>44554</v>
      </c>
      <c r="B337">
        <v>339.73001099999999</v>
      </c>
      <c r="C337" s="15">
        <f t="shared" si="21"/>
        <v>2.7745859530350359E-3</v>
      </c>
      <c r="D337" s="8">
        <v>4778.7299999999996</v>
      </c>
      <c r="E337" s="13">
        <f t="shared" si="20"/>
        <v>-2.9897393314501919E-3</v>
      </c>
      <c r="I337" s="7">
        <v>43829</v>
      </c>
      <c r="J337">
        <v>311.05999800000001</v>
      </c>
      <c r="K337" s="15">
        <f t="shared" si="22"/>
        <v>0</v>
      </c>
      <c r="L337" s="8">
        <v>3234.85</v>
      </c>
      <c r="M337" s="13">
        <f t="shared" si="23"/>
        <v>-7.059870773669763E-3</v>
      </c>
    </row>
    <row r="338" spans="1:13" ht="17" x14ac:dyDescent="0.2">
      <c r="A338" s="7">
        <v>44559</v>
      </c>
      <c r="B338">
        <v>343.10998499999999</v>
      </c>
      <c r="C338" s="15">
        <f t="shared" si="21"/>
        <v>9.9490003548730055E-3</v>
      </c>
      <c r="D338" s="8">
        <v>4766.18</v>
      </c>
      <c r="E338" s="13">
        <f t="shared" si="20"/>
        <v>-2.6262207741385435E-3</v>
      </c>
      <c r="I338" s="7">
        <v>43830</v>
      </c>
      <c r="J338">
        <v>309.709991</v>
      </c>
      <c r="K338" s="15">
        <f t="shared" si="22"/>
        <v>-4.3400212456762288E-3</v>
      </c>
      <c r="L338" s="8">
        <v>3246.28</v>
      </c>
      <c r="M338" s="13">
        <f t="shared" si="23"/>
        <v>3.5333941295578875E-3</v>
      </c>
    </row>
    <row r="339" spans="1:13" ht="17" x14ac:dyDescent="0.2">
      <c r="A339" s="7">
        <v>44560</v>
      </c>
      <c r="B339">
        <v>342.51001000000002</v>
      </c>
      <c r="C339" s="15">
        <f t="shared" si="21"/>
        <v>-1.7486375396505993E-3</v>
      </c>
      <c r="D339" s="8">
        <v>4796.5600000000004</v>
      </c>
      <c r="E339" s="13">
        <f t="shared" si="20"/>
        <v>6.3740773533522699E-3</v>
      </c>
      <c r="I339" s="7">
        <v>43832</v>
      </c>
      <c r="J339">
        <v>311.459991</v>
      </c>
      <c r="K339" s="15">
        <f t="shared" si="22"/>
        <v>5.650447356733812E-3</v>
      </c>
      <c r="L339" s="8">
        <v>3237.18</v>
      </c>
      <c r="M339" s="13">
        <f t="shared" si="23"/>
        <v>-2.8032085956850583E-3</v>
      </c>
    </row>
    <row r="340" spans="1:13" ht="17" x14ac:dyDescent="0.2">
      <c r="A340" s="7">
        <v>44561</v>
      </c>
      <c r="B340">
        <v>342.38000499999998</v>
      </c>
      <c r="C340" s="15">
        <f t="shared" si="21"/>
        <v>-3.7956554904783335E-4</v>
      </c>
      <c r="D340" s="8">
        <v>4793.54</v>
      </c>
      <c r="E340" s="13">
        <f t="shared" si="20"/>
        <v>-6.29617892823231E-4</v>
      </c>
      <c r="I340" s="7">
        <v>43833</v>
      </c>
      <c r="J340">
        <v>309.32000699999998</v>
      </c>
      <c r="K340" s="15">
        <f t="shared" si="22"/>
        <v>-6.8708150704339666E-3</v>
      </c>
      <c r="L340" s="8">
        <v>3253.05</v>
      </c>
      <c r="M340" s="13">
        <f t="shared" si="23"/>
        <v>4.9024150649641385E-3</v>
      </c>
    </row>
    <row r="341" spans="1:13" ht="17" x14ac:dyDescent="0.2">
      <c r="A341" s="7">
        <v>44565</v>
      </c>
      <c r="B341">
        <v>348.51998900000001</v>
      </c>
      <c r="C341" s="15">
        <f t="shared" si="21"/>
        <v>1.7933243502347818E-2</v>
      </c>
      <c r="D341" s="8">
        <v>4700.58</v>
      </c>
      <c r="E341" s="13">
        <f t="shared" si="20"/>
        <v>-1.939276609770646E-2</v>
      </c>
      <c r="I341" s="7">
        <v>43836</v>
      </c>
      <c r="J341">
        <v>307.11999500000002</v>
      </c>
      <c r="K341" s="15">
        <f t="shared" si="22"/>
        <v>-7.112414167247727E-3</v>
      </c>
      <c r="L341" s="8">
        <v>3274.7</v>
      </c>
      <c r="M341" s="13">
        <f t="shared" si="23"/>
        <v>6.6552927252885308E-3</v>
      </c>
    </row>
    <row r="342" spans="1:13" ht="17" x14ac:dyDescent="0.2">
      <c r="A342" s="7">
        <v>44566</v>
      </c>
      <c r="B342">
        <v>348.07000699999998</v>
      </c>
      <c r="C342" s="15">
        <f t="shared" si="21"/>
        <v>-1.2911225014414773E-3</v>
      </c>
      <c r="D342" s="8">
        <v>4696.05</v>
      </c>
      <c r="E342" s="13">
        <f t="shared" si="20"/>
        <v>-9.6371086121282978E-4</v>
      </c>
      <c r="I342" s="7">
        <v>43837</v>
      </c>
      <c r="J342">
        <v>308.27999899999998</v>
      </c>
      <c r="K342" s="15">
        <f t="shared" si="22"/>
        <v>3.7770383527127027E-3</v>
      </c>
      <c r="L342" s="8">
        <v>3265.35</v>
      </c>
      <c r="M342" s="13">
        <f t="shared" si="23"/>
        <v>-2.8552233792408233E-3</v>
      </c>
    </row>
    <row r="343" spans="1:13" ht="17" x14ac:dyDescent="0.2">
      <c r="A343" s="7">
        <v>44567</v>
      </c>
      <c r="B343">
        <v>342.69000199999999</v>
      </c>
      <c r="C343" s="15">
        <f t="shared" si="21"/>
        <v>-1.5456675070541159E-2</v>
      </c>
      <c r="D343" s="8">
        <v>4677.03</v>
      </c>
      <c r="E343" s="13">
        <f t="shared" si="20"/>
        <v>-4.0502124125595396E-3</v>
      </c>
      <c r="I343" s="7">
        <v>43838</v>
      </c>
      <c r="J343">
        <v>304.39001500000001</v>
      </c>
      <c r="K343" s="15">
        <f t="shared" si="22"/>
        <v>-1.2618346998242935E-2</v>
      </c>
      <c r="L343" s="8">
        <v>3288.13</v>
      </c>
      <c r="M343" s="13">
        <f t="shared" si="23"/>
        <v>6.9762812562206289E-3</v>
      </c>
    </row>
    <row r="344" spans="1:13" ht="17" x14ac:dyDescent="0.2">
      <c r="A344" s="7">
        <v>44568</v>
      </c>
      <c r="B344">
        <v>339.48998999999998</v>
      </c>
      <c r="C344" s="15">
        <f t="shared" si="21"/>
        <v>-9.3379205151132849E-3</v>
      </c>
      <c r="D344" s="8">
        <v>4670.29</v>
      </c>
      <c r="E344" s="13">
        <f t="shared" si="20"/>
        <v>-1.4410854751839564E-3</v>
      </c>
      <c r="I344" s="7">
        <v>43839</v>
      </c>
      <c r="J344">
        <v>304.07998700000002</v>
      </c>
      <c r="K344" s="15">
        <f t="shared" si="22"/>
        <v>-1.0185222402909755E-3</v>
      </c>
      <c r="L344" s="8">
        <v>3283.15</v>
      </c>
      <c r="M344" s="13">
        <f t="shared" si="23"/>
        <v>-1.5145386587512855E-3</v>
      </c>
    </row>
    <row r="345" spans="1:13" ht="17" x14ac:dyDescent="0.2">
      <c r="A345" s="7">
        <v>44571</v>
      </c>
      <c r="B345">
        <v>339.47000100000002</v>
      </c>
      <c r="C345" s="15">
        <f t="shared" si="21"/>
        <v>-5.8879497448316442E-5</v>
      </c>
      <c r="D345" s="8">
        <v>4713.07</v>
      </c>
      <c r="E345" s="13">
        <f t="shared" si="20"/>
        <v>9.1600307475552256E-3</v>
      </c>
      <c r="I345" s="7">
        <v>43840</v>
      </c>
      <c r="J345">
        <v>303.70001200000002</v>
      </c>
      <c r="K345" s="15">
        <f t="shared" si="22"/>
        <v>-1.2495889773896929E-3</v>
      </c>
      <c r="L345" s="8">
        <v>3289.29</v>
      </c>
      <c r="M345" s="13">
        <f t="shared" si="23"/>
        <v>1.870155186330269E-3</v>
      </c>
    </row>
    <row r="346" spans="1:13" ht="17" x14ac:dyDescent="0.2">
      <c r="A346" s="7">
        <v>44572</v>
      </c>
      <c r="B346">
        <v>336.82000699999998</v>
      </c>
      <c r="C346" s="15">
        <f t="shared" si="21"/>
        <v>-7.8062685721677072E-3</v>
      </c>
      <c r="D346" s="8">
        <v>4726.3500000000004</v>
      </c>
      <c r="E346" s="13">
        <f t="shared" si="20"/>
        <v>2.8176963210817529E-3</v>
      </c>
      <c r="I346" s="7">
        <v>43843</v>
      </c>
      <c r="J346">
        <v>307.42001299999998</v>
      </c>
      <c r="K346" s="15">
        <f t="shared" si="22"/>
        <v>1.2248932673733171E-2</v>
      </c>
      <c r="L346" s="8">
        <v>3316.81</v>
      </c>
      <c r="M346" s="13">
        <f t="shared" si="23"/>
        <v>8.3665471879950104E-3</v>
      </c>
    </row>
    <row r="347" spans="1:13" ht="17" x14ac:dyDescent="0.2">
      <c r="A347" s="7">
        <v>44573</v>
      </c>
      <c r="B347">
        <v>336.290009</v>
      </c>
      <c r="C347" s="15">
        <f t="shared" si="21"/>
        <v>-1.5735347930206922E-3</v>
      </c>
      <c r="D347" s="8">
        <v>4659.03</v>
      </c>
      <c r="E347" s="13">
        <f t="shared" si="20"/>
        <v>-1.4243549462058636E-2</v>
      </c>
      <c r="I347" s="7">
        <v>43844</v>
      </c>
      <c r="J347">
        <v>307.48998999999998</v>
      </c>
      <c r="K347" s="15">
        <f t="shared" si="22"/>
        <v>2.2762669000342406E-4</v>
      </c>
      <c r="L347" s="8">
        <v>3329.62</v>
      </c>
      <c r="M347" s="13">
        <f t="shared" si="23"/>
        <v>3.862144651035182E-3</v>
      </c>
    </row>
    <row r="348" spans="1:13" ht="17" x14ac:dyDescent="0.2">
      <c r="A348" s="7">
        <v>44574</v>
      </c>
      <c r="B348">
        <v>335.42001299999998</v>
      </c>
      <c r="C348" s="15">
        <f t="shared" si="21"/>
        <v>-2.5870408775658937E-3</v>
      </c>
      <c r="D348" s="8">
        <v>4662.8500000000004</v>
      </c>
      <c r="E348" s="13">
        <f t="shared" si="20"/>
        <v>8.1991315788920716E-4</v>
      </c>
      <c r="I348" s="7">
        <v>43845</v>
      </c>
      <c r="J348">
        <v>306.54998799999998</v>
      </c>
      <c r="K348" s="15">
        <f t="shared" si="22"/>
        <v>-3.0570165877594757E-3</v>
      </c>
      <c r="L348" s="8">
        <v>3320.79</v>
      </c>
      <c r="M348" s="13">
        <f t="shared" si="23"/>
        <v>-2.6519542770646609E-3</v>
      </c>
    </row>
    <row r="349" spans="1:13" ht="17" x14ac:dyDescent="0.2">
      <c r="A349" s="7">
        <v>44575</v>
      </c>
      <c r="B349">
        <v>333.29998799999998</v>
      </c>
      <c r="C349" s="15">
        <f t="shared" si="21"/>
        <v>-6.3205083710971E-3</v>
      </c>
      <c r="D349" s="8">
        <v>4577.1099999999997</v>
      </c>
      <c r="E349" s="13">
        <f t="shared" si="20"/>
        <v>-1.8387895814791499E-2</v>
      </c>
      <c r="I349" s="7">
        <v>43846</v>
      </c>
      <c r="J349">
        <v>306.07000699999998</v>
      </c>
      <c r="K349" s="15">
        <f t="shared" si="22"/>
        <v>-1.5657511622542142E-3</v>
      </c>
      <c r="L349" s="8">
        <v>3321.75</v>
      </c>
      <c r="M349" s="13">
        <f t="shared" si="23"/>
        <v>2.8908783753256451E-4</v>
      </c>
    </row>
    <row r="350" spans="1:13" ht="17" x14ac:dyDescent="0.2">
      <c r="A350" s="7">
        <v>44578</v>
      </c>
      <c r="B350">
        <v>333.70001200000002</v>
      </c>
      <c r="C350" s="15">
        <f t="shared" si="21"/>
        <v>1.2001920624131746E-3</v>
      </c>
      <c r="D350" s="8">
        <v>4532.76</v>
      </c>
      <c r="E350" s="13">
        <f t="shared" si="20"/>
        <v>-9.6895202431227512E-3</v>
      </c>
      <c r="I350" s="7">
        <v>43847</v>
      </c>
      <c r="J350">
        <v>309.27999899999998</v>
      </c>
      <c r="K350" s="15">
        <f t="shared" si="22"/>
        <v>1.0487770531530716E-2</v>
      </c>
      <c r="L350" s="8">
        <v>3325.54</v>
      </c>
      <c r="M350" s="13">
        <f t="shared" si="23"/>
        <v>1.1409648528637462E-3</v>
      </c>
    </row>
    <row r="351" spans="1:13" ht="17" x14ac:dyDescent="0.2">
      <c r="A351" s="7">
        <v>44579</v>
      </c>
      <c r="B351">
        <v>329.16000400000001</v>
      </c>
      <c r="C351" s="15">
        <f t="shared" si="21"/>
        <v>-1.3605057946476817E-2</v>
      </c>
      <c r="D351" s="8">
        <v>4482.7299999999996</v>
      </c>
      <c r="E351" s="13">
        <f t="shared" si="20"/>
        <v>-1.103742532143781E-2</v>
      </c>
      <c r="I351" s="7">
        <v>43850</v>
      </c>
      <c r="J351">
        <v>308.73998999999998</v>
      </c>
      <c r="K351" s="15">
        <f t="shared" si="22"/>
        <v>-1.7460197935399435E-3</v>
      </c>
      <c r="L351" s="8">
        <v>3295.47</v>
      </c>
      <c r="M351" s="13">
        <f t="shared" si="23"/>
        <v>-9.0421405245464381E-3</v>
      </c>
    </row>
    <row r="352" spans="1:13" ht="17" x14ac:dyDescent="0.2">
      <c r="A352" s="7">
        <v>44580</v>
      </c>
      <c r="B352">
        <v>331.07998700000002</v>
      </c>
      <c r="C352" s="15">
        <f t="shared" si="21"/>
        <v>5.8329778122132581E-3</v>
      </c>
      <c r="D352" s="8">
        <v>4397.9399999999996</v>
      </c>
      <c r="E352" s="13">
        <f t="shared" si="20"/>
        <v>-1.8914813071498782E-2</v>
      </c>
      <c r="I352" s="7">
        <v>43851</v>
      </c>
      <c r="J352">
        <v>304.73998999999998</v>
      </c>
      <c r="K352" s="15">
        <f t="shared" si="22"/>
        <v>-1.2955885630494435E-2</v>
      </c>
      <c r="L352" s="8">
        <v>3243.63</v>
      </c>
      <c r="M352" s="13">
        <f t="shared" si="23"/>
        <v>-1.5730684849202037E-2</v>
      </c>
    </row>
    <row r="353" spans="1:13" ht="17" x14ac:dyDescent="0.2">
      <c r="A353" s="7">
        <v>44581</v>
      </c>
      <c r="B353">
        <v>330.98998999999998</v>
      </c>
      <c r="C353" s="15">
        <f t="shared" si="21"/>
        <v>-2.7182857174645747E-4</v>
      </c>
      <c r="D353" s="8">
        <v>4410.13</v>
      </c>
      <c r="E353" s="13">
        <f t="shared" si="20"/>
        <v>2.7717522294530283E-3</v>
      </c>
      <c r="I353" s="7">
        <v>43852</v>
      </c>
      <c r="J353">
        <v>306.07998700000002</v>
      </c>
      <c r="K353" s="15">
        <f t="shared" si="22"/>
        <v>4.3971813479419808E-3</v>
      </c>
      <c r="L353" s="8">
        <v>3276.24</v>
      </c>
      <c r="M353" s="13">
        <f t="shared" si="23"/>
        <v>1.0053551114029613E-2</v>
      </c>
    </row>
    <row r="354" spans="1:13" ht="17" x14ac:dyDescent="0.2">
      <c r="A354" s="7">
        <v>44582</v>
      </c>
      <c r="B354">
        <v>325.77999899999998</v>
      </c>
      <c r="C354" s="15">
        <f t="shared" si="21"/>
        <v>-1.5740630101834796E-2</v>
      </c>
      <c r="D354" s="8">
        <v>4356.45</v>
      </c>
      <c r="E354" s="13">
        <f t="shared" si="20"/>
        <v>-1.2171976789799865E-2</v>
      </c>
      <c r="I354" s="7">
        <v>43853</v>
      </c>
      <c r="J354">
        <v>304.70001200000002</v>
      </c>
      <c r="K354" s="15">
        <f t="shared" si="22"/>
        <v>-4.5085437095239156E-3</v>
      </c>
      <c r="L354" s="8">
        <v>3273.4</v>
      </c>
      <c r="M354" s="13">
        <f t="shared" si="23"/>
        <v>-8.6684736160957954E-4</v>
      </c>
    </row>
    <row r="355" spans="1:13" ht="17" x14ac:dyDescent="0.2">
      <c r="A355" s="7">
        <v>44585</v>
      </c>
      <c r="B355">
        <v>316.72000100000002</v>
      </c>
      <c r="C355" s="15">
        <f t="shared" si="21"/>
        <v>-2.781017259441998E-2</v>
      </c>
      <c r="D355" s="8">
        <v>4349.93</v>
      </c>
      <c r="E355" s="13">
        <f t="shared" si="20"/>
        <v>-1.4966314315554285E-3</v>
      </c>
      <c r="I355" s="7">
        <v>43854</v>
      </c>
      <c r="J355">
        <v>306.040009</v>
      </c>
      <c r="K355" s="15">
        <f t="shared" si="22"/>
        <v>4.3977582777383617E-3</v>
      </c>
      <c r="L355" s="8">
        <v>3283.66</v>
      </c>
      <c r="M355" s="13">
        <f t="shared" si="23"/>
        <v>3.1343557157694768E-3</v>
      </c>
    </row>
    <row r="356" spans="1:13" ht="17" x14ac:dyDescent="0.2">
      <c r="A356" s="7">
        <v>44586</v>
      </c>
      <c r="B356">
        <v>316.22000100000002</v>
      </c>
      <c r="C356" s="15">
        <f t="shared" si="21"/>
        <v>-1.5786814802390969E-3</v>
      </c>
      <c r="D356" s="8">
        <v>4326.51</v>
      </c>
      <c r="E356" s="13">
        <f t="shared" si="20"/>
        <v>-5.3839946849719711E-3</v>
      </c>
      <c r="I356" s="7">
        <v>43857</v>
      </c>
      <c r="J356">
        <v>300.79998799999998</v>
      </c>
      <c r="K356" s="15">
        <f t="shared" si="22"/>
        <v>-1.7122012958769806E-2</v>
      </c>
      <c r="L356" s="8">
        <v>3225.52</v>
      </c>
      <c r="M356" s="13">
        <f t="shared" si="23"/>
        <v>-1.7705852615678808E-2</v>
      </c>
    </row>
    <row r="357" spans="1:13" ht="17" x14ac:dyDescent="0.2">
      <c r="A357" s="7">
        <v>44587</v>
      </c>
      <c r="B357">
        <v>320.64001500000001</v>
      </c>
      <c r="C357" s="15">
        <f t="shared" si="21"/>
        <v>1.397765475309054E-2</v>
      </c>
      <c r="D357" s="8">
        <v>4431.8500000000004</v>
      </c>
      <c r="E357" s="13">
        <f t="shared" si="20"/>
        <v>2.4347568825681787E-2</v>
      </c>
      <c r="I357" s="7">
        <v>43858</v>
      </c>
      <c r="J357">
        <v>302.05999800000001</v>
      </c>
      <c r="K357" s="15">
        <f t="shared" si="22"/>
        <v>4.1888631990238956E-3</v>
      </c>
      <c r="L357" s="8">
        <v>3248.92</v>
      </c>
      <c r="M357" s="13">
        <f t="shared" si="23"/>
        <v>7.2546442124061805E-3</v>
      </c>
    </row>
    <row r="358" spans="1:13" ht="17" x14ac:dyDescent="0.2">
      <c r="A358" s="7">
        <v>44588</v>
      </c>
      <c r="B358">
        <v>316.959991</v>
      </c>
      <c r="C358" s="15">
        <f t="shared" si="21"/>
        <v>-1.1477120221566883E-2</v>
      </c>
      <c r="D358" s="8">
        <v>4515.55</v>
      </c>
      <c r="E358" s="13">
        <f t="shared" si="20"/>
        <v>1.8886018254227865E-2</v>
      </c>
      <c r="I358" s="7">
        <v>43859</v>
      </c>
      <c r="J358">
        <v>301.91000400000001</v>
      </c>
      <c r="K358" s="15">
        <f t="shared" si="22"/>
        <v>-4.9657022112536975E-4</v>
      </c>
      <c r="L358" s="8">
        <v>3297.59</v>
      </c>
      <c r="M358" s="13">
        <f t="shared" si="23"/>
        <v>1.4980362705145023E-2</v>
      </c>
    </row>
    <row r="359" spans="1:13" ht="17" x14ac:dyDescent="0.2">
      <c r="A359" s="7">
        <v>44589</v>
      </c>
      <c r="B359">
        <v>315.94000199999999</v>
      </c>
      <c r="C359" s="15">
        <f t="shared" si="21"/>
        <v>-3.2180370676500036E-3</v>
      </c>
      <c r="D359" s="8">
        <v>4546.54</v>
      </c>
      <c r="E359" s="13">
        <f t="shared" si="20"/>
        <v>6.8629513569775646E-3</v>
      </c>
      <c r="I359" s="7">
        <v>43860</v>
      </c>
      <c r="J359">
        <v>300.86999500000002</v>
      </c>
      <c r="K359" s="15">
        <f t="shared" si="22"/>
        <v>-3.4447649505512379E-3</v>
      </c>
      <c r="L359" s="8">
        <v>3334.69</v>
      </c>
      <c r="M359" s="13">
        <f t="shared" si="23"/>
        <v>1.1250640619361318E-2</v>
      </c>
    </row>
    <row r="360" spans="1:13" ht="17" x14ac:dyDescent="0.2">
      <c r="A360" s="7">
        <v>44592</v>
      </c>
      <c r="B360">
        <v>317.32000699999998</v>
      </c>
      <c r="C360" s="15">
        <f t="shared" si="21"/>
        <v>4.3679337572453125E-3</v>
      </c>
      <c r="D360" s="8">
        <v>4589.38</v>
      </c>
      <c r="E360" s="13">
        <f t="shared" si="20"/>
        <v>9.4225498950850639E-3</v>
      </c>
      <c r="I360" s="7">
        <v>43861</v>
      </c>
      <c r="J360">
        <v>299.39001500000001</v>
      </c>
      <c r="K360" s="15">
        <f t="shared" si="22"/>
        <v>-4.9190016438828144E-3</v>
      </c>
      <c r="L360" s="8">
        <v>3345.78</v>
      </c>
      <c r="M360" s="13">
        <f t="shared" si="23"/>
        <v>3.3256464618900416E-3</v>
      </c>
    </row>
    <row r="361" spans="1:13" ht="17" x14ac:dyDescent="0.2">
      <c r="A361" s="7">
        <v>44593</v>
      </c>
      <c r="B361">
        <v>323.57000699999998</v>
      </c>
      <c r="C361" s="15">
        <f t="shared" si="21"/>
        <v>1.9696205288436186E-2</v>
      </c>
      <c r="D361" s="8">
        <v>4477.4399999999996</v>
      </c>
      <c r="E361" s="13">
        <f t="shared" si="20"/>
        <v>-2.4391094221877574E-2</v>
      </c>
      <c r="I361" s="7">
        <v>43864</v>
      </c>
      <c r="J361">
        <v>298.64999399999999</v>
      </c>
      <c r="K361" s="15">
        <f t="shared" si="22"/>
        <v>-2.4717624600807397E-3</v>
      </c>
      <c r="L361" s="8">
        <v>3327.71</v>
      </c>
      <c r="M361" s="13">
        <f t="shared" si="23"/>
        <v>-5.4008332885008281E-3</v>
      </c>
    </row>
    <row r="362" spans="1:13" ht="17" x14ac:dyDescent="0.2">
      <c r="A362" s="7">
        <v>44594</v>
      </c>
      <c r="B362">
        <v>326.73998999999998</v>
      </c>
      <c r="C362" s="15">
        <f t="shared" si="21"/>
        <v>9.7968999951223434E-3</v>
      </c>
      <c r="D362" s="8">
        <v>4500.53</v>
      </c>
      <c r="E362" s="13">
        <f t="shared" si="20"/>
        <v>5.156964694110977E-3</v>
      </c>
      <c r="I362" s="7">
        <v>43865</v>
      </c>
      <c r="J362">
        <v>302.58999599999999</v>
      </c>
      <c r="K362" s="15">
        <f t="shared" si="22"/>
        <v>1.3192707447367225E-2</v>
      </c>
      <c r="L362" s="8">
        <v>3352.09</v>
      </c>
      <c r="M362" s="13">
        <f t="shared" si="23"/>
        <v>7.3263595685921779E-3</v>
      </c>
    </row>
    <row r="363" spans="1:13" ht="17" x14ac:dyDescent="0.2">
      <c r="A363" s="7">
        <v>44595</v>
      </c>
      <c r="B363">
        <v>322.85000600000001</v>
      </c>
      <c r="C363" s="15">
        <f t="shared" si="21"/>
        <v>-1.1905441999921607E-2</v>
      </c>
      <c r="D363" s="8">
        <v>4483.87</v>
      </c>
      <c r="E363" s="13">
        <f t="shared" si="20"/>
        <v>-3.701786234065696E-3</v>
      </c>
      <c r="I363" s="7">
        <v>43866</v>
      </c>
      <c r="J363">
        <v>304.60000600000001</v>
      </c>
      <c r="K363" s="15">
        <f t="shared" si="22"/>
        <v>6.6426849088561113E-3</v>
      </c>
      <c r="L363" s="8">
        <v>3357.75</v>
      </c>
      <c r="M363" s="13">
        <f t="shared" si="23"/>
        <v>1.6884988171557147E-3</v>
      </c>
    </row>
    <row r="364" spans="1:13" ht="17" x14ac:dyDescent="0.2">
      <c r="A364" s="7">
        <v>44596</v>
      </c>
      <c r="B364">
        <v>318.38000499999998</v>
      </c>
      <c r="C364" s="15">
        <f t="shared" si="21"/>
        <v>-1.3845441898489574E-2</v>
      </c>
      <c r="D364" s="8">
        <v>4521.54</v>
      </c>
      <c r="E364" s="13">
        <f t="shared" si="20"/>
        <v>8.4012248347966612E-3</v>
      </c>
      <c r="I364" s="7">
        <v>43867</v>
      </c>
      <c r="J364">
        <v>304</v>
      </c>
      <c r="K364" s="15">
        <f t="shared" si="22"/>
        <v>-1.9698161135295322E-3</v>
      </c>
      <c r="L364" s="8">
        <v>3379.45</v>
      </c>
      <c r="M364" s="13">
        <f t="shared" si="23"/>
        <v>6.4626610081155444E-3</v>
      </c>
    </row>
    <row r="365" spans="1:13" ht="17" x14ac:dyDescent="0.2">
      <c r="A365" s="7">
        <v>44599</v>
      </c>
      <c r="B365">
        <v>317.35998499999999</v>
      </c>
      <c r="C365" s="15">
        <f t="shared" si="21"/>
        <v>-3.2037815942618231E-3</v>
      </c>
      <c r="D365" s="8">
        <v>4587.18</v>
      </c>
      <c r="E365" s="13">
        <f t="shared" si="20"/>
        <v>1.4517177775713597E-2</v>
      </c>
      <c r="I365" s="7">
        <v>43868</v>
      </c>
      <c r="J365">
        <v>301.67001299999998</v>
      </c>
      <c r="K365" s="15">
        <f t="shared" si="22"/>
        <v>-7.6644309210527339E-3</v>
      </c>
      <c r="L365" s="8">
        <v>3373.94</v>
      </c>
      <c r="M365" s="13">
        <f t="shared" si="23"/>
        <v>-1.6304428235363044E-3</v>
      </c>
    </row>
    <row r="366" spans="1:13" ht="17" x14ac:dyDescent="0.2">
      <c r="A366" s="7">
        <v>44600</v>
      </c>
      <c r="B366">
        <v>317.17999300000002</v>
      </c>
      <c r="C366" s="15">
        <f t="shared" si="21"/>
        <v>-5.6715404747698095E-4</v>
      </c>
      <c r="D366" s="8">
        <v>4504.08</v>
      </c>
      <c r="E366" s="13">
        <f t="shared" si="20"/>
        <v>-1.8115705073705524E-2</v>
      </c>
      <c r="I366" s="7">
        <v>43871</v>
      </c>
      <c r="J366">
        <v>302.39001500000001</v>
      </c>
      <c r="K366" s="15">
        <f t="shared" si="22"/>
        <v>2.3867204858707414E-3</v>
      </c>
      <c r="L366" s="8">
        <v>3380.16</v>
      </c>
      <c r="M366" s="13">
        <f t="shared" si="23"/>
        <v>1.8435419717006685E-3</v>
      </c>
    </row>
    <row r="367" spans="1:13" ht="17" x14ac:dyDescent="0.2">
      <c r="A367" s="7">
        <v>44601</v>
      </c>
      <c r="B367">
        <v>322.76998900000001</v>
      </c>
      <c r="C367" s="15">
        <f t="shared" si="21"/>
        <v>1.7624049824605414E-2</v>
      </c>
      <c r="D367" s="8">
        <v>4418.6400000000003</v>
      </c>
      <c r="E367" s="13">
        <f t="shared" si="20"/>
        <v>-1.89694676826343E-2</v>
      </c>
      <c r="I367" s="7">
        <v>43872</v>
      </c>
      <c r="J367">
        <v>303.83999599999999</v>
      </c>
      <c r="K367" s="15">
        <f t="shared" si="22"/>
        <v>4.7950690435329957E-3</v>
      </c>
      <c r="L367" s="8">
        <v>3370.29</v>
      </c>
      <c r="M367" s="13">
        <f t="shared" si="23"/>
        <v>-2.9199801192842934E-3</v>
      </c>
    </row>
    <row r="368" spans="1:13" ht="17" x14ac:dyDescent="0.2">
      <c r="A368" s="7">
        <v>44602</v>
      </c>
      <c r="B368">
        <v>324.23998999999998</v>
      </c>
      <c r="C368" s="15">
        <f t="shared" si="21"/>
        <v>4.554329863672546E-3</v>
      </c>
      <c r="D368" s="8">
        <v>4401.67</v>
      </c>
      <c r="E368" s="13">
        <f t="shared" si="20"/>
        <v>-3.8405482229827426E-3</v>
      </c>
      <c r="I368" s="7">
        <v>43873</v>
      </c>
      <c r="J368">
        <v>305.97000100000002</v>
      </c>
      <c r="K368" s="15">
        <f t="shared" si="22"/>
        <v>7.0102851107201047E-3</v>
      </c>
      <c r="L368" s="8">
        <v>3386.15</v>
      </c>
      <c r="M368" s="13">
        <f t="shared" si="23"/>
        <v>4.7058265015771372E-3</v>
      </c>
    </row>
    <row r="369" spans="1:13" ht="17" x14ac:dyDescent="0.2">
      <c r="A369" s="7">
        <v>44603</v>
      </c>
      <c r="B369">
        <v>320.07000699999998</v>
      </c>
      <c r="C369" s="15">
        <f t="shared" si="21"/>
        <v>-1.2860791785738734E-2</v>
      </c>
      <c r="D369" s="8">
        <v>4471.07</v>
      </c>
      <c r="E369" s="13">
        <f t="shared" si="20"/>
        <v>1.5766743077059386E-2</v>
      </c>
      <c r="I369" s="7">
        <v>43874</v>
      </c>
      <c r="J369">
        <v>304.47000100000002</v>
      </c>
      <c r="K369" s="15">
        <f t="shared" si="22"/>
        <v>-4.9024413998024485E-3</v>
      </c>
      <c r="L369" s="8">
        <v>3373.23</v>
      </c>
      <c r="M369" s="13">
        <f t="shared" si="23"/>
        <v>-3.8155427255142094E-3</v>
      </c>
    </row>
    <row r="370" spans="1:13" ht="17" x14ac:dyDescent="0.2">
      <c r="A370" s="7">
        <v>44606</v>
      </c>
      <c r="B370">
        <v>314.16000400000001</v>
      </c>
      <c r="C370" s="15">
        <f t="shared" si="21"/>
        <v>-1.8464719813624852E-2</v>
      </c>
      <c r="D370" s="8">
        <v>4475.01</v>
      </c>
      <c r="E370" s="13">
        <f t="shared" si="20"/>
        <v>8.8122082633468324E-4</v>
      </c>
      <c r="I370" s="7">
        <v>43875</v>
      </c>
      <c r="J370">
        <v>305.76001000000002</v>
      </c>
      <c r="K370" s="15">
        <f t="shared" si="22"/>
        <v>4.2369001732949219E-3</v>
      </c>
      <c r="L370" s="8">
        <v>3337.75</v>
      </c>
      <c r="M370" s="13">
        <f t="shared" si="23"/>
        <v>-1.0518108756295885E-2</v>
      </c>
    </row>
    <row r="371" spans="1:13" ht="17" x14ac:dyDescent="0.2">
      <c r="A371" s="7">
        <v>44607</v>
      </c>
      <c r="B371">
        <v>318.10998499999999</v>
      </c>
      <c r="C371" s="15">
        <f t="shared" si="21"/>
        <v>1.2573150463799809E-2</v>
      </c>
      <c r="D371" s="8">
        <v>4380.26</v>
      </c>
      <c r="E371" s="13">
        <f t="shared" si="20"/>
        <v>-2.1173137043269175E-2</v>
      </c>
      <c r="I371" s="7">
        <v>43878</v>
      </c>
      <c r="J371">
        <v>306.64001500000001</v>
      </c>
      <c r="K371" s="15">
        <f t="shared" si="22"/>
        <v>2.8780905652114885E-3</v>
      </c>
      <c r="L371" s="8">
        <v>3225.89</v>
      </c>
      <c r="M371" s="13">
        <f t="shared" si="23"/>
        <v>-3.3513594487304399E-2</v>
      </c>
    </row>
    <row r="372" spans="1:13" ht="17" x14ac:dyDescent="0.2">
      <c r="A372" s="7">
        <v>44608</v>
      </c>
      <c r="B372">
        <v>318.57000699999998</v>
      </c>
      <c r="C372" s="15">
        <f t="shared" si="21"/>
        <v>1.4461099044091874E-3</v>
      </c>
      <c r="D372" s="8">
        <v>4348.87</v>
      </c>
      <c r="E372" s="13">
        <f t="shared" si="20"/>
        <v>-7.1662412733491943E-3</v>
      </c>
      <c r="I372" s="7">
        <v>43879</v>
      </c>
      <c r="J372">
        <v>305.17001299999998</v>
      </c>
      <c r="K372" s="15">
        <f t="shared" si="22"/>
        <v>-4.7939014091165078E-3</v>
      </c>
      <c r="L372" s="8">
        <v>3128.21</v>
      </c>
      <c r="M372" s="13">
        <f t="shared" si="23"/>
        <v>-3.0280015747592093E-2</v>
      </c>
    </row>
    <row r="373" spans="1:13" ht="17" x14ac:dyDescent="0.2">
      <c r="A373" s="7">
        <v>44609</v>
      </c>
      <c r="B373">
        <v>317.55999800000001</v>
      </c>
      <c r="C373" s="15">
        <f t="shared" si="21"/>
        <v>-3.1704459861470191E-3</v>
      </c>
      <c r="D373" s="8">
        <v>4304.76</v>
      </c>
      <c r="E373" s="13">
        <f t="shared" si="20"/>
        <v>-1.0142864698185927E-2</v>
      </c>
      <c r="I373" s="7">
        <v>43880</v>
      </c>
      <c r="J373">
        <v>306.35000600000001</v>
      </c>
      <c r="K373" s="15">
        <f t="shared" si="22"/>
        <v>3.8666741479609357E-3</v>
      </c>
      <c r="L373" s="8">
        <v>3116.39</v>
      </c>
      <c r="M373" s="13">
        <f t="shared" si="23"/>
        <v>-3.7785187055856539E-3</v>
      </c>
    </row>
    <row r="374" spans="1:13" ht="17" x14ac:dyDescent="0.2">
      <c r="A374" s="7">
        <v>44610</v>
      </c>
      <c r="B374">
        <v>314.69000199999999</v>
      </c>
      <c r="C374" s="15">
        <f t="shared" si="21"/>
        <v>-9.0376496349519053E-3</v>
      </c>
      <c r="D374" s="8">
        <v>4225.5</v>
      </c>
      <c r="E374" s="13">
        <f t="shared" si="20"/>
        <v>-1.8412176288573612E-2</v>
      </c>
      <c r="I374" s="7">
        <v>43881</v>
      </c>
      <c r="J374">
        <v>307.61999500000002</v>
      </c>
      <c r="K374" s="15">
        <f t="shared" si="22"/>
        <v>4.1455491272293088E-3</v>
      </c>
      <c r="L374" s="8">
        <v>2978.76</v>
      </c>
      <c r="M374" s="13">
        <f t="shared" si="23"/>
        <v>-4.4163278665378725E-2</v>
      </c>
    </row>
    <row r="375" spans="1:13" ht="17" x14ac:dyDescent="0.2">
      <c r="A375" s="7">
        <v>44613</v>
      </c>
      <c r="B375">
        <v>307.94000199999999</v>
      </c>
      <c r="C375" s="15">
        <f t="shared" si="21"/>
        <v>-2.1449680501765656E-2</v>
      </c>
      <c r="D375" s="8">
        <v>4288.7</v>
      </c>
      <c r="E375" s="13">
        <f t="shared" si="20"/>
        <v>1.4956809844988816E-2</v>
      </c>
      <c r="I375" s="7">
        <v>43882</v>
      </c>
      <c r="J375">
        <v>307.02999899999998</v>
      </c>
      <c r="K375" s="15">
        <f t="shared" si="22"/>
        <v>-1.9179377465370351E-3</v>
      </c>
      <c r="L375" s="8">
        <v>2954.22</v>
      </c>
      <c r="M375" s="13">
        <f t="shared" si="23"/>
        <v>-8.2383273576925875E-3</v>
      </c>
    </row>
    <row r="376" spans="1:13" ht="17" x14ac:dyDescent="0.2">
      <c r="A376" s="7">
        <v>44614</v>
      </c>
      <c r="B376">
        <v>307.5</v>
      </c>
      <c r="C376" s="15">
        <f t="shared" si="21"/>
        <v>-1.4288562614219735E-3</v>
      </c>
      <c r="D376" s="8">
        <v>4384.6499999999996</v>
      </c>
      <c r="E376" s="13">
        <f t="shared" si="20"/>
        <v>2.2372746986266234E-2</v>
      </c>
      <c r="I376" s="7">
        <v>43885</v>
      </c>
      <c r="J376">
        <v>297.540009</v>
      </c>
      <c r="K376" s="15">
        <f t="shared" si="22"/>
        <v>-3.0908999221277988E-2</v>
      </c>
      <c r="L376" s="8">
        <v>3090.23</v>
      </c>
      <c r="M376" s="13">
        <f t="shared" si="23"/>
        <v>4.6039225243888371E-2</v>
      </c>
    </row>
    <row r="377" spans="1:13" ht="17" x14ac:dyDescent="0.2">
      <c r="A377" s="7">
        <v>44615</v>
      </c>
      <c r="B377">
        <v>307.35000600000001</v>
      </c>
      <c r="C377" s="15">
        <f t="shared" si="21"/>
        <v>-4.87785365853588E-4</v>
      </c>
      <c r="D377" s="8">
        <v>4373.9399999999996</v>
      </c>
      <c r="E377" s="13">
        <f t="shared" si="20"/>
        <v>-2.4426122951660689E-3</v>
      </c>
      <c r="I377" s="7">
        <v>43886</v>
      </c>
      <c r="J377">
        <v>295.13000499999998</v>
      </c>
      <c r="K377" s="15">
        <f t="shared" si="22"/>
        <v>-8.0997644925123735E-3</v>
      </c>
      <c r="L377" s="8">
        <v>3003.37</v>
      </c>
      <c r="M377" s="13">
        <f t="shared" si="23"/>
        <v>-2.8107940185681968E-2</v>
      </c>
    </row>
    <row r="378" spans="1:13" ht="17" x14ac:dyDescent="0.2">
      <c r="A378" s="7">
        <v>44616</v>
      </c>
      <c r="B378">
        <v>295.64001500000001</v>
      </c>
      <c r="C378" s="15">
        <f t="shared" si="21"/>
        <v>-3.8099856096960649E-2</v>
      </c>
      <c r="D378" s="8">
        <v>4306.26</v>
      </c>
      <c r="E378" s="13">
        <f t="shared" si="20"/>
        <v>-1.5473463284818578E-2</v>
      </c>
      <c r="I378" s="7">
        <v>43887</v>
      </c>
      <c r="J378">
        <v>287.39999399999999</v>
      </c>
      <c r="K378" s="15">
        <f t="shared" si="22"/>
        <v>-2.6191884488329098E-2</v>
      </c>
      <c r="L378" s="8">
        <v>3130.12</v>
      </c>
      <c r="M378" s="13">
        <f t="shared" si="23"/>
        <v>4.2202592421180185E-2</v>
      </c>
    </row>
    <row r="379" spans="1:13" ht="17" x14ac:dyDescent="0.2">
      <c r="A379" s="7">
        <v>44617</v>
      </c>
      <c r="B379">
        <v>300.709991</v>
      </c>
      <c r="C379" s="15">
        <f t="shared" si="21"/>
        <v>1.7149153506841763E-2</v>
      </c>
      <c r="D379" s="8">
        <v>4386.54</v>
      </c>
      <c r="E379" s="13">
        <f t="shared" si="20"/>
        <v>1.8642627244987553E-2</v>
      </c>
      <c r="I379" s="7">
        <v>43888</v>
      </c>
      <c r="J379">
        <v>282.80999800000001</v>
      </c>
      <c r="K379" s="15">
        <f t="shared" si="22"/>
        <v>-1.5970758858122935E-2</v>
      </c>
      <c r="L379" s="8">
        <v>3023.94</v>
      </c>
      <c r="M379" s="13">
        <f t="shared" si="23"/>
        <v>-3.3922022158894838E-2</v>
      </c>
    </row>
    <row r="380" spans="1:13" ht="17" x14ac:dyDescent="0.2">
      <c r="A380" s="7">
        <v>44620</v>
      </c>
      <c r="B380">
        <v>303.39001500000001</v>
      </c>
      <c r="C380" s="15">
        <f t="shared" si="21"/>
        <v>8.9123211074153552E-3</v>
      </c>
      <c r="D380" s="8">
        <v>4363.49</v>
      </c>
      <c r="E380" s="13">
        <f t="shared" si="20"/>
        <v>-5.2547110022934662E-3</v>
      </c>
      <c r="I380" s="7">
        <v>43889</v>
      </c>
      <c r="J380">
        <v>270.75</v>
      </c>
      <c r="K380" s="15">
        <f t="shared" si="22"/>
        <v>-4.2643464111194573E-2</v>
      </c>
      <c r="L380" s="8">
        <v>2972.37</v>
      </c>
      <c r="M380" s="13">
        <f t="shared" si="23"/>
        <v>-1.7053909799797706E-2</v>
      </c>
    </row>
    <row r="381" spans="1:13" ht="17" x14ac:dyDescent="0.2">
      <c r="A381" s="7">
        <v>44621</v>
      </c>
      <c r="B381">
        <v>301.75</v>
      </c>
      <c r="C381" s="15">
        <f t="shared" si="21"/>
        <v>-5.4056327463513076E-3</v>
      </c>
      <c r="D381" s="8">
        <v>4328.87</v>
      </c>
      <c r="E381" s="13">
        <f t="shared" si="20"/>
        <v>-7.93401612012401E-3</v>
      </c>
      <c r="I381" s="7">
        <v>43892</v>
      </c>
      <c r="J381">
        <v>267.77999899999998</v>
      </c>
      <c r="K381" s="15">
        <f t="shared" si="22"/>
        <v>-1.0969532779316782E-2</v>
      </c>
      <c r="L381" s="8">
        <v>2746.56</v>
      </c>
      <c r="M381" s="13">
        <f t="shared" si="23"/>
        <v>-7.5969680759797709E-2</v>
      </c>
    </row>
    <row r="382" spans="1:13" ht="17" x14ac:dyDescent="0.2">
      <c r="A382" s="7">
        <v>44622</v>
      </c>
      <c r="B382">
        <v>302.35000600000001</v>
      </c>
      <c r="C382" s="15">
        <f t="shared" si="21"/>
        <v>1.988420878210384E-3</v>
      </c>
      <c r="D382" s="8">
        <v>4201.09</v>
      </c>
      <c r="E382" s="13">
        <f t="shared" si="20"/>
        <v>-2.9518095946517109E-2</v>
      </c>
      <c r="I382" s="7">
        <v>43893</v>
      </c>
      <c r="J382">
        <v>280.16000400000001</v>
      </c>
      <c r="K382" s="15">
        <f t="shared" si="22"/>
        <v>4.623200032202579E-2</v>
      </c>
      <c r="L382" s="8">
        <v>2882.23</v>
      </c>
      <c r="M382" s="13">
        <f t="shared" si="23"/>
        <v>4.9396335780030221E-2</v>
      </c>
    </row>
    <row r="383" spans="1:13" ht="17" x14ac:dyDescent="0.2">
      <c r="A383" s="7">
        <v>44623</v>
      </c>
      <c r="B383">
        <v>301.540009</v>
      </c>
      <c r="C383" s="15">
        <f t="shared" si="21"/>
        <v>-2.6790044118604195E-3</v>
      </c>
      <c r="D383" s="8">
        <v>4170.7</v>
      </c>
      <c r="E383" s="13">
        <f t="shared" si="20"/>
        <v>-7.2338369327961116E-3</v>
      </c>
      <c r="I383" s="7">
        <v>43894</v>
      </c>
      <c r="J383">
        <v>281.19000199999999</v>
      </c>
      <c r="K383" s="15">
        <f t="shared" si="22"/>
        <v>3.6764633969663674E-3</v>
      </c>
      <c r="L383" s="8">
        <v>2741.38</v>
      </c>
      <c r="M383" s="13">
        <f t="shared" si="23"/>
        <v>-4.8868410917935035E-2</v>
      </c>
    </row>
    <row r="384" spans="1:13" ht="17" x14ac:dyDescent="0.2">
      <c r="A384" s="7">
        <v>44624</v>
      </c>
      <c r="B384">
        <v>284.540009</v>
      </c>
      <c r="C384" s="15">
        <f t="shared" si="21"/>
        <v>-5.6377261698629222E-2</v>
      </c>
      <c r="D384" s="8">
        <v>4277.88</v>
      </c>
      <c r="E384" s="13">
        <f t="shared" si="20"/>
        <v>2.5698324022346508E-2</v>
      </c>
      <c r="I384" s="7">
        <v>43895</v>
      </c>
      <c r="J384">
        <v>275.01998900000001</v>
      </c>
      <c r="K384" s="15">
        <f t="shared" si="22"/>
        <v>-2.1942504911678817E-2</v>
      </c>
      <c r="L384" s="8">
        <v>2480.64</v>
      </c>
      <c r="M384" s="13">
        <f t="shared" si="23"/>
        <v>-9.5112680474797484E-2</v>
      </c>
    </row>
    <row r="385" spans="1:13" ht="17" x14ac:dyDescent="0.2">
      <c r="A385" s="7">
        <v>44627</v>
      </c>
      <c r="B385">
        <v>276.55999800000001</v>
      </c>
      <c r="C385" s="15">
        <f t="shared" si="21"/>
        <v>-2.8045303815253608E-2</v>
      </c>
      <c r="D385" s="8">
        <v>4259.5200000000004</v>
      </c>
      <c r="E385" s="13">
        <f t="shared" si="20"/>
        <v>-4.2918454935622075E-3</v>
      </c>
      <c r="I385" s="7">
        <v>43896</v>
      </c>
      <c r="J385">
        <v>263.01998900000001</v>
      </c>
      <c r="K385" s="15">
        <f t="shared" si="22"/>
        <v>-4.3633192058632475E-2</v>
      </c>
      <c r="L385" s="8">
        <v>2711.02</v>
      </c>
      <c r="M385" s="13">
        <f t="shared" si="23"/>
        <v>9.2871194530443901E-2</v>
      </c>
    </row>
    <row r="386" spans="1:13" ht="17" x14ac:dyDescent="0.2">
      <c r="A386" s="7">
        <v>44628</v>
      </c>
      <c r="B386">
        <v>281.92001299999998</v>
      </c>
      <c r="C386" s="15">
        <f t="shared" si="21"/>
        <v>1.9381020533562499E-2</v>
      </c>
      <c r="D386" s="8">
        <v>4204.3100000000004</v>
      </c>
      <c r="E386" s="13">
        <f t="shared" si="20"/>
        <v>-1.2961554353542182E-2</v>
      </c>
      <c r="I386" s="7">
        <v>43899</v>
      </c>
      <c r="J386">
        <v>250.259995</v>
      </c>
      <c r="K386" s="15">
        <f t="shared" si="22"/>
        <v>-4.8513400249590943E-2</v>
      </c>
      <c r="L386" s="8">
        <v>2386.13</v>
      </c>
      <c r="M386" s="13">
        <f t="shared" si="23"/>
        <v>-0.11984050283657066</v>
      </c>
    </row>
    <row r="387" spans="1:13" ht="17" x14ac:dyDescent="0.2">
      <c r="A387" s="7">
        <v>44629</v>
      </c>
      <c r="B387">
        <v>288.64999399999999</v>
      </c>
      <c r="C387" s="15">
        <f t="shared" si="21"/>
        <v>2.3871951935530156E-2</v>
      </c>
      <c r="D387" s="8">
        <v>4173.1099999999997</v>
      </c>
      <c r="E387" s="13">
        <f t="shared" ref="E387:E450" si="24">D387/D386-1</f>
        <v>-7.4209561140831104E-3</v>
      </c>
      <c r="I387" s="7">
        <v>43900</v>
      </c>
      <c r="J387">
        <v>255.61999499999999</v>
      </c>
      <c r="K387" s="15">
        <f t="shared" si="22"/>
        <v>2.1417725993321479E-2</v>
      </c>
      <c r="L387" s="8">
        <v>2529.19</v>
      </c>
      <c r="M387" s="13">
        <f t="shared" si="23"/>
        <v>5.9954822243549089E-2</v>
      </c>
    </row>
    <row r="388" spans="1:13" ht="17" x14ac:dyDescent="0.2">
      <c r="A388" s="7">
        <v>44630</v>
      </c>
      <c r="B388">
        <v>292.82000699999998</v>
      </c>
      <c r="C388" s="15">
        <f t="shared" ref="C388:C451" si="25">B388/B387-1</f>
        <v>1.4446606917303484E-2</v>
      </c>
      <c r="D388" s="8">
        <v>4262.45</v>
      </c>
      <c r="E388" s="13">
        <f t="shared" si="24"/>
        <v>2.1408493905025416E-2</v>
      </c>
      <c r="I388" s="7">
        <v>43901</v>
      </c>
      <c r="J388">
        <v>250.729996</v>
      </c>
      <c r="K388" s="15">
        <f t="shared" ref="K388:K451" si="26">J388/J387-1</f>
        <v>-1.912995499432657E-2</v>
      </c>
      <c r="L388" s="8">
        <v>2398.1</v>
      </c>
      <c r="M388" s="13">
        <f t="shared" ref="M388:M451" si="27">L388/L387-1</f>
        <v>-5.1830823307066787E-2</v>
      </c>
    </row>
    <row r="389" spans="1:13" ht="17" x14ac:dyDescent="0.2">
      <c r="A389" s="7">
        <v>44631</v>
      </c>
      <c r="B389">
        <v>298.35000600000001</v>
      </c>
      <c r="C389" s="15">
        <f t="shared" si="25"/>
        <v>1.8885318174314714E-2</v>
      </c>
      <c r="D389" s="8">
        <v>4357.8599999999997</v>
      </c>
      <c r="E389" s="13">
        <f t="shared" si="24"/>
        <v>2.2383840279651235E-2</v>
      </c>
      <c r="I389" s="7">
        <v>43902</v>
      </c>
      <c r="J389">
        <v>228.86999499999999</v>
      </c>
      <c r="K389" s="15">
        <f t="shared" si="26"/>
        <v>-8.7185423957012342E-2</v>
      </c>
      <c r="L389" s="8">
        <v>2409.39</v>
      </c>
      <c r="M389" s="13">
        <f t="shared" si="27"/>
        <v>4.707893749218206E-3</v>
      </c>
    </row>
    <row r="390" spans="1:13" ht="17" x14ac:dyDescent="0.2">
      <c r="A390" s="7">
        <v>44634</v>
      </c>
      <c r="B390">
        <v>299.07000699999998</v>
      </c>
      <c r="C390" s="15">
        <f t="shared" si="25"/>
        <v>2.41327630474375E-3</v>
      </c>
      <c r="D390" s="8">
        <v>4411.67</v>
      </c>
      <c r="E390" s="13">
        <f t="shared" si="24"/>
        <v>1.2347803738532281E-2</v>
      </c>
      <c r="I390" s="7">
        <v>43903</v>
      </c>
      <c r="J390">
        <v>225.16000399999999</v>
      </c>
      <c r="K390" s="15">
        <f t="shared" si="26"/>
        <v>-1.6210036619260682E-2</v>
      </c>
      <c r="L390" s="8">
        <v>2304.92</v>
      </c>
      <c r="M390" s="13">
        <f t="shared" si="27"/>
        <v>-4.3359522534749395E-2</v>
      </c>
    </row>
    <row r="391" spans="1:13" ht="17" x14ac:dyDescent="0.2">
      <c r="A391" s="7">
        <v>44635</v>
      </c>
      <c r="B391">
        <v>295.35000600000001</v>
      </c>
      <c r="C391" s="15">
        <f t="shared" si="25"/>
        <v>-1.2438562587120172E-2</v>
      </c>
      <c r="D391" s="8">
        <v>4463.12</v>
      </c>
      <c r="E391" s="13">
        <f t="shared" si="24"/>
        <v>1.1662250349640857E-2</v>
      </c>
      <c r="I391" s="7">
        <v>43906</v>
      </c>
      <c r="J391">
        <v>191</v>
      </c>
      <c r="K391" s="15">
        <f t="shared" si="26"/>
        <v>-0.15171435154175961</v>
      </c>
      <c r="L391" s="8">
        <v>2237.4</v>
      </c>
      <c r="M391" s="13">
        <f t="shared" si="27"/>
        <v>-2.9293858355170621E-2</v>
      </c>
    </row>
    <row r="392" spans="1:13" ht="17" x14ac:dyDescent="0.2">
      <c r="A392" s="7">
        <v>44636</v>
      </c>
      <c r="B392">
        <v>305.72000100000002</v>
      </c>
      <c r="C392" s="15">
        <f t="shared" si="25"/>
        <v>3.5110867747874863E-2</v>
      </c>
      <c r="D392" s="8">
        <v>4461.18</v>
      </c>
      <c r="E392" s="13">
        <f t="shared" si="24"/>
        <v>-4.3467350194470455E-4</v>
      </c>
      <c r="I392" s="7">
        <v>43907</v>
      </c>
      <c r="J392">
        <v>193.38000500000001</v>
      </c>
      <c r="K392" s="15">
        <f t="shared" si="26"/>
        <v>1.2460759162303825E-2</v>
      </c>
      <c r="L392" s="8">
        <v>2447.33</v>
      </c>
      <c r="M392" s="13">
        <f t="shared" si="27"/>
        <v>9.3827657101993367E-2</v>
      </c>
    </row>
    <row r="393" spans="1:13" ht="17" x14ac:dyDescent="0.2">
      <c r="A393" s="7">
        <v>44637</v>
      </c>
      <c r="B393">
        <v>307.35998499999999</v>
      </c>
      <c r="C393" s="15">
        <f t="shared" si="25"/>
        <v>5.3643333593995646E-3</v>
      </c>
      <c r="D393" s="8">
        <v>4511.6099999999997</v>
      </c>
      <c r="E393" s="13">
        <f t="shared" si="24"/>
        <v>1.1304184094790948E-2</v>
      </c>
      <c r="I393" s="7">
        <v>43908</v>
      </c>
      <c r="J393">
        <v>182.53999300000001</v>
      </c>
      <c r="K393" s="15">
        <f t="shared" si="26"/>
        <v>-5.6055495499651053E-2</v>
      </c>
      <c r="L393" s="8">
        <v>2475.56</v>
      </c>
      <c r="M393" s="13">
        <f t="shared" si="27"/>
        <v>1.1535019797084933E-2</v>
      </c>
    </row>
    <row r="394" spans="1:13" ht="17" x14ac:dyDescent="0.2">
      <c r="A394" s="7">
        <v>44638</v>
      </c>
      <c r="B394">
        <v>304.540009</v>
      </c>
      <c r="C394" s="15">
        <f t="shared" si="25"/>
        <v>-9.1748312650392627E-3</v>
      </c>
      <c r="D394" s="8">
        <v>4456.24</v>
      </c>
      <c r="E394" s="13">
        <f t="shared" si="24"/>
        <v>-1.2272780670315009E-2</v>
      </c>
      <c r="I394" s="7">
        <v>43909</v>
      </c>
      <c r="J394">
        <v>176.449997</v>
      </c>
      <c r="K394" s="15">
        <f t="shared" si="26"/>
        <v>-3.3362530040197846E-2</v>
      </c>
      <c r="L394" s="8">
        <v>2630.07</v>
      </c>
      <c r="M394" s="13">
        <f t="shared" si="27"/>
        <v>6.2414160836336219E-2</v>
      </c>
    </row>
    <row r="395" spans="1:13" ht="17" x14ac:dyDescent="0.2">
      <c r="A395" s="7">
        <v>44641</v>
      </c>
      <c r="B395">
        <v>307.25</v>
      </c>
      <c r="C395" s="15">
        <f t="shared" si="25"/>
        <v>8.8986370260466519E-3</v>
      </c>
      <c r="D395" s="8">
        <v>4520.16</v>
      </c>
      <c r="E395" s="13">
        <f t="shared" si="24"/>
        <v>1.4343931206577842E-2</v>
      </c>
      <c r="I395" s="7">
        <v>43910</v>
      </c>
      <c r="J395">
        <v>190.30999800000001</v>
      </c>
      <c r="K395" s="15">
        <f t="shared" si="26"/>
        <v>7.8549171071961021E-2</v>
      </c>
      <c r="L395" s="8">
        <v>2541.4699999999998</v>
      </c>
      <c r="M395" s="13">
        <f t="shared" si="27"/>
        <v>-3.36873163071707E-2</v>
      </c>
    </row>
    <row r="396" spans="1:13" ht="17" x14ac:dyDescent="0.2">
      <c r="A396" s="7">
        <v>44642</v>
      </c>
      <c r="B396">
        <v>307.66000400000001</v>
      </c>
      <c r="C396" s="15">
        <f t="shared" si="25"/>
        <v>1.3344312449146134E-3</v>
      </c>
      <c r="D396" s="8">
        <v>4543.0600000000004</v>
      </c>
      <c r="E396" s="13">
        <f t="shared" si="24"/>
        <v>5.0661923471737591E-3</v>
      </c>
      <c r="I396" s="7">
        <v>43913</v>
      </c>
      <c r="J396">
        <v>180.33000200000001</v>
      </c>
      <c r="K396" s="15">
        <f t="shared" si="26"/>
        <v>-5.2440734091122154E-2</v>
      </c>
      <c r="L396" s="8">
        <v>2626.65</v>
      </c>
      <c r="M396" s="13">
        <f t="shared" si="27"/>
        <v>3.3516035994916482E-2</v>
      </c>
    </row>
    <row r="397" spans="1:13" ht="17" x14ac:dyDescent="0.2">
      <c r="A397" s="7">
        <v>44643</v>
      </c>
      <c r="B397">
        <v>306.30999800000001</v>
      </c>
      <c r="C397" s="15">
        <f t="shared" si="25"/>
        <v>-4.3879801808752728E-3</v>
      </c>
      <c r="D397" s="8">
        <v>4575.5200000000004</v>
      </c>
      <c r="E397" s="13">
        <f t="shared" si="24"/>
        <v>7.1449639670178033E-3</v>
      </c>
      <c r="I397" s="7">
        <v>43914</v>
      </c>
      <c r="J397">
        <v>189.41000399999999</v>
      </c>
      <c r="K397" s="15">
        <f t="shared" si="26"/>
        <v>5.0352142734407357E-2</v>
      </c>
      <c r="L397" s="8">
        <v>2584.59</v>
      </c>
      <c r="M397" s="13">
        <f t="shared" si="27"/>
        <v>-1.60127919593398E-2</v>
      </c>
    </row>
    <row r="398" spans="1:13" ht="17" x14ac:dyDescent="0.2">
      <c r="A398" s="7">
        <v>44644</v>
      </c>
      <c r="B398">
        <v>305</v>
      </c>
      <c r="C398" s="15">
        <f t="shared" si="25"/>
        <v>-4.2767066323444736E-3</v>
      </c>
      <c r="D398" s="8">
        <v>4631.6000000000004</v>
      </c>
      <c r="E398" s="13">
        <f t="shared" si="24"/>
        <v>1.2256530405287291E-2</v>
      </c>
      <c r="I398" s="7">
        <v>43915</v>
      </c>
      <c r="J398">
        <v>207.96000699999999</v>
      </c>
      <c r="K398" s="15">
        <f t="shared" si="26"/>
        <v>9.7935708823489565E-2</v>
      </c>
      <c r="L398" s="8">
        <v>2470.5</v>
      </c>
      <c r="M398" s="13">
        <f t="shared" si="27"/>
        <v>-4.4142397827121593E-2</v>
      </c>
    </row>
    <row r="399" spans="1:13" ht="17" x14ac:dyDescent="0.2">
      <c r="A399" s="7">
        <v>44645</v>
      </c>
      <c r="B399">
        <v>307.73998999999998</v>
      </c>
      <c r="C399" s="15">
        <f t="shared" si="25"/>
        <v>8.9835737704917484E-3</v>
      </c>
      <c r="D399" s="8">
        <v>4602.45</v>
      </c>
      <c r="E399" s="13">
        <f t="shared" si="24"/>
        <v>-6.2937213921756552E-3</v>
      </c>
      <c r="I399" s="7">
        <v>43916</v>
      </c>
      <c r="J399">
        <v>213.41999799999999</v>
      </c>
      <c r="K399" s="15">
        <f t="shared" si="26"/>
        <v>2.6255004886588607E-2</v>
      </c>
      <c r="L399" s="8">
        <v>2526.9</v>
      </c>
      <c r="M399" s="13">
        <f t="shared" si="27"/>
        <v>2.2829386763812964E-2</v>
      </c>
    </row>
    <row r="400" spans="1:13" ht="17" x14ac:dyDescent="0.2">
      <c r="A400" s="7">
        <v>44648</v>
      </c>
      <c r="B400">
        <v>308.07998700000002</v>
      </c>
      <c r="C400" s="15">
        <f t="shared" si="25"/>
        <v>1.1048190389557622E-3</v>
      </c>
      <c r="D400" s="8">
        <v>4530.41</v>
      </c>
      <c r="E400" s="13">
        <f t="shared" si="24"/>
        <v>-1.5652532890091164E-2</v>
      </c>
      <c r="I400" s="7">
        <v>43917</v>
      </c>
      <c r="J400">
        <v>212.699997</v>
      </c>
      <c r="K400" s="15">
        <f t="shared" si="26"/>
        <v>-3.3736341802420577E-3</v>
      </c>
      <c r="L400" s="8">
        <v>2488.65</v>
      </c>
      <c r="M400" s="13">
        <f t="shared" si="27"/>
        <v>-1.5137124539950086E-2</v>
      </c>
    </row>
    <row r="401" spans="1:13" ht="17" x14ac:dyDescent="0.2">
      <c r="A401" s="7">
        <v>44649</v>
      </c>
      <c r="B401">
        <v>311.57000699999998</v>
      </c>
      <c r="C401" s="15">
        <f t="shared" si="25"/>
        <v>1.1328291830913217E-2</v>
      </c>
      <c r="D401" s="8">
        <v>4545.8599999999997</v>
      </c>
      <c r="E401" s="13">
        <f t="shared" si="24"/>
        <v>3.4102873691344016E-3</v>
      </c>
      <c r="I401" s="7">
        <v>43920</v>
      </c>
      <c r="J401">
        <v>205.28999300000001</v>
      </c>
      <c r="K401" s="15">
        <f t="shared" si="26"/>
        <v>-3.4837819015107852E-2</v>
      </c>
      <c r="L401" s="8">
        <v>2663.68</v>
      </c>
      <c r="M401" s="13">
        <f t="shared" si="27"/>
        <v>7.0331304120707872E-2</v>
      </c>
    </row>
    <row r="402" spans="1:13" ht="17" x14ac:dyDescent="0.2">
      <c r="A402" s="7">
        <v>44650</v>
      </c>
      <c r="B402">
        <v>309.52999899999998</v>
      </c>
      <c r="C402" s="15">
        <f t="shared" si="25"/>
        <v>-6.5475108456123365E-3</v>
      </c>
      <c r="D402" s="8">
        <v>4582.6400000000003</v>
      </c>
      <c r="E402" s="13">
        <f t="shared" si="24"/>
        <v>8.0908782936564005E-3</v>
      </c>
      <c r="I402" s="7">
        <v>43921</v>
      </c>
      <c r="J402">
        <v>215.91000399999999</v>
      </c>
      <c r="K402" s="15">
        <f t="shared" si="26"/>
        <v>5.173175197097879E-2</v>
      </c>
      <c r="L402" s="8">
        <v>2659.41</v>
      </c>
      <c r="M402" s="13">
        <f t="shared" si="27"/>
        <v>-1.6030454108602044E-3</v>
      </c>
    </row>
    <row r="403" spans="1:13" ht="17" x14ac:dyDescent="0.2">
      <c r="A403" s="7">
        <v>44651</v>
      </c>
      <c r="B403">
        <v>311.10998499999999</v>
      </c>
      <c r="C403" s="15">
        <f t="shared" si="25"/>
        <v>5.1044680809759768E-3</v>
      </c>
      <c r="D403" s="8">
        <v>4525.12</v>
      </c>
      <c r="E403" s="13">
        <f t="shared" si="24"/>
        <v>-1.2551716914267819E-2</v>
      </c>
      <c r="I403" s="7">
        <v>43922</v>
      </c>
      <c r="J403">
        <v>206.78999300000001</v>
      </c>
      <c r="K403" s="15">
        <f t="shared" si="26"/>
        <v>-4.2239872312725191E-2</v>
      </c>
      <c r="L403" s="8">
        <v>2749.98</v>
      </c>
      <c r="M403" s="13">
        <f t="shared" si="27"/>
        <v>3.4056426049386967E-2</v>
      </c>
    </row>
    <row r="404" spans="1:13" ht="17" x14ac:dyDescent="0.2">
      <c r="A404" s="7">
        <v>44652</v>
      </c>
      <c r="B404">
        <v>311.32000699999998</v>
      </c>
      <c r="C404" s="15">
        <f t="shared" si="25"/>
        <v>6.7507315780934718E-4</v>
      </c>
      <c r="D404" s="8">
        <v>4481.1499999999996</v>
      </c>
      <c r="E404" s="13">
        <f t="shared" si="24"/>
        <v>-9.7168693868892042E-3</v>
      </c>
      <c r="I404" s="7">
        <v>43923</v>
      </c>
      <c r="J404">
        <v>208.60000600000001</v>
      </c>
      <c r="K404" s="15">
        <f t="shared" si="26"/>
        <v>8.7529042084739661E-3</v>
      </c>
      <c r="L404" s="8">
        <v>2789.82</v>
      </c>
      <c r="M404" s="13">
        <f t="shared" si="27"/>
        <v>1.448737809002254E-2</v>
      </c>
    </row>
    <row r="405" spans="1:13" ht="17" x14ac:dyDescent="0.2">
      <c r="A405" s="7">
        <v>44655</v>
      </c>
      <c r="B405">
        <v>313.70001200000002</v>
      </c>
      <c r="C405" s="15">
        <f t="shared" si="25"/>
        <v>7.6448829066100288E-3</v>
      </c>
      <c r="D405" s="8">
        <v>4500.21</v>
      </c>
      <c r="E405" s="13">
        <f t="shared" si="24"/>
        <v>4.2533724601945266E-3</v>
      </c>
      <c r="I405" s="7">
        <v>43924</v>
      </c>
      <c r="J405">
        <v>206.300003</v>
      </c>
      <c r="K405" s="15">
        <f t="shared" si="26"/>
        <v>-1.1025900929264587E-2</v>
      </c>
      <c r="L405" s="8">
        <v>2761.63</v>
      </c>
      <c r="M405" s="13">
        <f t="shared" si="27"/>
        <v>-1.0104594561656355E-2</v>
      </c>
    </row>
    <row r="406" spans="1:13" ht="17" x14ac:dyDescent="0.2">
      <c r="A406" s="7">
        <v>44656</v>
      </c>
      <c r="B406">
        <v>312.709991</v>
      </c>
      <c r="C406" s="15">
        <f t="shared" si="25"/>
        <v>-3.1559482375793646E-3</v>
      </c>
      <c r="D406" s="8">
        <v>4488.28</v>
      </c>
      <c r="E406" s="13">
        <f t="shared" si="24"/>
        <v>-2.6509873983658894E-3</v>
      </c>
      <c r="I406" s="7">
        <v>43927</v>
      </c>
      <c r="J406">
        <v>212.21000699999999</v>
      </c>
      <c r="K406" s="15">
        <f t="shared" si="26"/>
        <v>2.8647619554324377E-2</v>
      </c>
      <c r="L406" s="8">
        <v>2846.06</v>
      </c>
      <c r="M406" s="13">
        <f t="shared" si="27"/>
        <v>3.0572524197665762E-2</v>
      </c>
    </row>
    <row r="407" spans="1:13" ht="17" x14ac:dyDescent="0.2">
      <c r="A407" s="7">
        <v>44657</v>
      </c>
      <c r="B407">
        <v>309.33999599999999</v>
      </c>
      <c r="C407" s="15">
        <f t="shared" si="25"/>
        <v>-1.0776742339518086E-2</v>
      </c>
      <c r="D407" s="8">
        <v>4412.53</v>
      </c>
      <c r="E407" s="13">
        <f t="shared" si="24"/>
        <v>-1.6877289295676778E-2</v>
      </c>
      <c r="I407" s="7">
        <v>43928</v>
      </c>
      <c r="J407">
        <v>227.08999600000001</v>
      </c>
      <c r="K407" s="15">
        <f t="shared" si="26"/>
        <v>7.0119167377436842E-2</v>
      </c>
      <c r="L407" s="8">
        <v>2783.36</v>
      </c>
      <c r="M407" s="13">
        <f t="shared" si="27"/>
        <v>-2.2030456139364496E-2</v>
      </c>
    </row>
    <row r="408" spans="1:13" ht="17" x14ac:dyDescent="0.2">
      <c r="A408" s="7">
        <v>44658</v>
      </c>
      <c r="B408">
        <v>309.98998999999998</v>
      </c>
      <c r="C408" s="15">
        <f t="shared" si="25"/>
        <v>2.1012284489716482E-3</v>
      </c>
      <c r="D408" s="8">
        <v>4397.45</v>
      </c>
      <c r="E408" s="13">
        <f t="shared" si="24"/>
        <v>-3.4175405039739148E-3</v>
      </c>
      <c r="I408" s="7">
        <v>43929</v>
      </c>
      <c r="J408">
        <v>223.63000500000001</v>
      </c>
      <c r="K408" s="15">
        <f t="shared" si="26"/>
        <v>-1.5236210581464849E-2</v>
      </c>
      <c r="L408" s="8">
        <v>2799.55</v>
      </c>
      <c r="M408" s="13">
        <f t="shared" si="27"/>
        <v>5.8167107381006389E-3</v>
      </c>
    </row>
    <row r="409" spans="1:13" ht="17" x14ac:dyDescent="0.2">
      <c r="A409" s="7">
        <v>44659</v>
      </c>
      <c r="B409">
        <v>309.36999500000002</v>
      </c>
      <c r="C409" s="15">
        <f t="shared" si="25"/>
        <v>-2.000048453177361E-3</v>
      </c>
      <c r="D409" s="8">
        <v>4446.59</v>
      </c>
      <c r="E409" s="13">
        <f t="shared" si="24"/>
        <v>1.1174658040455254E-2</v>
      </c>
      <c r="I409" s="7">
        <v>43930</v>
      </c>
      <c r="J409">
        <v>227.720001</v>
      </c>
      <c r="K409" s="15">
        <f t="shared" si="26"/>
        <v>1.8289120013211146E-2</v>
      </c>
      <c r="L409" s="8">
        <v>2874.56</v>
      </c>
      <c r="M409" s="13">
        <f t="shared" si="27"/>
        <v>2.6793591827257934E-2</v>
      </c>
    </row>
    <row r="410" spans="1:13" ht="17" x14ac:dyDescent="0.2">
      <c r="A410" s="7">
        <v>44662</v>
      </c>
      <c r="B410">
        <v>310.26998900000001</v>
      </c>
      <c r="C410" s="15">
        <f t="shared" si="25"/>
        <v>2.9091185782252893E-3</v>
      </c>
      <c r="D410" s="8">
        <v>4392.59</v>
      </c>
      <c r="E410" s="13">
        <f t="shared" si="24"/>
        <v>-1.2144137417661627E-2</v>
      </c>
      <c r="I410" s="7">
        <v>43935</v>
      </c>
      <c r="J410">
        <v>232.96000699999999</v>
      </c>
      <c r="K410" s="15">
        <f t="shared" si="26"/>
        <v>2.301074116014945E-2</v>
      </c>
      <c r="L410" s="8">
        <v>2823.16</v>
      </c>
      <c r="M410" s="13">
        <f t="shared" si="27"/>
        <v>-1.7880997439608137E-2</v>
      </c>
    </row>
    <row r="411" spans="1:13" ht="17" x14ac:dyDescent="0.2">
      <c r="A411" s="7">
        <v>44663</v>
      </c>
      <c r="B411">
        <v>307.39999399999999</v>
      </c>
      <c r="C411" s="15">
        <f t="shared" si="25"/>
        <v>-9.2499922704416537E-3</v>
      </c>
      <c r="D411" s="8">
        <v>4391.6899999999996</v>
      </c>
      <c r="E411" s="13">
        <f t="shared" si="24"/>
        <v>-2.0489050878880199E-4</v>
      </c>
      <c r="I411" s="7">
        <v>43936</v>
      </c>
      <c r="J411">
        <v>223.970001</v>
      </c>
      <c r="K411" s="15">
        <f t="shared" si="26"/>
        <v>-3.8590340529994882E-2</v>
      </c>
      <c r="L411" s="8">
        <v>2736.56</v>
      </c>
      <c r="M411" s="13">
        <f t="shared" si="27"/>
        <v>-3.0674846625766805E-2</v>
      </c>
    </row>
    <row r="412" spans="1:13" ht="17" x14ac:dyDescent="0.2">
      <c r="A412" s="7">
        <v>44664</v>
      </c>
      <c r="B412">
        <v>305.92001299999998</v>
      </c>
      <c r="C412" s="15">
        <f t="shared" si="25"/>
        <v>-4.814512130406956E-3</v>
      </c>
      <c r="D412" s="8">
        <v>4462.21</v>
      </c>
      <c r="E412" s="13">
        <f t="shared" si="24"/>
        <v>1.6057599693967584E-2</v>
      </c>
      <c r="I412" s="7">
        <v>43937</v>
      </c>
      <c r="J412">
        <v>218.509995</v>
      </c>
      <c r="K412" s="15">
        <f t="shared" si="26"/>
        <v>-2.4378291626654058E-2</v>
      </c>
      <c r="L412" s="8">
        <v>2799.31</v>
      </c>
      <c r="M412" s="13">
        <f t="shared" si="27"/>
        <v>2.2930248194813929E-2</v>
      </c>
    </row>
    <row r="413" spans="1:13" ht="17" x14ac:dyDescent="0.2">
      <c r="A413" s="7">
        <v>44665</v>
      </c>
      <c r="B413">
        <v>308.01998900000001</v>
      </c>
      <c r="C413" s="15">
        <f t="shared" si="25"/>
        <v>6.8644610053674171E-3</v>
      </c>
      <c r="D413" s="8">
        <v>4459.45</v>
      </c>
      <c r="E413" s="13">
        <f t="shared" si="24"/>
        <v>-6.1852759058855789E-4</v>
      </c>
      <c r="I413" s="7">
        <v>43938</v>
      </c>
      <c r="J413">
        <v>230.91999799999999</v>
      </c>
      <c r="K413" s="15">
        <f t="shared" si="26"/>
        <v>5.6793754445877864E-2</v>
      </c>
      <c r="L413" s="8">
        <v>2797.8</v>
      </c>
      <c r="M413" s="13">
        <f t="shared" si="27"/>
        <v>-5.3941864245110605E-4</v>
      </c>
    </row>
    <row r="414" spans="1:13" ht="17" x14ac:dyDescent="0.2">
      <c r="A414" s="7">
        <v>44670</v>
      </c>
      <c r="B414">
        <v>306.73998999999998</v>
      </c>
      <c r="C414" s="15">
        <f t="shared" si="25"/>
        <v>-4.1555712152175905E-3</v>
      </c>
      <c r="D414" s="8">
        <v>4393.66</v>
      </c>
      <c r="E414" s="13">
        <f t="shared" si="24"/>
        <v>-1.475294038502506E-2</v>
      </c>
      <c r="I414" s="7">
        <v>43941</v>
      </c>
      <c r="J414">
        <v>227.35000600000001</v>
      </c>
      <c r="K414" s="15">
        <f t="shared" si="26"/>
        <v>-1.5459865022170893E-2</v>
      </c>
      <c r="L414" s="8">
        <v>2836.74</v>
      </c>
      <c r="M414" s="13">
        <f t="shared" si="27"/>
        <v>1.3918078490242181E-2</v>
      </c>
    </row>
    <row r="415" spans="1:13" ht="17" x14ac:dyDescent="0.2">
      <c r="A415" s="7">
        <v>44671</v>
      </c>
      <c r="B415">
        <v>308.709991</v>
      </c>
      <c r="C415" s="15">
        <f t="shared" si="25"/>
        <v>6.4223807270777922E-3</v>
      </c>
      <c r="D415" s="8">
        <v>4271.78</v>
      </c>
      <c r="E415" s="13">
        <f t="shared" si="24"/>
        <v>-2.773997077607282E-2</v>
      </c>
      <c r="I415" s="7">
        <v>43942</v>
      </c>
      <c r="J415">
        <v>224.979996</v>
      </c>
      <c r="K415" s="15">
        <f t="shared" si="26"/>
        <v>-1.0424499394998898E-2</v>
      </c>
      <c r="L415" s="8">
        <v>2878.48</v>
      </c>
      <c r="M415" s="13">
        <f t="shared" si="27"/>
        <v>1.4714073196697708E-2</v>
      </c>
    </row>
    <row r="416" spans="1:13" ht="17" x14ac:dyDescent="0.2">
      <c r="A416" s="7">
        <v>44672</v>
      </c>
      <c r="B416">
        <v>311.57000699999998</v>
      </c>
      <c r="C416" s="15">
        <f t="shared" si="25"/>
        <v>9.2644102341346013E-3</v>
      </c>
      <c r="D416" s="8">
        <v>4296.12</v>
      </c>
      <c r="E416" s="13">
        <f t="shared" si="24"/>
        <v>5.6978589721381478E-3</v>
      </c>
      <c r="I416" s="7">
        <v>43943</v>
      </c>
      <c r="J416">
        <v>223.779999</v>
      </c>
      <c r="K416" s="15">
        <f t="shared" si="26"/>
        <v>-5.3337942098639068E-3</v>
      </c>
      <c r="L416" s="8">
        <v>2863.39</v>
      </c>
      <c r="M416" s="13">
        <f t="shared" si="27"/>
        <v>-5.2423501292349073E-3</v>
      </c>
    </row>
    <row r="417" spans="1:13" ht="17" x14ac:dyDescent="0.2">
      <c r="A417" s="7">
        <v>44673</v>
      </c>
      <c r="B417">
        <v>308.16000400000001</v>
      </c>
      <c r="C417" s="15">
        <f t="shared" si="25"/>
        <v>-1.0944580426189621E-2</v>
      </c>
      <c r="D417" s="8">
        <v>4175.2</v>
      </c>
      <c r="E417" s="13">
        <f t="shared" si="24"/>
        <v>-2.8146327383778869E-2</v>
      </c>
      <c r="I417" s="7">
        <v>43944</v>
      </c>
      <c r="J417">
        <v>222.35000600000001</v>
      </c>
      <c r="K417" s="15">
        <f t="shared" si="26"/>
        <v>-6.3901734131297516E-3</v>
      </c>
      <c r="L417" s="8">
        <v>2939.51</v>
      </c>
      <c r="M417" s="13">
        <f t="shared" si="27"/>
        <v>2.6583874358714787E-2</v>
      </c>
    </row>
    <row r="418" spans="1:13" ht="17" x14ac:dyDescent="0.2">
      <c r="A418" s="7">
        <v>44676</v>
      </c>
      <c r="B418">
        <v>300.26998900000001</v>
      </c>
      <c r="C418" s="15">
        <f t="shared" si="25"/>
        <v>-2.5603630898187624E-2</v>
      </c>
      <c r="D418" s="8">
        <v>4183.96</v>
      </c>
      <c r="E418" s="13">
        <f t="shared" si="24"/>
        <v>2.0981030848821192E-3</v>
      </c>
      <c r="I418" s="7">
        <v>43945</v>
      </c>
      <c r="J418">
        <v>223.259995</v>
      </c>
      <c r="K418" s="15">
        <f t="shared" si="26"/>
        <v>4.0925971461407418E-3</v>
      </c>
      <c r="L418" s="8">
        <v>2912.43</v>
      </c>
      <c r="M418" s="13">
        <f t="shared" si="27"/>
        <v>-9.2124197570344624E-3</v>
      </c>
    </row>
    <row r="419" spans="1:13" ht="17" x14ac:dyDescent="0.2">
      <c r="A419" s="7">
        <v>44677</v>
      </c>
      <c r="B419">
        <v>304.72000100000002</v>
      </c>
      <c r="C419" s="15">
        <f t="shared" si="25"/>
        <v>1.4820035844474777E-2</v>
      </c>
      <c r="D419" s="8">
        <v>4287.5</v>
      </c>
      <c r="E419" s="13">
        <f t="shared" si="24"/>
        <v>2.474689050564538E-2</v>
      </c>
      <c r="I419" s="7">
        <v>43948</v>
      </c>
      <c r="J419">
        <v>226.679993</v>
      </c>
      <c r="K419" s="15">
        <f t="shared" si="26"/>
        <v>1.5318454163720574E-2</v>
      </c>
      <c r="L419" s="8">
        <v>2830.71</v>
      </c>
      <c r="M419" s="13">
        <f t="shared" si="27"/>
        <v>-2.8059043479156554E-2</v>
      </c>
    </row>
    <row r="420" spans="1:13" ht="17" x14ac:dyDescent="0.2">
      <c r="A420" s="7">
        <v>44678</v>
      </c>
      <c r="B420">
        <v>301.39001500000001</v>
      </c>
      <c r="C420" s="15">
        <f t="shared" si="25"/>
        <v>-1.092801912927277E-2</v>
      </c>
      <c r="D420" s="8">
        <v>4131.93</v>
      </c>
      <c r="E420" s="13">
        <f t="shared" si="24"/>
        <v>-3.6284548104956182E-2</v>
      </c>
      <c r="I420" s="7">
        <v>43949</v>
      </c>
      <c r="J420">
        <v>229.60000600000001</v>
      </c>
      <c r="K420" s="15">
        <f t="shared" si="26"/>
        <v>1.2881652947642319E-2</v>
      </c>
      <c r="L420" s="8">
        <v>2842.74</v>
      </c>
      <c r="M420" s="13">
        <f t="shared" si="27"/>
        <v>4.2498171836746756E-3</v>
      </c>
    </row>
    <row r="421" spans="1:13" ht="17" x14ac:dyDescent="0.2">
      <c r="A421" s="7">
        <v>44679</v>
      </c>
      <c r="B421">
        <v>303.42001299999998</v>
      </c>
      <c r="C421" s="15">
        <f t="shared" si="25"/>
        <v>6.7354520686426778E-3</v>
      </c>
      <c r="D421" s="8">
        <v>4155.38</v>
      </c>
      <c r="E421" s="13">
        <f t="shared" si="24"/>
        <v>5.6753139573999523E-3</v>
      </c>
      <c r="I421" s="7">
        <v>43950</v>
      </c>
      <c r="J421">
        <v>234.759995</v>
      </c>
      <c r="K421" s="15">
        <f t="shared" si="26"/>
        <v>2.2473819099116277E-2</v>
      </c>
      <c r="L421" s="8">
        <v>2868.44</v>
      </c>
      <c r="M421" s="13">
        <f t="shared" si="27"/>
        <v>9.0405735311707147E-3</v>
      </c>
    </row>
    <row r="422" spans="1:13" ht="17" x14ac:dyDescent="0.2">
      <c r="A422" s="7">
        <v>44680</v>
      </c>
      <c r="B422">
        <v>304.72000100000002</v>
      </c>
      <c r="C422" s="15">
        <f t="shared" si="25"/>
        <v>4.284450412966212E-3</v>
      </c>
      <c r="D422" s="8">
        <v>4175.4799999999996</v>
      </c>
      <c r="E422" s="13">
        <f t="shared" si="24"/>
        <v>4.8371027439124692E-3</v>
      </c>
      <c r="I422" s="7">
        <v>43951</v>
      </c>
      <c r="J422">
        <v>238.770004</v>
      </c>
      <c r="K422" s="15">
        <f t="shared" si="26"/>
        <v>1.7081313193928027E-2</v>
      </c>
      <c r="L422" s="8">
        <v>2848.42</v>
      </c>
      <c r="M422" s="13">
        <f t="shared" si="27"/>
        <v>-6.9794034388029891E-3</v>
      </c>
    </row>
    <row r="423" spans="1:13" ht="17" x14ac:dyDescent="0.2">
      <c r="A423" s="7">
        <v>44684</v>
      </c>
      <c r="B423">
        <v>301.66000400000001</v>
      </c>
      <c r="C423" s="15">
        <f t="shared" si="25"/>
        <v>-1.0041995897735689E-2</v>
      </c>
      <c r="D423" s="8">
        <v>4300.17</v>
      </c>
      <c r="E423" s="13">
        <f t="shared" si="24"/>
        <v>2.9862434977535601E-2</v>
      </c>
      <c r="I423" s="7">
        <v>43952</v>
      </c>
      <c r="J423">
        <v>229.770004</v>
      </c>
      <c r="K423" s="15">
        <f t="shared" si="26"/>
        <v>-3.7693176903410341E-2</v>
      </c>
      <c r="L423" s="8">
        <v>2881.19</v>
      </c>
      <c r="M423" s="13">
        <f t="shared" si="27"/>
        <v>1.1504623615899323E-2</v>
      </c>
    </row>
    <row r="424" spans="1:13" ht="17" x14ac:dyDescent="0.2">
      <c r="A424" s="7">
        <v>44685</v>
      </c>
      <c r="B424">
        <v>297.76998900000001</v>
      </c>
      <c r="C424" s="15">
        <f t="shared" si="25"/>
        <v>-1.2895362157457235E-2</v>
      </c>
      <c r="D424" s="8">
        <v>4146.87</v>
      </c>
      <c r="E424" s="13">
        <f t="shared" si="24"/>
        <v>-3.5649753381843063E-2</v>
      </c>
      <c r="I424" s="7">
        <v>43955</v>
      </c>
      <c r="J424">
        <v>226.490005</v>
      </c>
      <c r="K424" s="15">
        <f t="shared" si="26"/>
        <v>-1.427514010923725E-2</v>
      </c>
      <c r="L424" s="8">
        <v>2929.8</v>
      </c>
      <c r="M424" s="13">
        <f t="shared" si="27"/>
        <v>1.6871501011734846E-2</v>
      </c>
    </row>
    <row r="425" spans="1:13" ht="17" x14ac:dyDescent="0.2">
      <c r="A425" s="7">
        <v>44686</v>
      </c>
      <c r="B425">
        <v>301.54998799999998</v>
      </c>
      <c r="C425" s="15">
        <f t="shared" si="25"/>
        <v>1.2694358530536798E-2</v>
      </c>
      <c r="D425" s="8">
        <v>4123.34</v>
      </c>
      <c r="E425" s="13">
        <f t="shared" si="24"/>
        <v>-5.6741590645473794E-3</v>
      </c>
      <c r="I425" s="7">
        <v>43956</v>
      </c>
      <c r="J425">
        <v>227.69000199999999</v>
      </c>
      <c r="K425" s="15">
        <f t="shared" si="26"/>
        <v>5.2982338006481999E-3</v>
      </c>
      <c r="L425" s="8">
        <v>2930.19</v>
      </c>
      <c r="M425" s="13">
        <f t="shared" si="27"/>
        <v>1.331148883882971E-4</v>
      </c>
    </row>
    <row r="426" spans="1:13" ht="17" x14ac:dyDescent="0.2">
      <c r="A426" s="7">
        <v>44687</v>
      </c>
      <c r="B426">
        <v>291.05999800000001</v>
      </c>
      <c r="C426" s="15">
        <f t="shared" si="25"/>
        <v>-3.4786902395764541E-2</v>
      </c>
      <c r="D426" s="8">
        <v>3991.24</v>
      </c>
      <c r="E426" s="13">
        <f t="shared" si="24"/>
        <v>-3.2037134944001844E-2</v>
      </c>
      <c r="I426" s="7">
        <v>43957</v>
      </c>
      <c r="J426">
        <v>228.38000500000001</v>
      </c>
      <c r="K426" s="15">
        <f t="shared" si="26"/>
        <v>3.0304492684751771E-3</v>
      </c>
      <c r="L426" s="8">
        <v>2870.12</v>
      </c>
      <c r="M426" s="13">
        <f t="shared" si="27"/>
        <v>-2.0500377108651713E-2</v>
      </c>
    </row>
    <row r="427" spans="1:13" ht="17" x14ac:dyDescent="0.2">
      <c r="A427" s="7">
        <v>44690</v>
      </c>
      <c r="B427">
        <v>284.48001099999999</v>
      </c>
      <c r="C427" s="15">
        <f t="shared" si="25"/>
        <v>-2.2606978098034691E-2</v>
      </c>
      <c r="D427" s="8">
        <v>4001.05</v>
      </c>
      <c r="E427" s="13">
        <f t="shared" si="24"/>
        <v>2.4578827632515399E-3</v>
      </c>
      <c r="I427" s="7">
        <v>43958</v>
      </c>
      <c r="J427">
        <v>230.36000100000001</v>
      </c>
      <c r="K427" s="15">
        <f t="shared" si="26"/>
        <v>8.6697432202964553E-3</v>
      </c>
      <c r="L427" s="8">
        <v>2820</v>
      </c>
      <c r="M427" s="13">
        <f t="shared" si="27"/>
        <v>-1.7462684487059787E-2</v>
      </c>
    </row>
    <row r="428" spans="1:13" ht="17" x14ac:dyDescent="0.2">
      <c r="A428" s="7">
        <v>44691</v>
      </c>
      <c r="B428">
        <v>286.32000699999998</v>
      </c>
      <c r="C428" s="15">
        <f t="shared" si="25"/>
        <v>6.4679271964735996E-3</v>
      </c>
      <c r="D428" s="8">
        <v>3935.18</v>
      </c>
      <c r="E428" s="13">
        <f t="shared" si="24"/>
        <v>-1.6463178415666024E-2</v>
      </c>
      <c r="I428" s="7">
        <v>43962</v>
      </c>
      <c r="J428">
        <v>230.41000399999999</v>
      </c>
      <c r="K428" s="15">
        <f t="shared" si="26"/>
        <v>2.1706459360526509E-4</v>
      </c>
      <c r="L428" s="8">
        <v>2852.5</v>
      </c>
      <c r="M428" s="13">
        <f t="shared" si="27"/>
        <v>1.1524822695035519E-2</v>
      </c>
    </row>
    <row r="429" spans="1:13" ht="17" x14ac:dyDescent="0.2">
      <c r="A429" s="7">
        <v>44692</v>
      </c>
      <c r="B429">
        <v>289.39999399999999</v>
      </c>
      <c r="C429" s="15">
        <f t="shared" si="25"/>
        <v>1.0757149080399486E-2</v>
      </c>
      <c r="D429" s="8">
        <v>3930.08</v>
      </c>
      <c r="E429" s="13">
        <f t="shared" si="24"/>
        <v>-1.2960017076728558E-3</v>
      </c>
      <c r="I429" s="7">
        <v>43963</v>
      </c>
      <c r="J429">
        <v>229.36999499999999</v>
      </c>
      <c r="K429" s="15">
        <f t="shared" si="26"/>
        <v>-4.5137319645200957E-3</v>
      </c>
      <c r="L429" s="8">
        <v>2863.7</v>
      </c>
      <c r="M429" s="13">
        <f t="shared" si="27"/>
        <v>3.9263803680980036E-3</v>
      </c>
    </row>
    <row r="430" spans="1:13" ht="17" x14ac:dyDescent="0.2">
      <c r="A430" s="7">
        <v>44693</v>
      </c>
      <c r="B430">
        <v>283.73001099999999</v>
      </c>
      <c r="C430" s="15">
        <f t="shared" si="25"/>
        <v>-1.9592201511932306E-2</v>
      </c>
      <c r="D430" s="8">
        <v>4023.89</v>
      </c>
      <c r="E430" s="13">
        <f t="shared" si="24"/>
        <v>2.386974310955492E-2</v>
      </c>
      <c r="I430" s="7">
        <v>43964</v>
      </c>
      <c r="J430">
        <v>226.11000100000001</v>
      </c>
      <c r="K430" s="15">
        <f t="shared" si="26"/>
        <v>-1.4212818027920293E-2</v>
      </c>
      <c r="L430" s="8">
        <v>2953.91</v>
      </c>
      <c r="M430" s="13">
        <f t="shared" si="27"/>
        <v>3.1501204735132848E-2</v>
      </c>
    </row>
    <row r="431" spans="1:13" ht="17" x14ac:dyDescent="0.2">
      <c r="A431" s="7">
        <v>44694</v>
      </c>
      <c r="B431">
        <v>289.92999300000002</v>
      </c>
      <c r="C431" s="15">
        <f t="shared" si="25"/>
        <v>2.1851696188740721E-2</v>
      </c>
      <c r="D431" s="8">
        <v>4008.01</v>
      </c>
      <c r="E431" s="13">
        <f t="shared" si="24"/>
        <v>-3.9464299471405617E-3</v>
      </c>
      <c r="I431" s="7">
        <v>43965</v>
      </c>
      <c r="J431">
        <v>217.199997</v>
      </c>
      <c r="K431" s="15">
        <f t="shared" si="26"/>
        <v>-3.9405616560941104E-2</v>
      </c>
      <c r="L431" s="8">
        <v>2922.94</v>
      </c>
      <c r="M431" s="13">
        <f t="shared" si="27"/>
        <v>-1.0484408800538914E-2</v>
      </c>
    </row>
    <row r="432" spans="1:13" ht="17" x14ac:dyDescent="0.2">
      <c r="A432" s="7">
        <v>44697</v>
      </c>
      <c r="B432">
        <v>292.19000199999999</v>
      </c>
      <c r="C432" s="15">
        <f t="shared" si="25"/>
        <v>7.7950162265549849E-3</v>
      </c>
      <c r="D432" s="8">
        <v>4088.85</v>
      </c>
      <c r="E432" s="13">
        <f t="shared" si="24"/>
        <v>2.0169610355263545E-2</v>
      </c>
      <c r="I432" s="7">
        <v>43966</v>
      </c>
      <c r="J432">
        <v>220.020004</v>
      </c>
      <c r="K432" s="15">
        <f t="shared" si="26"/>
        <v>1.2983457822055122E-2</v>
      </c>
      <c r="L432" s="8">
        <v>2971.61</v>
      </c>
      <c r="M432" s="13">
        <f t="shared" si="27"/>
        <v>1.6651043127809739E-2</v>
      </c>
    </row>
    <row r="433" spans="1:13" ht="17" x14ac:dyDescent="0.2">
      <c r="A433" s="7">
        <v>44698</v>
      </c>
      <c r="B433">
        <v>296.07000699999998</v>
      </c>
      <c r="C433" s="15">
        <f t="shared" si="25"/>
        <v>1.3279047788910869E-2</v>
      </c>
      <c r="D433" s="8">
        <v>3923.68</v>
      </c>
      <c r="E433" s="13">
        <f t="shared" si="24"/>
        <v>-4.0395221150201222E-2</v>
      </c>
      <c r="I433" s="7">
        <v>43969</v>
      </c>
      <c r="J433">
        <v>227.10000600000001</v>
      </c>
      <c r="K433" s="15">
        <f t="shared" si="26"/>
        <v>3.217890133298984E-2</v>
      </c>
      <c r="L433" s="8">
        <v>2948.51</v>
      </c>
      <c r="M433" s="13">
        <f t="shared" si="27"/>
        <v>-7.7735638256701822E-3</v>
      </c>
    </row>
    <row r="434" spans="1:13" ht="17" x14ac:dyDescent="0.2">
      <c r="A434" s="7">
        <v>44699</v>
      </c>
      <c r="B434">
        <v>296.98998999999998</v>
      </c>
      <c r="C434" s="15">
        <f t="shared" si="25"/>
        <v>3.1073157640044702E-3</v>
      </c>
      <c r="D434" s="8">
        <v>3900.79</v>
      </c>
      <c r="E434" s="13">
        <f t="shared" si="24"/>
        <v>-5.8338090771927753E-3</v>
      </c>
      <c r="I434" s="7">
        <v>43970</v>
      </c>
      <c r="J434">
        <v>231.44000199999999</v>
      </c>
      <c r="K434" s="15">
        <f t="shared" si="26"/>
        <v>1.9110505879951445E-2</v>
      </c>
      <c r="L434" s="8">
        <v>2955.45</v>
      </c>
      <c r="M434" s="13">
        <f t="shared" si="27"/>
        <v>2.3537312066093108E-3</v>
      </c>
    </row>
    <row r="435" spans="1:13" ht="17" x14ac:dyDescent="0.2">
      <c r="A435" s="7">
        <v>44700</v>
      </c>
      <c r="B435">
        <v>286.95001200000002</v>
      </c>
      <c r="C435" s="15">
        <f t="shared" si="25"/>
        <v>-3.380577911060223E-2</v>
      </c>
      <c r="D435" s="8">
        <v>3901.36</v>
      </c>
      <c r="E435" s="13">
        <f t="shared" si="24"/>
        <v>1.4612424662696633E-4</v>
      </c>
      <c r="I435" s="7">
        <v>43971</v>
      </c>
      <c r="J435">
        <v>231.179993</v>
      </c>
      <c r="K435" s="15">
        <f t="shared" si="26"/>
        <v>-1.1234401907757041E-3</v>
      </c>
      <c r="L435" s="8">
        <v>2991.77</v>
      </c>
      <c r="M435" s="13">
        <f t="shared" si="27"/>
        <v>1.2289160703107926E-2</v>
      </c>
    </row>
    <row r="436" spans="1:13" ht="17" x14ac:dyDescent="0.2">
      <c r="A436" s="7">
        <v>44701</v>
      </c>
      <c r="B436">
        <v>294.64001500000001</v>
      </c>
      <c r="C436" s="15">
        <f t="shared" si="25"/>
        <v>2.6799103252868939E-2</v>
      </c>
      <c r="D436" s="8">
        <v>3973.75</v>
      </c>
      <c r="E436" s="13">
        <f t="shared" si="24"/>
        <v>1.8555067976295359E-2</v>
      </c>
      <c r="I436" s="7">
        <v>43972</v>
      </c>
      <c r="J436">
        <v>231.91000399999999</v>
      </c>
      <c r="K436" s="15">
        <f t="shared" si="26"/>
        <v>3.1577602824826023E-3</v>
      </c>
      <c r="L436" s="8">
        <v>3036.13</v>
      </c>
      <c r="M436" s="13">
        <f t="shared" si="27"/>
        <v>1.4827343010993532E-2</v>
      </c>
    </row>
    <row r="437" spans="1:13" ht="17" x14ac:dyDescent="0.2">
      <c r="A437" s="7">
        <v>44704</v>
      </c>
      <c r="B437">
        <v>295.73998999999998</v>
      </c>
      <c r="C437" s="15">
        <f t="shared" si="25"/>
        <v>3.7332844963369194E-3</v>
      </c>
      <c r="D437" s="8">
        <v>3941.48</v>
      </c>
      <c r="E437" s="13">
        <f t="shared" si="24"/>
        <v>-8.1207927021075266E-3</v>
      </c>
      <c r="I437" s="7">
        <v>43973</v>
      </c>
      <c r="J437">
        <v>229.91000399999999</v>
      </c>
      <c r="K437" s="15">
        <f t="shared" si="26"/>
        <v>-8.6240350373155694E-3</v>
      </c>
      <c r="L437" s="8">
        <v>3029.73</v>
      </c>
      <c r="M437" s="13">
        <f t="shared" si="27"/>
        <v>-2.1079466294262605E-3</v>
      </c>
    </row>
    <row r="438" spans="1:13" ht="17" x14ac:dyDescent="0.2">
      <c r="A438" s="7">
        <v>44705</v>
      </c>
      <c r="B438">
        <v>293.88000499999998</v>
      </c>
      <c r="C438" s="15">
        <f t="shared" si="25"/>
        <v>-6.2892576685350532E-3</v>
      </c>
      <c r="D438" s="8">
        <v>3978.73</v>
      </c>
      <c r="E438" s="13">
        <f t="shared" si="24"/>
        <v>9.4507646873762674E-3</v>
      </c>
      <c r="I438" s="7">
        <v>43977</v>
      </c>
      <c r="J438">
        <v>240.050003</v>
      </c>
      <c r="K438" s="15">
        <f t="shared" si="26"/>
        <v>4.410420957584793E-2</v>
      </c>
      <c r="L438" s="8">
        <v>3044.31</v>
      </c>
      <c r="M438" s="13">
        <f t="shared" si="27"/>
        <v>4.8123100078225622E-3</v>
      </c>
    </row>
    <row r="439" spans="1:13" ht="17" x14ac:dyDescent="0.2">
      <c r="A439" s="7">
        <v>44706</v>
      </c>
      <c r="B439">
        <v>294.26998900000001</v>
      </c>
      <c r="C439" s="15">
        <f t="shared" si="25"/>
        <v>1.3270178078295114E-3</v>
      </c>
      <c r="D439" s="8">
        <v>4057.84</v>
      </c>
      <c r="E439" s="13">
        <f t="shared" si="24"/>
        <v>1.988322907058282E-2</v>
      </c>
      <c r="I439" s="7">
        <v>43978</v>
      </c>
      <c r="J439">
        <v>245.30999800000001</v>
      </c>
      <c r="K439" s="15">
        <f t="shared" si="26"/>
        <v>2.1912080542652701E-2</v>
      </c>
      <c r="L439" s="8">
        <v>3055.73</v>
      </c>
      <c r="M439" s="13">
        <f t="shared" si="27"/>
        <v>3.7512605483673855E-3</v>
      </c>
    </row>
    <row r="440" spans="1:13" ht="17" x14ac:dyDescent="0.2">
      <c r="A440" s="7">
        <v>44707</v>
      </c>
      <c r="B440">
        <v>295.23001099999999</v>
      </c>
      <c r="C440" s="15">
        <f t="shared" si="25"/>
        <v>3.2623850065798266E-3</v>
      </c>
      <c r="D440" s="8">
        <v>4158.24</v>
      </c>
      <c r="E440" s="13">
        <f t="shared" si="24"/>
        <v>2.4742227391912897E-2</v>
      </c>
      <c r="I440" s="7">
        <v>43979</v>
      </c>
      <c r="J440">
        <v>245.19000199999999</v>
      </c>
      <c r="K440" s="15">
        <f t="shared" si="26"/>
        <v>-4.8916065785464813E-4</v>
      </c>
      <c r="L440" s="8">
        <v>3080.82</v>
      </c>
      <c r="M440" s="13">
        <f t="shared" si="27"/>
        <v>8.2108039650099496E-3</v>
      </c>
    </row>
    <row r="441" spans="1:13" ht="17" x14ac:dyDescent="0.2">
      <c r="A441" s="7">
        <v>44708</v>
      </c>
      <c r="B441">
        <v>299.39999399999999</v>
      </c>
      <c r="C441" s="15">
        <f t="shared" si="25"/>
        <v>1.4124522726790101E-2</v>
      </c>
      <c r="D441" s="8">
        <v>4132.1499999999996</v>
      </c>
      <c r="E441" s="13">
        <f t="shared" si="24"/>
        <v>-6.2742891223209751E-3</v>
      </c>
      <c r="I441" s="7">
        <v>43980</v>
      </c>
      <c r="J441">
        <v>244.259995</v>
      </c>
      <c r="K441" s="15">
        <f t="shared" si="26"/>
        <v>-3.7930053934254193E-3</v>
      </c>
      <c r="L441" s="8">
        <v>3122.87</v>
      </c>
      <c r="M441" s="13">
        <f t="shared" si="27"/>
        <v>1.3648963587616247E-2</v>
      </c>
    </row>
    <row r="442" spans="1:13" ht="17" x14ac:dyDescent="0.2">
      <c r="A442" s="7">
        <v>44711</v>
      </c>
      <c r="B442">
        <v>302.02999899999998</v>
      </c>
      <c r="C442" s="15">
        <f t="shared" si="25"/>
        <v>8.7842520130443358E-3</v>
      </c>
      <c r="D442" s="8">
        <v>4101.2299999999996</v>
      </c>
      <c r="E442" s="13">
        <f t="shared" si="24"/>
        <v>-7.4827874109120174E-3</v>
      </c>
      <c r="I442" s="7">
        <v>43983</v>
      </c>
      <c r="J442">
        <v>244.470001</v>
      </c>
      <c r="K442" s="15">
        <f t="shared" si="26"/>
        <v>8.5976420330302616E-4</v>
      </c>
      <c r="L442" s="8">
        <v>3112.35</v>
      </c>
      <c r="M442" s="13">
        <f t="shared" si="27"/>
        <v>-3.3686961032639573E-3</v>
      </c>
    </row>
    <row r="443" spans="1:13" ht="17" x14ac:dyDescent="0.2">
      <c r="A443" s="7">
        <v>44712</v>
      </c>
      <c r="B443">
        <v>301.5</v>
      </c>
      <c r="C443" s="15">
        <f t="shared" si="25"/>
        <v>-1.7547892651550434E-3</v>
      </c>
      <c r="D443" s="8">
        <v>4176.82</v>
      </c>
      <c r="E443" s="13">
        <f t="shared" si="24"/>
        <v>1.8431056049039052E-2</v>
      </c>
      <c r="I443" s="7">
        <v>43984</v>
      </c>
      <c r="J443">
        <v>247.320007</v>
      </c>
      <c r="K443" s="15">
        <f t="shared" si="26"/>
        <v>1.1657896626752207E-2</v>
      </c>
      <c r="L443" s="8">
        <v>3193.93</v>
      </c>
      <c r="M443" s="13">
        <f t="shared" si="27"/>
        <v>2.621170498176606E-2</v>
      </c>
    </row>
    <row r="444" spans="1:13" ht="17" x14ac:dyDescent="0.2">
      <c r="A444" s="7">
        <v>44713</v>
      </c>
      <c r="B444">
        <v>300.55999800000001</v>
      </c>
      <c r="C444" s="15">
        <f t="shared" si="25"/>
        <v>-3.1177512437811084E-3</v>
      </c>
      <c r="D444" s="8">
        <v>4108.54</v>
      </c>
      <c r="E444" s="13">
        <f t="shared" si="24"/>
        <v>-1.6347364741597592E-2</v>
      </c>
      <c r="I444" s="7">
        <v>43985</v>
      </c>
      <c r="J444">
        <v>251.10000600000001</v>
      </c>
      <c r="K444" s="15">
        <f t="shared" si="26"/>
        <v>1.5283838318830512E-2</v>
      </c>
      <c r="L444" s="8">
        <v>3232.39</v>
      </c>
      <c r="M444" s="13">
        <f t="shared" si="27"/>
        <v>1.2041591393674889E-2</v>
      </c>
    </row>
    <row r="445" spans="1:13" ht="17" x14ac:dyDescent="0.2">
      <c r="A445" s="7">
        <v>44718</v>
      </c>
      <c r="B445">
        <v>301.459991</v>
      </c>
      <c r="C445" s="15">
        <f t="shared" si="25"/>
        <v>2.9943871639233066E-3</v>
      </c>
      <c r="D445" s="8">
        <v>4121.43</v>
      </c>
      <c r="E445" s="13">
        <f t="shared" si="24"/>
        <v>3.1373675320187644E-3</v>
      </c>
      <c r="I445" s="7">
        <v>43986</v>
      </c>
      <c r="J445">
        <v>252.58999600000001</v>
      </c>
      <c r="K445" s="15">
        <f t="shared" si="26"/>
        <v>5.9338509135677953E-3</v>
      </c>
      <c r="L445" s="8">
        <v>3207.18</v>
      </c>
      <c r="M445" s="13">
        <f t="shared" si="27"/>
        <v>-7.7991826481333959E-3</v>
      </c>
    </row>
    <row r="446" spans="1:13" ht="17" x14ac:dyDescent="0.2">
      <c r="A446" s="7">
        <v>44719</v>
      </c>
      <c r="B446">
        <v>299.13000499999998</v>
      </c>
      <c r="C446" s="15">
        <f t="shared" si="25"/>
        <v>-7.7290057372820797E-3</v>
      </c>
      <c r="D446" s="8">
        <v>4160.68</v>
      </c>
      <c r="E446" s="13">
        <f t="shared" si="24"/>
        <v>9.5233935794130087E-3</v>
      </c>
      <c r="I446" s="7">
        <v>43987</v>
      </c>
      <c r="J446">
        <v>255.78999300000001</v>
      </c>
      <c r="K446" s="15">
        <f t="shared" si="26"/>
        <v>1.2668740055722605E-2</v>
      </c>
      <c r="L446" s="8">
        <v>3190.14</v>
      </c>
      <c r="M446" s="13">
        <f t="shared" si="27"/>
        <v>-5.3130787794885004E-3</v>
      </c>
    </row>
    <row r="447" spans="1:13" ht="17" x14ac:dyDescent="0.2">
      <c r="A447" s="7">
        <v>44720</v>
      </c>
      <c r="B447">
        <v>301.13000499999998</v>
      </c>
      <c r="C447" s="15">
        <f t="shared" si="25"/>
        <v>6.6860561179744593E-3</v>
      </c>
      <c r="D447" s="8">
        <v>4115.7700000000004</v>
      </c>
      <c r="E447" s="13">
        <f t="shared" si="24"/>
        <v>-1.0793908688002896E-2</v>
      </c>
      <c r="I447" s="7">
        <v>43990</v>
      </c>
      <c r="J447">
        <v>259.23998999999998</v>
      </c>
      <c r="K447" s="15">
        <f t="shared" si="26"/>
        <v>1.3487615209403225E-2</v>
      </c>
      <c r="L447" s="8">
        <v>3002.1</v>
      </c>
      <c r="M447" s="13">
        <f t="shared" si="27"/>
        <v>-5.8944121574601716E-2</v>
      </c>
    </row>
    <row r="448" spans="1:13" ht="17" x14ac:dyDescent="0.2">
      <c r="A448" s="7">
        <v>44721</v>
      </c>
      <c r="B448">
        <v>300.86999500000002</v>
      </c>
      <c r="C448" s="15">
        <f t="shared" si="25"/>
        <v>-8.6344766606694101E-4</v>
      </c>
      <c r="D448" s="8">
        <v>4017.82</v>
      </c>
      <c r="E448" s="13">
        <f t="shared" si="24"/>
        <v>-2.3798705952956634E-2</v>
      </c>
      <c r="I448" s="7">
        <v>43991</v>
      </c>
      <c r="J448">
        <v>251.979996</v>
      </c>
      <c r="K448" s="15">
        <f t="shared" si="26"/>
        <v>-2.8004915445336898E-2</v>
      </c>
      <c r="L448" s="8">
        <v>3041.31</v>
      </c>
      <c r="M448" s="13">
        <f t="shared" si="27"/>
        <v>1.3060857399820103E-2</v>
      </c>
    </row>
    <row r="449" spans="1:13" ht="17" x14ac:dyDescent="0.2">
      <c r="A449" s="7">
        <v>44722</v>
      </c>
      <c r="B449">
        <v>294.95001200000002</v>
      </c>
      <c r="C449" s="15">
        <f t="shared" si="25"/>
        <v>-1.9676215968295496E-2</v>
      </c>
      <c r="D449" s="8">
        <v>3900.86</v>
      </c>
      <c r="E449" s="13">
        <f t="shared" si="24"/>
        <v>-2.9110313553120881E-2</v>
      </c>
      <c r="I449" s="7">
        <v>43992</v>
      </c>
      <c r="J449">
        <v>250.03999300000001</v>
      </c>
      <c r="K449" s="15">
        <f t="shared" si="26"/>
        <v>-7.6990357599655557E-3</v>
      </c>
      <c r="L449" s="8">
        <v>3066.59</v>
      </c>
      <c r="M449" s="13">
        <f t="shared" si="27"/>
        <v>8.3122075684491925E-3</v>
      </c>
    </row>
    <row r="450" spans="1:13" ht="17" x14ac:dyDescent="0.2">
      <c r="A450" s="7">
        <v>44725</v>
      </c>
      <c r="B450">
        <v>284.13000499999998</v>
      </c>
      <c r="C450" s="15">
        <f t="shared" si="25"/>
        <v>-3.6684206000303643E-2</v>
      </c>
      <c r="D450" s="8">
        <v>3749.63</v>
      </c>
      <c r="E450" s="13">
        <f t="shared" si="24"/>
        <v>-3.8768374153391849E-2</v>
      </c>
      <c r="I450" s="7">
        <v>43993</v>
      </c>
      <c r="J450">
        <v>244.21000699999999</v>
      </c>
      <c r="K450" s="15">
        <f t="shared" si="26"/>
        <v>-2.3316214058604734E-2</v>
      </c>
      <c r="L450" s="8">
        <v>3124.74</v>
      </c>
      <c r="M450" s="13">
        <f t="shared" si="27"/>
        <v>1.8962430582503575E-2</v>
      </c>
    </row>
    <row r="451" spans="1:13" ht="17" x14ac:dyDescent="0.2">
      <c r="A451" s="7">
        <v>44726</v>
      </c>
      <c r="B451">
        <v>279.98998999999998</v>
      </c>
      <c r="C451" s="15">
        <f t="shared" si="25"/>
        <v>-1.4570847594923997E-2</v>
      </c>
      <c r="D451" s="8">
        <v>3735.48</v>
      </c>
      <c r="E451" s="13">
        <f t="shared" ref="E451:E514" si="28">D451/D450-1</f>
        <v>-3.7737056722930706E-3</v>
      </c>
      <c r="I451" s="7">
        <v>43994</v>
      </c>
      <c r="J451">
        <v>243.720001</v>
      </c>
      <c r="K451" s="15">
        <f t="shared" si="26"/>
        <v>-2.0064943530344603E-3</v>
      </c>
      <c r="L451" s="8">
        <v>3113.49</v>
      </c>
      <c r="M451" s="13">
        <f t="shared" si="27"/>
        <v>-3.6002995449221364E-3</v>
      </c>
    </row>
    <row r="452" spans="1:13" ht="17" x14ac:dyDescent="0.2">
      <c r="A452" s="7">
        <v>44727</v>
      </c>
      <c r="B452">
        <v>284.66000400000001</v>
      </c>
      <c r="C452" s="15">
        <f t="shared" ref="C452:C515" si="29">B452/B451-1</f>
        <v>1.6679217710604766E-2</v>
      </c>
      <c r="D452" s="8">
        <v>3789.99</v>
      </c>
      <c r="E452" s="13">
        <f t="shared" si="28"/>
        <v>1.4592502168395916E-2</v>
      </c>
      <c r="I452" s="7">
        <v>43997</v>
      </c>
      <c r="J452">
        <v>240.38000500000001</v>
      </c>
      <c r="K452" s="15">
        <f t="shared" ref="K452:K506" si="30">J452/J451-1</f>
        <v>-1.3704234311077257E-2</v>
      </c>
      <c r="L452" s="8">
        <v>3115.34</v>
      </c>
      <c r="M452" s="13">
        <f t="shared" ref="M452:M503" si="31">L452/L451-1</f>
        <v>5.9418851513903803E-4</v>
      </c>
    </row>
    <row r="453" spans="1:13" ht="17" x14ac:dyDescent="0.2">
      <c r="A453" s="7">
        <v>44728</v>
      </c>
      <c r="B453">
        <v>276.35998499999999</v>
      </c>
      <c r="C453" s="15">
        <f t="shared" si="29"/>
        <v>-2.9157657849256613E-2</v>
      </c>
      <c r="D453" s="8">
        <v>3666.77</v>
      </c>
      <c r="E453" s="13">
        <f t="shared" si="28"/>
        <v>-3.2511959134456814E-2</v>
      </c>
      <c r="I453" s="7">
        <v>43998</v>
      </c>
      <c r="J453">
        <v>250.929993</v>
      </c>
      <c r="K453" s="15">
        <f t="shared" si="30"/>
        <v>4.3888791831916185E-2</v>
      </c>
      <c r="L453" s="8">
        <v>3097.74</v>
      </c>
      <c r="M453" s="13">
        <f t="shared" si="31"/>
        <v>-5.6494636219482919E-3</v>
      </c>
    </row>
    <row r="454" spans="1:13" ht="17" x14ac:dyDescent="0.2">
      <c r="A454" s="7">
        <v>44729</v>
      </c>
      <c r="B454">
        <v>280.48001099999999</v>
      </c>
      <c r="C454" s="15">
        <f t="shared" si="29"/>
        <v>1.4908185785290184E-2</v>
      </c>
      <c r="D454" s="8">
        <v>3674.84</v>
      </c>
      <c r="E454" s="13">
        <f t="shared" si="28"/>
        <v>2.2008470670371594E-3</v>
      </c>
      <c r="I454" s="7">
        <v>43999</v>
      </c>
      <c r="J454">
        <v>249.179993</v>
      </c>
      <c r="K454" s="15">
        <f t="shared" si="30"/>
        <v>-6.9740567043334867E-3</v>
      </c>
      <c r="L454" s="8">
        <v>3117.86</v>
      </c>
      <c r="M454" s="13">
        <f t="shared" si="31"/>
        <v>6.4950576872171428E-3</v>
      </c>
    </row>
    <row r="455" spans="1:13" ht="17" x14ac:dyDescent="0.2">
      <c r="A455" s="7">
        <v>44732</v>
      </c>
      <c r="B455">
        <v>281.51001000000002</v>
      </c>
      <c r="C455" s="15">
        <f t="shared" si="29"/>
        <v>3.6722723887800957E-3</v>
      </c>
      <c r="D455" s="8">
        <v>3764.79</v>
      </c>
      <c r="E455" s="13">
        <f t="shared" si="28"/>
        <v>2.447725615264873E-2</v>
      </c>
      <c r="I455" s="7">
        <v>44000</v>
      </c>
      <c r="J455">
        <v>249.11000100000001</v>
      </c>
      <c r="K455" s="15">
        <f t="shared" si="30"/>
        <v>-2.8088932485037521E-4</v>
      </c>
      <c r="L455" s="8">
        <v>3131.29</v>
      </c>
      <c r="M455" s="13">
        <f t="shared" si="31"/>
        <v>4.3074416426651663E-3</v>
      </c>
    </row>
    <row r="456" spans="1:13" ht="17" x14ac:dyDescent="0.2">
      <c r="A456" s="7">
        <v>44733</v>
      </c>
      <c r="B456">
        <v>283.39001500000001</v>
      </c>
      <c r="C456" s="15">
        <f t="shared" si="29"/>
        <v>6.6782882782747688E-3</v>
      </c>
      <c r="D456" s="8">
        <v>3759.89</v>
      </c>
      <c r="E456" s="13">
        <f t="shared" si="28"/>
        <v>-1.3015334188627437E-3</v>
      </c>
      <c r="I456" s="7">
        <v>44001</v>
      </c>
      <c r="J456">
        <v>250</v>
      </c>
      <c r="K456" s="15">
        <f t="shared" si="30"/>
        <v>3.5727148505770856E-3</v>
      </c>
      <c r="L456" s="8">
        <v>3050.33</v>
      </c>
      <c r="M456" s="13">
        <f t="shared" si="31"/>
        <v>-2.5855158736495243E-2</v>
      </c>
    </row>
    <row r="457" spans="1:13" ht="17" x14ac:dyDescent="0.2">
      <c r="A457" s="7">
        <v>44734</v>
      </c>
      <c r="B457">
        <v>274.85000600000001</v>
      </c>
      <c r="C457" s="15">
        <f t="shared" si="29"/>
        <v>-3.0135179603981488E-2</v>
      </c>
      <c r="D457" s="8">
        <v>3795.73</v>
      </c>
      <c r="E457" s="13">
        <f t="shared" si="28"/>
        <v>9.5321937609877949E-3</v>
      </c>
      <c r="I457" s="7">
        <v>44004</v>
      </c>
      <c r="J457">
        <v>249.80999800000001</v>
      </c>
      <c r="K457" s="15">
        <f t="shared" si="30"/>
        <v>-7.600079999999787E-4</v>
      </c>
      <c r="L457" s="8">
        <v>3083.76</v>
      </c>
      <c r="M457" s="13">
        <f t="shared" si="31"/>
        <v>1.0959469958988111E-2</v>
      </c>
    </row>
    <row r="458" spans="1:13" ht="17" x14ac:dyDescent="0.2">
      <c r="A458" s="7">
        <v>44735</v>
      </c>
      <c r="B458">
        <v>279.42001299999998</v>
      </c>
      <c r="C458" s="15">
        <f t="shared" si="29"/>
        <v>1.6627276333404772E-2</v>
      </c>
      <c r="D458" s="8">
        <v>3911.74</v>
      </c>
      <c r="E458" s="13">
        <f t="shared" si="28"/>
        <v>3.0563290855777359E-2</v>
      </c>
      <c r="I458" s="7">
        <v>44005</v>
      </c>
      <c r="J458">
        <v>250.979996</v>
      </c>
      <c r="K458" s="15">
        <f t="shared" si="30"/>
        <v>4.6835515366361324E-3</v>
      </c>
      <c r="L458" s="8">
        <v>3009.05</v>
      </c>
      <c r="M458" s="13">
        <f t="shared" si="31"/>
        <v>-2.4226917788673585E-2</v>
      </c>
    </row>
    <row r="459" spans="1:13" ht="17" x14ac:dyDescent="0.2">
      <c r="A459" s="7">
        <v>44736</v>
      </c>
      <c r="B459">
        <v>279.64999399999999</v>
      </c>
      <c r="C459" s="15">
        <f t="shared" si="29"/>
        <v>8.230655976670942E-4</v>
      </c>
      <c r="D459" s="8">
        <v>3900.11</v>
      </c>
      <c r="E459" s="13">
        <f t="shared" si="28"/>
        <v>-2.973101484249896E-3</v>
      </c>
      <c r="I459" s="7">
        <v>44006</v>
      </c>
      <c r="J459">
        <v>245.679993</v>
      </c>
      <c r="K459" s="15">
        <f t="shared" si="30"/>
        <v>-2.1117232785357154E-2</v>
      </c>
      <c r="L459" s="8">
        <v>3053.24</v>
      </c>
      <c r="M459" s="13">
        <f t="shared" si="31"/>
        <v>1.468569814393228E-2</v>
      </c>
    </row>
    <row r="460" spans="1:13" ht="17" x14ac:dyDescent="0.2">
      <c r="A460" s="7">
        <v>44739</v>
      </c>
      <c r="B460">
        <v>285.5</v>
      </c>
      <c r="C460" s="15">
        <f t="shared" si="29"/>
        <v>2.0919027804449097E-2</v>
      </c>
      <c r="D460" s="8">
        <v>3821.55</v>
      </c>
      <c r="E460" s="13">
        <f t="shared" si="28"/>
        <v>-2.0143021607082812E-2</v>
      </c>
      <c r="I460" s="7">
        <v>44007</v>
      </c>
      <c r="J460">
        <v>241.429993</v>
      </c>
      <c r="K460" s="15">
        <f t="shared" si="30"/>
        <v>-1.7298925924342567E-2</v>
      </c>
      <c r="L460" s="8">
        <v>3100.29</v>
      </c>
      <c r="M460" s="13">
        <f t="shared" si="31"/>
        <v>1.5409859690034278E-2</v>
      </c>
    </row>
    <row r="461" spans="1:13" ht="17" x14ac:dyDescent="0.2">
      <c r="A461" s="7">
        <v>44740</v>
      </c>
      <c r="B461">
        <v>286.27999899999998</v>
      </c>
      <c r="C461" s="15">
        <f t="shared" si="29"/>
        <v>2.7320455341506289E-3</v>
      </c>
      <c r="D461" s="8">
        <v>3818.83</v>
      </c>
      <c r="E461" s="13">
        <f t="shared" si="28"/>
        <v>-7.1175308448145902E-4</v>
      </c>
      <c r="I461" s="7">
        <v>44008</v>
      </c>
      <c r="J461">
        <v>245.470001</v>
      </c>
      <c r="K461" s="15">
        <f t="shared" si="30"/>
        <v>1.6733662416168915E-2</v>
      </c>
      <c r="L461" s="8">
        <v>3115.86</v>
      </c>
      <c r="M461" s="13">
        <f t="shared" si="31"/>
        <v>5.022110834792981E-3</v>
      </c>
    </row>
    <row r="462" spans="1:13" ht="17" x14ac:dyDescent="0.2">
      <c r="A462" s="7">
        <v>44741</v>
      </c>
      <c r="B462">
        <v>280.83999599999999</v>
      </c>
      <c r="C462" s="15">
        <f t="shared" si="29"/>
        <v>-1.9002385842540104E-2</v>
      </c>
      <c r="D462" s="8">
        <v>3785.38</v>
      </c>
      <c r="E462" s="13">
        <f t="shared" si="28"/>
        <v>-8.7592273026031453E-3</v>
      </c>
      <c r="I462" s="7">
        <v>44011</v>
      </c>
      <c r="J462">
        <v>242.11999499999999</v>
      </c>
      <c r="K462" s="15">
        <f t="shared" si="30"/>
        <v>-1.3647313261712979E-2</v>
      </c>
      <c r="L462" s="8">
        <v>3130.01</v>
      </c>
      <c r="M462" s="13">
        <f t="shared" si="31"/>
        <v>4.5412823425956539E-3</v>
      </c>
    </row>
    <row r="463" spans="1:13" ht="17" x14ac:dyDescent="0.2">
      <c r="A463" s="7">
        <v>44742</v>
      </c>
      <c r="B463">
        <v>274.540009</v>
      </c>
      <c r="C463" s="15">
        <f t="shared" si="29"/>
        <v>-2.2432655924122691E-2</v>
      </c>
      <c r="D463" s="8">
        <v>3825.33</v>
      </c>
      <c r="E463" s="13">
        <f t="shared" si="28"/>
        <v>1.0553762105785847E-2</v>
      </c>
      <c r="I463" s="7">
        <v>44012</v>
      </c>
      <c r="J463">
        <v>243.61000100000001</v>
      </c>
      <c r="K463" s="15">
        <f t="shared" si="30"/>
        <v>6.1539981445977165E-3</v>
      </c>
      <c r="L463" s="8">
        <v>3179.72</v>
      </c>
      <c r="M463" s="13">
        <f t="shared" si="31"/>
        <v>1.5881738397001799E-2</v>
      </c>
    </row>
    <row r="464" spans="1:13" ht="17" x14ac:dyDescent="0.2">
      <c r="A464" s="7">
        <v>44743</v>
      </c>
      <c r="B464">
        <v>274.55999800000001</v>
      </c>
      <c r="C464" s="15">
        <f t="shared" si="29"/>
        <v>7.280906004480947E-5</v>
      </c>
      <c r="D464" s="8">
        <v>3831.39</v>
      </c>
      <c r="E464" s="13">
        <f t="shared" si="28"/>
        <v>1.5841770513915776E-3</v>
      </c>
      <c r="I464" s="7">
        <v>44013</v>
      </c>
      <c r="J464">
        <v>241.33999600000001</v>
      </c>
      <c r="K464" s="15">
        <f t="shared" si="30"/>
        <v>-9.3181929751726678E-3</v>
      </c>
      <c r="L464" s="8">
        <v>3145.32</v>
      </c>
      <c r="M464" s="13">
        <f t="shared" si="31"/>
        <v>-1.0818562640735552E-2</v>
      </c>
    </row>
    <row r="465" spans="1:13" ht="17" x14ac:dyDescent="0.2">
      <c r="A465" s="7">
        <v>44746</v>
      </c>
      <c r="B465">
        <v>275.66000400000001</v>
      </c>
      <c r="C465" s="15">
        <f t="shared" si="29"/>
        <v>4.0064321387414115E-3</v>
      </c>
      <c r="D465" s="8">
        <v>3845.08</v>
      </c>
      <c r="E465" s="13">
        <f t="shared" si="28"/>
        <v>3.5731157621645693E-3</v>
      </c>
      <c r="I465" s="7">
        <v>44014</v>
      </c>
      <c r="J465">
        <v>246.53999300000001</v>
      </c>
      <c r="K465" s="15">
        <f t="shared" si="30"/>
        <v>2.1546354048999072E-2</v>
      </c>
      <c r="L465" s="8">
        <v>3169.94</v>
      </c>
      <c r="M465" s="13">
        <f t="shared" si="31"/>
        <v>7.8275024480816136E-3</v>
      </c>
    </row>
    <row r="466" spans="1:13" ht="17" x14ac:dyDescent="0.2">
      <c r="A466" s="7">
        <v>44747</v>
      </c>
      <c r="B466">
        <v>272.709991</v>
      </c>
      <c r="C466" s="15">
        <f t="shared" si="29"/>
        <v>-1.0701635918136332E-2</v>
      </c>
      <c r="D466" s="8">
        <v>3902.62</v>
      </c>
      <c r="E466" s="13">
        <f t="shared" si="28"/>
        <v>1.4964578110208349E-2</v>
      </c>
      <c r="I466" s="7">
        <v>44015</v>
      </c>
      <c r="J466">
        <v>245.38999899999999</v>
      </c>
      <c r="K466" s="15">
        <f t="shared" si="30"/>
        <v>-4.6645332710787413E-3</v>
      </c>
      <c r="L466" s="8">
        <v>3152.05</v>
      </c>
      <c r="M466" s="13">
        <f t="shared" si="31"/>
        <v>-5.6436399427117756E-3</v>
      </c>
    </row>
    <row r="467" spans="1:13" ht="17" x14ac:dyDescent="0.2">
      <c r="A467" s="7">
        <v>44748</v>
      </c>
      <c r="B467">
        <v>274.11999500000002</v>
      </c>
      <c r="C467" s="15">
        <f t="shared" si="29"/>
        <v>5.1703422922999565E-3</v>
      </c>
      <c r="D467" s="8">
        <v>3899.38</v>
      </c>
      <c r="E467" s="13">
        <f t="shared" si="28"/>
        <v>-8.3021149894169088E-4</v>
      </c>
      <c r="I467" s="7">
        <v>44018</v>
      </c>
      <c r="J467">
        <v>248.820007</v>
      </c>
      <c r="K467" s="15">
        <f t="shared" si="30"/>
        <v>1.3977782362678992E-2</v>
      </c>
      <c r="L467" s="8">
        <v>3185.04</v>
      </c>
      <c r="M467" s="13">
        <f t="shared" si="31"/>
        <v>1.046620453355751E-2</v>
      </c>
    </row>
    <row r="468" spans="1:13" ht="17" x14ac:dyDescent="0.2">
      <c r="A468" s="7">
        <v>44749</v>
      </c>
      <c r="B468">
        <v>276.80999800000001</v>
      </c>
      <c r="C468" s="15">
        <f t="shared" si="29"/>
        <v>9.8132316104850847E-3</v>
      </c>
      <c r="D468" s="8">
        <v>3854.43</v>
      </c>
      <c r="E468" s="13">
        <f t="shared" si="28"/>
        <v>-1.1527473598367033E-2</v>
      </c>
      <c r="I468" s="7">
        <v>44019</v>
      </c>
      <c r="J468">
        <v>246.279999</v>
      </c>
      <c r="K468" s="15">
        <f t="shared" si="30"/>
        <v>-1.0208214486546519E-2</v>
      </c>
      <c r="L468" s="8">
        <v>3155.22</v>
      </c>
      <c r="M468" s="13">
        <f t="shared" si="31"/>
        <v>-9.3625197799713789E-3</v>
      </c>
    </row>
    <row r="469" spans="1:13" ht="17" x14ac:dyDescent="0.2">
      <c r="A469" s="7">
        <v>44750</v>
      </c>
      <c r="B469">
        <v>277.48998999999998</v>
      </c>
      <c r="C469" s="15">
        <f t="shared" si="29"/>
        <v>2.4565297673964093E-3</v>
      </c>
      <c r="D469" s="8">
        <v>3818.8</v>
      </c>
      <c r="E469" s="13">
        <f t="shared" si="28"/>
        <v>-9.2439089567069033E-3</v>
      </c>
      <c r="I469" s="7">
        <v>44020</v>
      </c>
      <c r="J469">
        <v>243.88000500000001</v>
      </c>
      <c r="K469" s="15">
        <f t="shared" si="30"/>
        <v>-9.7449813616411474E-3</v>
      </c>
      <c r="L469" s="8">
        <v>3197.52</v>
      </c>
      <c r="M469" s="13">
        <f t="shared" si="31"/>
        <v>1.3406355182839835E-2</v>
      </c>
    </row>
    <row r="470" spans="1:13" ht="17" x14ac:dyDescent="0.2">
      <c r="A470" s="7">
        <v>44753</v>
      </c>
      <c r="B470">
        <v>278.64999399999999</v>
      </c>
      <c r="C470" s="15">
        <f t="shared" si="29"/>
        <v>4.1803453883146879E-3</v>
      </c>
      <c r="D470" s="8">
        <v>3801.78</v>
      </c>
      <c r="E470" s="13">
        <f t="shared" si="28"/>
        <v>-4.4568974546977946E-3</v>
      </c>
      <c r="I470" s="7">
        <v>44021</v>
      </c>
      <c r="J470">
        <v>243.78999300000001</v>
      </c>
      <c r="K470" s="15">
        <f t="shared" si="30"/>
        <v>-3.6908314808337117E-4</v>
      </c>
      <c r="L470" s="8">
        <v>3226.56</v>
      </c>
      <c r="M470" s="13">
        <f t="shared" si="31"/>
        <v>9.0820385798993097E-3</v>
      </c>
    </row>
    <row r="471" spans="1:13" ht="17" x14ac:dyDescent="0.2">
      <c r="A471" s="7">
        <v>44754</v>
      </c>
      <c r="B471">
        <v>275.77999899999998</v>
      </c>
      <c r="C471" s="15">
        <f t="shared" si="29"/>
        <v>-1.0299641348637589E-2</v>
      </c>
      <c r="D471" s="8">
        <v>3790.38</v>
      </c>
      <c r="E471" s="13">
        <f t="shared" si="28"/>
        <v>-2.99859539478875E-3</v>
      </c>
      <c r="I471" s="7">
        <v>44022</v>
      </c>
      <c r="J471">
        <v>244.05999800000001</v>
      </c>
      <c r="K471" s="15">
        <f t="shared" si="30"/>
        <v>1.1075311036248259E-3</v>
      </c>
      <c r="L471" s="8">
        <v>3215.57</v>
      </c>
      <c r="M471" s="13">
        <f t="shared" si="31"/>
        <v>-3.4061043340275488E-3</v>
      </c>
    </row>
    <row r="472" spans="1:13" ht="17" x14ac:dyDescent="0.2">
      <c r="A472" s="7">
        <v>44755</v>
      </c>
      <c r="B472">
        <v>277.83999599999999</v>
      </c>
      <c r="C472" s="15">
        <f t="shared" si="29"/>
        <v>7.4697113912165491E-3</v>
      </c>
      <c r="D472" s="8">
        <v>3863.16</v>
      </c>
      <c r="E472" s="13">
        <f t="shared" si="28"/>
        <v>1.9201241036518768E-2</v>
      </c>
      <c r="I472" s="7">
        <v>44025</v>
      </c>
      <c r="J472">
        <v>245.679993</v>
      </c>
      <c r="K472" s="15">
        <f t="shared" si="30"/>
        <v>6.6376916056518631E-3</v>
      </c>
      <c r="L472" s="8">
        <v>3224.73</v>
      </c>
      <c r="M472" s="13">
        <f t="shared" si="31"/>
        <v>2.8486395880045201E-3</v>
      </c>
    </row>
    <row r="473" spans="1:13" ht="17" x14ac:dyDescent="0.2">
      <c r="A473" s="7">
        <v>44756</v>
      </c>
      <c r="B473">
        <v>275.17001299999998</v>
      </c>
      <c r="C473" s="15">
        <f t="shared" si="29"/>
        <v>-9.609786346239324E-3</v>
      </c>
      <c r="D473" s="8">
        <v>3830.85</v>
      </c>
      <c r="E473" s="13">
        <f t="shared" si="28"/>
        <v>-8.3636194203708936E-3</v>
      </c>
      <c r="I473" s="7">
        <v>44026</v>
      </c>
      <c r="J473">
        <v>242.929993</v>
      </c>
      <c r="K473" s="15">
        <f t="shared" si="30"/>
        <v>-1.1193422656927576E-2</v>
      </c>
      <c r="L473" s="8">
        <v>3251.84</v>
      </c>
      <c r="M473" s="13">
        <f t="shared" si="31"/>
        <v>8.4069053843267572E-3</v>
      </c>
    </row>
    <row r="474" spans="1:13" ht="17" x14ac:dyDescent="0.2">
      <c r="A474" s="7">
        <v>44757</v>
      </c>
      <c r="B474">
        <v>275.66000400000001</v>
      </c>
      <c r="C474" s="15">
        <f t="shared" si="29"/>
        <v>1.7806845835341978E-3</v>
      </c>
      <c r="D474" s="8">
        <v>3936.69</v>
      </c>
      <c r="E474" s="13">
        <f t="shared" si="28"/>
        <v>2.7628333137554417E-2</v>
      </c>
      <c r="I474" s="7">
        <v>44027</v>
      </c>
      <c r="J474">
        <v>246.66999799999999</v>
      </c>
      <c r="K474" s="15">
        <f t="shared" si="30"/>
        <v>1.5395402411261694E-2</v>
      </c>
      <c r="L474" s="8">
        <v>3257.3</v>
      </c>
      <c r="M474" s="13">
        <f t="shared" si="31"/>
        <v>1.6790493997245193E-3</v>
      </c>
    </row>
    <row r="475" spans="1:13" ht="17" x14ac:dyDescent="0.2">
      <c r="A475" s="7">
        <v>44760</v>
      </c>
      <c r="B475">
        <v>280.94000199999999</v>
      </c>
      <c r="C475" s="15">
        <f t="shared" si="29"/>
        <v>1.9154022793963277E-2</v>
      </c>
      <c r="D475" s="8">
        <v>3959.9</v>
      </c>
      <c r="E475" s="13">
        <f t="shared" si="28"/>
        <v>5.8958160281861183E-3</v>
      </c>
      <c r="I475" s="7">
        <v>44028</v>
      </c>
      <c r="J475">
        <v>245.60000600000001</v>
      </c>
      <c r="K475" s="15">
        <f t="shared" si="30"/>
        <v>-4.3377468223759763E-3</v>
      </c>
      <c r="L475" s="8">
        <v>3276.02</v>
      </c>
      <c r="M475" s="13">
        <f t="shared" si="31"/>
        <v>5.7470911491110943E-3</v>
      </c>
    </row>
    <row r="476" spans="1:13" ht="17" x14ac:dyDescent="0.2">
      <c r="A476" s="7">
        <v>44761</v>
      </c>
      <c r="B476">
        <v>282.14001500000001</v>
      </c>
      <c r="C476" s="15">
        <f t="shared" si="29"/>
        <v>4.2714209135656933E-3</v>
      </c>
      <c r="D476" s="8">
        <v>3998.95</v>
      </c>
      <c r="E476" s="13">
        <f t="shared" si="28"/>
        <v>9.8613601353569891E-3</v>
      </c>
      <c r="I476" s="7">
        <v>44029</v>
      </c>
      <c r="J476">
        <v>245.63999899999999</v>
      </c>
      <c r="K476" s="15">
        <f t="shared" si="30"/>
        <v>1.6283794390448136E-4</v>
      </c>
      <c r="L476" s="8">
        <v>3235.66</v>
      </c>
      <c r="M476" s="13">
        <f t="shared" si="31"/>
        <v>-1.2319827107282633E-2</v>
      </c>
    </row>
    <row r="477" spans="1:13" ht="17" x14ac:dyDescent="0.2">
      <c r="A477" s="7">
        <v>44762</v>
      </c>
      <c r="B477">
        <v>286.35000600000001</v>
      </c>
      <c r="C477" s="15">
        <f t="shared" si="29"/>
        <v>1.4921637400494125E-2</v>
      </c>
      <c r="D477" s="8">
        <v>3961.63</v>
      </c>
      <c r="E477" s="13">
        <f t="shared" si="28"/>
        <v>-9.3324497680640217E-3</v>
      </c>
      <c r="I477" s="7">
        <v>44032</v>
      </c>
      <c r="J477">
        <v>245.38000500000001</v>
      </c>
      <c r="K477" s="15">
        <f t="shared" si="30"/>
        <v>-1.0584351125974001E-3</v>
      </c>
      <c r="L477" s="8">
        <v>3215.63</v>
      </c>
      <c r="M477" s="13">
        <f t="shared" si="31"/>
        <v>-6.1903908321639944E-3</v>
      </c>
    </row>
    <row r="478" spans="1:13" ht="17" x14ac:dyDescent="0.2">
      <c r="A478" s="7">
        <v>44763</v>
      </c>
      <c r="B478">
        <v>289.95001200000002</v>
      </c>
      <c r="C478" s="15">
        <f t="shared" si="29"/>
        <v>1.2572047929344299E-2</v>
      </c>
      <c r="D478" s="8">
        <v>3966.84</v>
      </c>
      <c r="E478" s="13">
        <f t="shared" si="28"/>
        <v>1.3151152429682345E-3</v>
      </c>
      <c r="I478" s="7">
        <v>44033</v>
      </c>
      <c r="J478">
        <v>248.30999800000001</v>
      </c>
      <c r="K478" s="15">
        <f t="shared" si="30"/>
        <v>1.1940634690263296E-2</v>
      </c>
      <c r="L478" s="8">
        <v>3239.41</v>
      </c>
      <c r="M478" s="13">
        <f t="shared" si="31"/>
        <v>7.3951294147647229E-3</v>
      </c>
    </row>
    <row r="479" spans="1:13" ht="17" x14ac:dyDescent="0.2">
      <c r="A479" s="7">
        <v>44764</v>
      </c>
      <c r="B479">
        <v>294.13000499999998</v>
      </c>
      <c r="C479" s="15">
        <f t="shared" si="29"/>
        <v>1.4416253930005007E-2</v>
      </c>
      <c r="D479" s="8">
        <v>3921.05</v>
      </c>
      <c r="E479" s="13">
        <f t="shared" si="28"/>
        <v>-1.1543193070554847E-2</v>
      </c>
      <c r="I479" s="7">
        <v>44034</v>
      </c>
      <c r="J479">
        <v>247.220001</v>
      </c>
      <c r="K479" s="15">
        <f t="shared" si="30"/>
        <v>-4.3896621512599099E-3</v>
      </c>
      <c r="L479" s="8">
        <v>3218.44</v>
      </c>
      <c r="M479" s="13">
        <f t="shared" si="31"/>
        <v>-6.4734010205561576E-3</v>
      </c>
    </row>
    <row r="480" spans="1:13" ht="17" x14ac:dyDescent="0.2">
      <c r="A480" s="7">
        <v>44767</v>
      </c>
      <c r="B480">
        <v>293.52999899999998</v>
      </c>
      <c r="C480" s="15">
        <f t="shared" si="29"/>
        <v>-2.0399346880641822E-3</v>
      </c>
      <c r="D480" s="8">
        <v>4023.61</v>
      </c>
      <c r="E480" s="13">
        <f t="shared" si="28"/>
        <v>2.6156259165274642E-2</v>
      </c>
      <c r="I480" s="7">
        <v>44035</v>
      </c>
      <c r="J480">
        <v>248.270004</v>
      </c>
      <c r="K480" s="15">
        <f t="shared" si="30"/>
        <v>4.2472413063374681E-3</v>
      </c>
      <c r="L480" s="8">
        <v>3258.44</v>
      </c>
      <c r="M480" s="13">
        <f t="shared" si="31"/>
        <v>1.2428381451883519E-2</v>
      </c>
    </row>
    <row r="481" spans="1:13" ht="17" x14ac:dyDescent="0.2">
      <c r="A481" s="7">
        <v>44768</v>
      </c>
      <c r="B481">
        <v>290.89001500000001</v>
      </c>
      <c r="C481" s="15">
        <f t="shared" si="29"/>
        <v>-8.9939154736956572E-3</v>
      </c>
      <c r="D481" s="8">
        <v>4072.43</v>
      </c>
      <c r="E481" s="13">
        <f t="shared" si="28"/>
        <v>1.2133382708562568E-2</v>
      </c>
      <c r="I481" s="7">
        <v>44036</v>
      </c>
      <c r="J481">
        <v>245.11999499999999</v>
      </c>
      <c r="K481" s="15">
        <f t="shared" si="30"/>
        <v>-1.2687835619481502E-2</v>
      </c>
      <c r="L481" s="8">
        <v>3246.22</v>
      </c>
      <c r="M481" s="13">
        <f t="shared" si="31"/>
        <v>-3.7502608610255894E-3</v>
      </c>
    </row>
    <row r="482" spans="1:13" ht="17" x14ac:dyDescent="0.2">
      <c r="A482" s="7">
        <v>44769</v>
      </c>
      <c r="B482">
        <v>292.60998499999999</v>
      </c>
      <c r="C482" s="15">
        <f t="shared" si="29"/>
        <v>5.9127845966111536E-3</v>
      </c>
      <c r="D482" s="8">
        <v>4130.29</v>
      </c>
      <c r="E482" s="13">
        <f t="shared" si="28"/>
        <v>1.4207733466259809E-2</v>
      </c>
      <c r="I482" s="7">
        <v>44039</v>
      </c>
      <c r="J482">
        <v>243.33000200000001</v>
      </c>
      <c r="K482" s="15">
        <f t="shared" si="30"/>
        <v>-7.3025172834226826E-3</v>
      </c>
      <c r="L482" s="8">
        <v>3271.12</v>
      </c>
      <c r="M482" s="13">
        <f t="shared" si="31"/>
        <v>7.6704597963170862E-3</v>
      </c>
    </row>
    <row r="483" spans="1:13" ht="17" x14ac:dyDescent="0.2">
      <c r="A483" s="7">
        <v>44770</v>
      </c>
      <c r="B483">
        <v>291.39001500000001</v>
      </c>
      <c r="C483" s="15">
        <f t="shared" si="29"/>
        <v>-4.1692698900893665E-3</v>
      </c>
      <c r="D483" s="8">
        <v>4118.63</v>
      </c>
      <c r="E483" s="13">
        <f t="shared" si="28"/>
        <v>-2.8230463236237346E-3</v>
      </c>
      <c r="I483" s="7">
        <v>44040</v>
      </c>
      <c r="J483">
        <v>244.66000399999999</v>
      </c>
      <c r="K483" s="15">
        <f t="shared" si="30"/>
        <v>5.4658364733830567E-3</v>
      </c>
      <c r="L483" s="8">
        <v>3294.61</v>
      </c>
      <c r="M483" s="13">
        <f t="shared" si="31"/>
        <v>7.1810266819927193E-3</v>
      </c>
    </row>
    <row r="484" spans="1:13" ht="17" x14ac:dyDescent="0.2">
      <c r="A484" s="7">
        <v>44771</v>
      </c>
      <c r="B484">
        <v>299.67001299999998</v>
      </c>
      <c r="C484" s="15">
        <f t="shared" si="29"/>
        <v>2.8415517257857958E-2</v>
      </c>
      <c r="D484" s="8">
        <v>4091.19</v>
      </c>
      <c r="E484" s="13">
        <f t="shared" si="28"/>
        <v>-6.6624095876541833E-3</v>
      </c>
      <c r="I484" s="7">
        <v>44041</v>
      </c>
      <c r="J484">
        <v>243.720001</v>
      </c>
      <c r="K484" s="15">
        <f t="shared" si="30"/>
        <v>-3.8420787404220835E-3</v>
      </c>
      <c r="L484" s="8">
        <v>3306.51</v>
      </c>
      <c r="M484" s="13">
        <f t="shared" si="31"/>
        <v>3.6119601409574376E-3</v>
      </c>
    </row>
    <row r="485" spans="1:13" ht="17" x14ac:dyDescent="0.2">
      <c r="A485" s="7">
        <v>44774</v>
      </c>
      <c r="B485">
        <v>298.32000699999998</v>
      </c>
      <c r="C485" s="15">
        <f t="shared" si="29"/>
        <v>-4.5049752775897511E-3</v>
      </c>
      <c r="D485" s="8">
        <v>4155.17</v>
      </c>
      <c r="E485" s="13">
        <f t="shared" si="28"/>
        <v>1.5638481713144525E-2</v>
      </c>
      <c r="I485" s="7">
        <v>44042</v>
      </c>
      <c r="J485">
        <v>241.39999399999999</v>
      </c>
      <c r="K485" s="15">
        <f t="shared" si="30"/>
        <v>-9.5191489844118626E-3</v>
      </c>
      <c r="L485" s="8">
        <v>3327.77</v>
      </c>
      <c r="M485" s="13">
        <f t="shared" si="31"/>
        <v>6.4297401187354275E-3</v>
      </c>
    </row>
    <row r="486" spans="1:13" ht="17" x14ac:dyDescent="0.2">
      <c r="A486" s="7">
        <v>44775</v>
      </c>
      <c r="B486">
        <v>293.83999599999999</v>
      </c>
      <c r="C486" s="15">
        <f t="shared" si="29"/>
        <v>-1.501746746740984E-2</v>
      </c>
      <c r="D486" s="8">
        <v>4151.9399999999996</v>
      </c>
      <c r="E486" s="13">
        <f t="shared" si="28"/>
        <v>-7.7734484990998887E-4</v>
      </c>
      <c r="I486" s="7">
        <v>44043</v>
      </c>
      <c r="J486">
        <v>242.30999800000001</v>
      </c>
      <c r="K486" s="15">
        <f t="shared" si="30"/>
        <v>3.7696935485425076E-3</v>
      </c>
      <c r="L486" s="8">
        <v>3349.16</v>
      </c>
      <c r="M486" s="13">
        <f t="shared" si="31"/>
        <v>6.4277278778279712E-3</v>
      </c>
    </row>
    <row r="487" spans="1:13" ht="17" x14ac:dyDescent="0.2">
      <c r="A487" s="7">
        <v>44776</v>
      </c>
      <c r="B487">
        <v>294.040009</v>
      </c>
      <c r="C487" s="15">
        <f t="shared" si="29"/>
        <v>6.806867775754899E-4</v>
      </c>
      <c r="D487" s="8">
        <v>4145.1899999999996</v>
      </c>
      <c r="E487" s="13">
        <f t="shared" si="28"/>
        <v>-1.6257460367924415E-3</v>
      </c>
      <c r="I487" s="7">
        <v>44046</v>
      </c>
      <c r="J487">
        <v>241.80999800000001</v>
      </c>
      <c r="K487" s="15">
        <f t="shared" si="30"/>
        <v>-2.0634724284055439E-3</v>
      </c>
      <c r="L487" s="8">
        <v>3351.28</v>
      </c>
      <c r="M487" s="13">
        <f t="shared" si="31"/>
        <v>6.329945419150107E-4</v>
      </c>
    </row>
    <row r="488" spans="1:13" ht="17" x14ac:dyDescent="0.2">
      <c r="A488" s="7">
        <v>44777</v>
      </c>
      <c r="B488">
        <v>298.82998700000002</v>
      </c>
      <c r="C488" s="15">
        <f t="shared" si="29"/>
        <v>1.6290225321003993E-2</v>
      </c>
      <c r="D488" s="8">
        <v>4140.0600000000004</v>
      </c>
      <c r="E488" s="13">
        <f t="shared" si="28"/>
        <v>-1.2375789770792123E-3</v>
      </c>
      <c r="I488" s="7">
        <v>44047</v>
      </c>
      <c r="J488">
        <v>245.699997</v>
      </c>
      <c r="K488" s="15">
        <f t="shared" si="30"/>
        <v>1.6087006460336672E-2</v>
      </c>
      <c r="L488" s="8">
        <v>3360.47</v>
      </c>
      <c r="M488" s="13">
        <f t="shared" si="31"/>
        <v>2.7422358024395965E-3</v>
      </c>
    </row>
    <row r="489" spans="1:13" ht="17" x14ac:dyDescent="0.2">
      <c r="A489" s="7">
        <v>44778</v>
      </c>
      <c r="B489">
        <v>298.459991</v>
      </c>
      <c r="C489" s="15">
        <f t="shared" si="29"/>
        <v>-1.238148834106223E-3</v>
      </c>
      <c r="D489" s="8">
        <v>4122.47</v>
      </c>
      <c r="E489" s="13">
        <f t="shared" si="28"/>
        <v>-4.248730694724312E-3</v>
      </c>
      <c r="I489" s="7">
        <v>44048</v>
      </c>
      <c r="J489">
        <v>247.80999800000001</v>
      </c>
      <c r="K489" s="15">
        <f t="shared" si="30"/>
        <v>8.5877127625688665E-3</v>
      </c>
      <c r="L489" s="8">
        <v>3333.69</v>
      </c>
      <c r="M489" s="13">
        <f t="shared" si="31"/>
        <v>-7.9691233666718819E-3</v>
      </c>
    </row>
    <row r="490" spans="1:13" ht="17" x14ac:dyDescent="0.2">
      <c r="A490" s="7">
        <v>44781</v>
      </c>
      <c r="B490">
        <v>297.08999599999999</v>
      </c>
      <c r="C490" s="15">
        <f t="shared" si="29"/>
        <v>-4.590213232298912E-3</v>
      </c>
      <c r="D490" s="8">
        <v>4210.24</v>
      </c>
      <c r="E490" s="13">
        <f t="shared" si="28"/>
        <v>2.1290634013103604E-2</v>
      </c>
      <c r="I490" s="7">
        <v>44049</v>
      </c>
      <c r="J490">
        <v>246.970001</v>
      </c>
      <c r="K490" s="15">
        <f t="shared" si="30"/>
        <v>-3.3896816382686934E-3</v>
      </c>
      <c r="L490" s="8">
        <v>3380.35</v>
      </c>
      <c r="M490" s="13">
        <f t="shared" si="31"/>
        <v>1.3996502374245878E-2</v>
      </c>
    </row>
    <row r="491" spans="1:13" ht="17" x14ac:dyDescent="0.2">
      <c r="A491" s="7">
        <v>44782</v>
      </c>
      <c r="B491">
        <v>296.27999899999998</v>
      </c>
      <c r="C491" s="15">
        <f t="shared" si="29"/>
        <v>-2.7264364701126143E-3</v>
      </c>
      <c r="D491" s="8">
        <v>4207.2700000000004</v>
      </c>
      <c r="E491" s="13">
        <f t="shared" si="28"/>
        <v>-7.0542296876174859E-4</v>
      </c>
      <c r="I491" s="7">
        <v>44050</v>
      </c>
      <c r="J491">
        <v>248.729996</v>
      </c>
      <c r="K491" s="15">
        <f t="shared" si="30"/>
        <v>7.1263513498549536E-3</v>
      </c>
      <c r="L491" s="8">
        <v>3373.43</v>
      </c>
      <c r="M491" s="13">
        <f t="shared" si="31"/>
        <v>-2.0471252976762555E-3</v>
      </c>
    </row>
    <row r="492" spans="1:13" ht="17" x14ac:dyDescent="0.2">
      <c r="A492" s="7">
        <v>44783</v>
      </c>
      <c r="B492">
        <v>295.51998900000001</v>
      </c>
      <c r="C492" s="15">
        <f t="shared" si="29"/>
        <v>-2.5651748432736765E-3</v>
      </c>
      <c r="D492" s="8">
        <v>4280.1499999999996</v>
      </c>
      <c r="E492" s="13">
        <f t="shared" si="28"/>
        <v>1.7322396708554288E-2</v>
      </c>
      <c r="I492" s="7">
        <v>44053</v>
      </c>
      <c r="J492">
        <v>251.61900299999999</v>
      </c>
      <c r="K492" s="15">
        <f t="shared" si="30"/>
        <v>1.1615032551200555E-2</v>
      </c>
      <c r="L492" s="8">
        <v>3372.85</v>
      </c>
      <c r="M492" s="13">
        <f t="shared" si="31"/>
        <v>-1.7193183199293305E-4</v>
      </c>
    </row>
    <row r="493" spans="1:13" ht="17" x14ac:dyDescent="0.2">
      <c r="A493" s="7">
        <v>44784</v>
      </c>
      <c r="B493">
        <v>300.29998799999998</v>
      </c>
      <c r="C493" s="15">
        <f t="shared" si="29"/>
        <v>1.6174875399037614E-2</v>
      </c>
      <c r="D493" s="8">
        <v>4297.1400000000003</v>
      </c>
      <c r="E493" s="13">
        <f t="shared" si="28"/>
        <v>3.96948705068767E-3</v>
      </c>
      <c r="I493" s="7">
        <v>44054</v>
      </c>
      <c r="J493">
        <v>255.779999</v>
      </c>
      <c r="K493" s="15">
        <f t="shared" si="30"/>
        <v>1.6536890896114098E-2</v>
      </c>
      <c r="L493" s="8">
        <v>3381.99</v>
      </c>
      <c r="M493" s="13">
        <f t="shared" si="31"/>
        <v>2.7098744385312123E-3</v>
      </c>
    </row>
    <row r="494" spans="1:13" ht="17" x14ac:dyDescent="0.2">
      <c r="A494" s="7">
        <v>44785</v>
      </c>
      <c r="B494">
        <v>300.64001500000001</v>
      </c>
      <c r="C494" s="15">
        <f t="shared" si="29"/>
        <v>1.1322910875375403E-3</v>
      </c>
      <c r="D494" s="8">
        <v>4305.2</v>
      </c>
      <c r="E494" s="13">
        <f t="shared" si="28"/>
        <v>1.8756661407353103E-3</v>
      </c>
      <c r="I494" s="7">
        <v>44055</v>
      </c>
      <c r="J494">
        <v>254.91000399999999</v>
      </c>
      <c r="K494" s="15">
        <f t="shared" si="30"/>
        <v>-3.4013410094665408E-3</v>
      </c>
      <c r="L494" s="8">
        <v>3389.78</v>
      </c>
      <c r="M494" s="13">
        <f t="shared" si="31"/>
        <v>2.3033775972136628E-3</v>
      </c>
    </row>
    <row r="495" spans="1:13" ht="17" x14ac:dyDescent="0.2">
      <c r="A495" s="7">
        <v>44788</v>
      </c>
      <c r="B495">
        <v>301.80999800000001</v>
      </c>
      <c r="C495" s="15">
        <f t="shared" si="29"/>
        <v>3.8916409713456446E-3</v>
      </c>
      <c r="D495" s="8">
        <v>4274.04</v>
      </c>
      <c r="E495" s="13">
        <f t="shared" si="28"/>
        <v>-7.2377589891293725E-3</v>
      </c>
      <c r="I495" s="7">
        <v>44056</v>
      </c>
      <c r="J495">
        <v>255.729996</v>
      </c>
      <c r="K495" s="15">
        <f t="shared" si="30"/>
        <v>3.2167901892152795E-3</v>
      </c>
      <c r="L495" s="8">
        <v>3374.85</v>
      </c>
      <c r="M495" s="13">
        <f t="shared" si="31"/>
        <v>-4.4044156257928568E-3</v>
      </c>
    </row>
    <row r="496" spans="1:13" ht="17" x14ac:dyDescent="0.2">
      <c r="A496" s="7">
        <v>44789</v>
      </c>
      <c r="B496">
        <v>302.41000400000001</v>
      </c>
      <c r="C496" s="15">
        <f t="shared" si="29"/>
        <v>1.9880255921806977E-3</v>
      </c>
      <c r="D496" s="8">
        <v>4283.74</v>
      </c>
      <c r="E496" s="13">
        <f t="shared" si="28"/>
        <v>2.2695154935377104E-3</v>
      </c>
      <c r="I496" s="7">
        <v>44057</v>
      </c>
      <c r="J496">
        <v>252.03999300000001</v>
      </c>
      <c r="K496" s="15">
        <f t="shared" si="30"/>
        <v>-1.4429292838998742E-2</v>
      </c>
      <c r="L496" s="8">
        <v>3385.51</v>
      </c>
      <c r="M496" s="13">
        <f t="shared" si="31"/>
        <v>3.1586589033587575E-3</v>
      </c>
    </row>
    <row r="497" spans="1:13" ht="17" x14ac:dyDescent="0.2">
      <c r="A497" s="7">
        <v>44790</v>
      </c>
      <c r="B497">
        <v>299.57000699999998</v>
      </c>
      <c r="C497" s="15">
        <f t="shared" si="29"/>
        <v>-9.3912137906656534E-3</v>
      </c>
      <c r="D497" s="8">
        <v>4228.4799999999996</v>
      </c>
      <c r="E497" s="13">
        <f t="shared" si="28"/>
        <v>-1.2899942573545653E-2</v>
      </c>
      <c r="I497" s="7">
        <v>44060</v>
      </c>
      <c r="J497">
        <v>252.86000100000001</v>
      </c>
      <c r="K497" s="15">
        <f t="shared" si="30"/>
        <v>3.2534836643960396E-3</v>
      </c>
      <c r="L497" s="8">
        <v>3397.16</v>
      </c>
      <c r="M497" s="13">
        <f t="shared" si="31"/>
        <v>3.4411358997610275E-3</v>
      </c>
    </row>
    <row r="498" spans="1:13" ht="17" x14ac:dyDescent="0.2">
      <c r="A498" s="7">
        <v>44791</v>
      </c>
      <c r="B498">
        <v>297.54998799999998</v>
      </c>
      <c r="C498" s="15">
        <f t="shared" si="29"/>
        <v>-6.7430615642373182E-3</v>
      </c>
      <c r="D498" s="8">
        <v>4137.99</v>
      </c>
      <c r="E498" s="13">
        <f t="shared" si="28"/>
        <v>-2.1400124867564707E-2</v>
      </c>
      <c r="I498" s="7">
        <v>44061</v>
      </c>
      <c r="J498">
        <v>253.61999499999999</v>
      </c>
      <c r="K498" s="15">
        <f t="shared" si="30"/>
        <v>3.0055920153222448E-3</v>
      </c>
      <c r="L498" s="8">
        <v>3431.28</v>
      </c>
      <c r="M498" s="13">
        <f t="shared" si="31"/>
        <v>1.004368354743379E-2</v>
      </c>
    </row>
    <row r="499" spans="1:13" ht="17" x14ac:dyDescent="0.2">
      <c r="A499" s="7">
        <v>44792</v>
      </c>
      <c r="B499">
        <v>296.91000400000001</v>
      </c>
      <c r="C499" s="15">
        <f t="shared" si="29"/>
        <v>-2.1508453228368252E-3</v>
      </c>
      <c r="D499" s="8">
        <v>4128.7299999999996</v>
      </c>
      <c r="E499" s="13">
        <f t="shared" si="28"/>
        <v>-2.2378014446627903E-3</v>
      </c>
      <c r="I499" s="7">
        <v>44062</v>
      </c>
      <c r="J499">
        <v>249.529999</v>
      </c>
      <c r="K499" s="15">
        <f t="shared" si="30"/>
        <v>-1.6126472993582275E-2</v>
      </c>
      <c r="L499" s="8">
        <v>3443.62</v>
      </c>
      <c r="M499" s="13">
        <f t="shared" si="31"/>
        <v>3.5963255694666518E-3</v>
      </c>
    </row>
    <row r="500" spans="1:13" ht="17" x14ac:dyDescent="0.2">
      <c r="A500" s="7">
        <v>44795</v>
      </c>
      <c r="B500">
        <v>290.26998900000001</v>
      </c>
      <c r="C500" s="15">
        <f t="shared" si="29"/>
        <v>-2.2363729448469538E-2</v>
      </c>
      <c r="D500" s="8">
        <v>4140.7700000000004</v>
      </c>
      <c r="E500" s="13">
        <f t="shared" si="28"/>
        <v>2.9161509713642175E-3</v>
      </c>
      <c r="I500" s="7">
        <v>44063</v>
      </c>
      <c r="J500">
        <v>248.89999399999999</v>
      </c>
      <c r="K500" s="15">
        <f t="shared" si="30"/>
        <v>-2.524766571253112E-3</v>
      </c>
      <c r="L500" s="8">
        <v>3478.73</v>
      </c>
      <c r="M500" s="13">
        <f t="shared" si="31"/>
        <v>1.0195666188487662E-2</v>
      </c>
    </row>
    <row r="501" spans="1:13" ht="17" x14ac:dyDescent="0.2">
      <c r="A501" s="7">
        <v>44796</v>
      </c>
      <c r="B501">
        <v>287.5</v>
      </c>
      <c r="C501" s="15">
        <f t="shared" si="29"/>
        <v>-9.5428018912420143E-3</v>
      </c>
      <c r="D501" s="8">
        <v>4199.12</v>
      </c>
      <c r="E501" s="13">
        <f t="shared" si="28"/>
        <v>1.4091582000449021E-2</v>
      </c>
      <c r="I501" s="7">
        <v>44064</v>
      </c>
      <c r="J501">
        <v>249</v>
      </c>
      <c r="K501" s="15">
        <f t="shared" si="30"/>
        <v>4.0179189397648862E-4</v>
      </c>
      <c r="L501" s="8">
        <v>3484.55</v>
      </c>
      <c r="M501" s="13">
        <f t="shared" si="31"/>
        <v>1.6730243508407128E-3</v>
      </c>
    </row>
    <row r="502" spans="1:13" ht="17" x14ac:dyDescent="0.2">
      <c r="A502" s="7">
        <v>44797</v>
      </c>
      <c r="B502">
        <v>284.5</v>
      </c>
      <c r="C502" s="15">
        <f t="shared" si="29"/>
        <v>-1.0434782608695681E-2</v>
      </c>
      <c r="D502" s="8">
        <v>4057.66</v>
      </c>
      <c r="E502" s="13">
        <f t="shared" si="28"/>
        <v>-3.3688010821315006E-2</v>
      </c>
      <c r="I502" s="7">
        <v>44067</v>
      </c>
      <c r="J502">
        <v>252.009995</v>
      </c>
      <c r="K502" s="15">
        <f t="shared" si="30"/>
        <v>1.2088333333333257E-2</v>
      </c>
      <c r="L502" s="8">
        <v>3508.01</v>
      </c>
      <c r="M502" s="13">
        <f t="shared" si="31"/>
        <v>6.732576659826961E-3</v>
      </c>
    </row>
    <row r="503" spans="1:13" ht="17" x14ac:dyDescent="0.2">
      <c r="A503" s="7">
        <v>44798</v>
      </c>
      <c r="B503">
        <v>286.08999599999999</v>
      </c>
      <c r="C503" s="15">
        <f t="shared" si="29"/>
        <v>5.588738137082494E-3</v>
      </c>
      <c r="D503" s="8">
        <v>4030.61</v>
      </c>
      <c r="E503" s="13">
        <f t="shared" si="28"/>
        <v>-6.6664037893761074E-3</v>
      </c>
      <c r="I503" s="7">
        <v>44068</v>
      </c>
      <c r="J503">
        <v>252.270004</v>
      </c>
      <c r="K503" s="15">
        <f t="shared" si="30"/>
        <v>1.0317408244064907E-3</v>
      </c>
      <c r="L503" s="8">
        <v>3500.31</v>
      </c>
      <c r="M503" s="13">
        <f t="shared" si="31"/>
        <v>-2.1949766391772263E-3</v>
      </c>
    </row>
    <row r="504" spans="1:13" ht="17" x14ac:dyDescent="0.2">
      <c r="A504" s="7">
        <v>44799</v>
      </c>
      <c r="B504">
        <v>286.67999300000002</v>
      </c>
      <c r="C504" s="15">
        <f t="shared" si="29"/>
        <v>2.0622776337835269E-3</v>
      </c>
      <c r="D504" s="8">
        <v>3986.16</v>
      </c>
      <c r="E504" s="13">
        <f t="shared" si="28"/>
        <v>-1.1028107408059928E-2</v>
      </c>
      <c r="I504" s="7">
        <v>44069</v>
      </c>
      <c r="J504">
        <v>251.35000600000001</v>
      </c>
      <c r="K504" s="15">
        <f t="shared" si="30"/>
        <v>-3.6468782868057659E-3</v>
      </c>
    </row>
    <row r="505" spans="1:13" ht="17" x14ac:dyDescent="0.2">
      <c r="A505" s="7">
        <v>44803</v>
      </c>
      <c r="B505">
        <v>286.41000400000001</v>
      </c>
      <c r="C505" s="15">
        <f t="shared" si="29"/>
        <v>-9.4177831237773901E-4</v>
      </c>
      <c r="D505" s="8">
        <v>3955</v>
      </c>
      <c r="E505" s="13">
        <f t="shared" si="28"/>
        <v>-7.8170469825595834E-3</v>
      </c>
      <c r="I505" s="7">
        <v>44070</v>
      </c>
      <c r="J505">
        <v>252.449997</v>
      </c>
      <c r="K505" s="15">
        <f t="shared" si="30"/>
        <v>4.3763317037677218E-3</v>
      </c>
    </row>
    <row r="506" spans="1:13" ht="17" x14ac:dyDescent="0.2">
      <c r="A506" s="7">
        <v>44804</v>
      </c>
      <c r="B506">
        <v>282.709991</v>
      </c>
      <c r="C506" s="15">
        <f t="shared" si="29"/>
        <v>-1.2918588556005917E-2</v>
      </c>
      <c r="D506" s="8">
        <v>3966.85</v>
      </c>
      <c r="E506" s="13">
        <f t="shared" si="28"/>
        <v>2.9962073324905081E-3</v>
      </c>
      <c r="I506" s="7">
        <v>44071</v>
      </c>
      <c r="J506">
        <v>252.38000500000001</v>
      </c>
      <c r="K506" s="15">
        <f t="shared" si="30"/>
        <v>-2.7725094407504702E-4</v>
      </c>
    </row>
    <row r="507" spans="1:13" ht="17" x14ac:dyDescent="0.2">
      <c r="A507" s="7">
        <v>44805</v>
      </c>
      <c r="B507">
        <v>277.85998499999999</v>
      </c>
      <c r="C507" s="15">
        <f t="shared" si="29"/>
        <v>-1.715541068373494E-2</v>
      </c>
      <c r="D507" s="8">
        <v>3924.26</v>
      </c>
      <c r="E507" s="13">
        <f t="shared" si="28"/>
        <v>-1.0736478566116592E-2</v>
      </c>
    </row>
    <row r="508" spans="1:13" ht="17" x14ac:dyDescent="0.2">
      <c r="A508" s="7">
        <v>44806</v>
      </c>
      <c r="B508">
        <v>276.42001299999998</v>
      </c>
      <c r="C508" s="15">
        <f t="shared" si="29"/>
        <v>-5.1823654996598911E-3</v>
      </c>
      <c r="D508" s="8">
        <v>3908.19</v>
      </c>
      <c r="E508" s="13">
        <f t="shared" si="28"/>
        <v>-4.095039574340209E-3</v>
      </c>
    </row>
    <row r="509" spans="1:13" ht="17" x14ac:dyDescent="0.2">
      <c r="A509" s="7">
        <v>44809</v>
      </c>
      <c r="B509">
        <v>276.55999800000001</v>
      </c>
      <c r="C509" s="15">
        <f t="shared" si="29"/>
        <v>5.064213639265347E-4</v>
      </c>
      <c r="D509" s="8">
        <v>3979.87</v>
      </c>
      <c r="E509" s="13">
        <f t="shared" si="28"/>
        <v>1.8340971140093032E-2</v>
      </c>
    </row>
    <row r="510" spans="1:13" ht="17" x14ac:dyDescent="0.2">
      <c r="A510" s="7">
        <v>44810</v>
      </c>
      <c r="B510">
        <v>279.88000499999998</v>
      </c>
      <c r="C510" s="15">
        <f t="shared" si="29"/>
        <v>1.2004653688202582E-2</v>
      </c>
      <c r="D510" s="8">
        <v>4006.18</v>
      </c>
      <c r="E510" s="13">
        <f t="shared" si="28"/>
        <v>6.6107686934497867E-3</v>
      </c>
    </row>
    <row r="511" spans="1:13" ht="17" x14ac:dyDescent="0.2">
      <c r="A511" s="7">
        <v>44811</v>
      </c>
      <c r="B511">
        <v>278.57000699999998</v>
      </c>
      <c r="C511" s="15">
        <f t="shared" si="29"/>
        <v>-4.6805701607730565E-3</v>
      </c>
      <c r="D511" s="8">
        <v>4067.36</v>
      </c>
      <c r="E511" s="13">
        <f t="shared" si="28"/>
        <v>1.5271405678227268E-2</v>
      </c>
    </row>
    <row r="512" spans="1:13" ht="17" x14ac:dyDescent="0.2">
      <c r="A512" s="7">
        <v>44812</v>
      </c>
      <c r="B512">
        <v>279.17001299999998</v>
      </c>
      <c r="C512" s="15">
        <f t="shared" si="29"/>
        <v>2.1538786837163038E-3</v>
      </c>
      <c r="D512" s="8">
        <v>4110.41</v>
      </c>
      <c r="E512" s="13">
        <f t="shared" si="28"/>
        <v>1.058426104401855E-2</v>
      </c>
    </row>
    <row r="513" spans="1:5" ht="17" x14ac:dyDescent="0.2">
      <c r="A513" s="7">
        <v>44813</v>
      </c>
      <c r="B513">
        <v>284.11999500000002</v>
      </c>
      <c r="C513" s="15">
        <f t="shared" si="29"/>
        <v>1.7731066266060802E-2</v>
      </c>
      <c r="D513" s="8">
        <v>3932.69</v>
      </c>
      <c r="E513" s="13">
        <f t="shared" si="28"/>
        <v>-4.3236562775976095E-2</v>
      </c>
    </row>
    <row r="514" spans="1:5" ht="17" x14ac:dyDescent="0.2">
      <c r="A514" s="7">
        <v>44816</v>
      </c>
      <c r="B514">
        <v>288.290009</v>
      </c>
      <c r="C514" s="15">
        <f t="shared" si="29"/>
        <v>1.4676946618980447E-2</v>
      </c>
      <c r="D514" s="8">
        <v>3946.01</v>
      </c>
      <c r="E514" s="13">
        <f t="shared" si="28"/>
        <v>3.3869946525153516E-3</v>
      </c>
    </row>
    <row r="515" spans="1:5" ht="17" x14ac:dyDescent="0.2">
      <c r="A515" s="7">
        <v>44817</v>
      </c>
      <c r="B515">
        <v>290.98998999999998</v>
      </c>
      <c r="C515" s="15">
        <f t="shared" si="29"/>
        <v>9.3655031936954458E-3</v>
      </c>
      <c r="D515" s="8">
        <v>3901.35</v>
      </c>
      <c r="E515" s="13">
        <f t="shared" ref="E515:E578" si="32">D515/D514-1</f>
        <v>-1.1317761485652666E-2</v>
      </c>
    </row>
    <row r="516" spans="1:5" ht="17" x14ac:dyDescent="0.2">
      <c r="A516" s="7">
        <v>44818</v>
      </c>
      <c r="B516">
        <v>281.80999800000001</v>
      </c>
      <c r="C516" s="15">
        <f t="shared" ref="C516:C579" si="33">B516/B515-1</f>
        <v>-3.1547449450065157E-2</v>
      </c>
      <c r="D516" s="8">
        <v>3873.33</v>
      </c>
      <c r="E516" s="13">
        <f t="shared" si="32"/>
        <v>-7.1821292629474787E-3</v>
      </c>
    </row>
    <row r="517" spans="1:5" ht="17" x14ac:dyDescent="0.2">
      <c r="A517" s="7">
        <v>44819</v>
      </c>
      <c r="B517">
        <v>280.57998700000002</v>
      </c>
      <c r="C517" s="15">
        <f t="shared" si="33"/>
        <v>-4.364681908836987E-3</v>
      </c>
      <c r="D517" s="8">
        <v>3899.89</v>
      </c>
      <c r="E517" s="13">
        <f t="shared" si="32"/>
        <v>6.8571487583035662E-3</v>
      </c>
    </row>
    <row r="518" spans="1:5" ht="17" x14ac:dyDescent="0.2">
      <c r="A518" s="7">
        <v>44820</v>
      </c>
      <c r="B518">
        <v>279.75</v>
      </c>
      <c r="C518" s="15">
        <f t="shared" si="33"/>
        <v>-2.9581119055366312E-3</v>
      </c>
      <c r="D518" s="8">
        <v>3855.93</v>
      </c>
      <c r="E518" s="13">
        <f t="shared" si="32"/>
        <v>-1.1272112803181633E-2</v>
      </c>
    </row>
    <row r="519" spans="1:5" ht="17" x14ac:dyDescent="0.2">
      <c r="A519" s="7">
        <v>44824</v>
      </c>
      <c r="B519">
        <v>276.25</v>
      </c>
      <c r="C519" s="15">
        <f t="shared" si="33"/>
        <v>-1.2511170688114359E-2</v>
      </c>
      <c r="D519" s="8">
        <v>3789.93</v>
      </c>
      <c r="E519" s="13">
        <f t="shared" si="32"/>
        <v>-1.7116493297336777E-2</v>
      </c>
    </row>
    <row r="520" spans="1:5" ht="17" x14ac:dyDescent="0.2">
      <c r="A520" s="7">
        <v>44825</v>
      </c>
      <c r="B520">
        <v>278.23998999999998</v>
      </c>
      <c r="C520" s="15">
        <f t="shared" si="33"/>
        <v>7.2035837104071909E-3</v>
      </c>
      <c r="D520" s="8">
        <v>3757.99</v>
      </c>
      <c r="E520" s="13">
        <f t="shared" si="32"/>
        <v>-8.4275962880581146E-3</v>
      </c>
    </row>
    <row r="521" spans="1:5" ht="17" x14ac:dyDescent="0.2">
      <c r="A521" s="7">
        <v>44826</v>
      </c>
      <c r="B521">
        <v>274.66000400000001</v>
      </c>
      <c r="C521" s="15">
        <f t="shared" si="33"/>
        <v>-1.2866540140401672E-2</v>
      </c>
      <c r="D521" s="8">
        <v>3693.23</v>
      </c>
      <c r="E521" s="13">
        <f t="shared" si="32"/>
        <v>-1.7232616372049869E-2</v>
      </c>
    </row>
    <row r="522" spans="1:5" ht="17" x14ac:dyDescent="0.2">
      <c r="A522" s="7">
        <v>44827</v>
      </c>
      <c r="B522">
        <v>266.82998700000002</v>
      </c>
      <c r="C522" s="15">
        <f t="shared" si="33"/>
        <v>-2.850803497403287E-2</v>
      </c>
      <c r="D522" s="8">
        <v>3655.04</v>
      </c>
      <c r="E522" s="13">
        <f t="shared" si="32"/>
        <v>-1.0340542018774879E-2</v>
      </c>
    </row>
    <row r="523" spans="1:5" ht="17" x14ac:dyDescent="0.2">
      <c r="A523" s="7">
        <v>44830</v>
      </c>
      <c r="B523">
        <v>263.19000199999999</v>
      </c>
      <c r="C523" s="15">
        <f t="shared" si="33"/>
        <v>-1.3641588941800675E-2</v>
      </c>
      <c r="D523" s="8">
        <v>3647.29</v>
      </c>
      <c r="E523" s="13">
        <f t="shared" si="32"/>
        <v>-2.1203598319033956E-3</v>
      </c>
    </row>
    <row r="524" spans="1:5" ht="17" x14ac:dyDescent="0.2">
      <c r="A524" s="7">
        <v>44831</v>
      </c>
      <c r="B524">
        <v>262.19000199999999</v>
      </c>
      <c r="C524" s="15">
        <f t="shared" si="33"/>
        <v>-3.7995364276793842E-3</v>
      </c>
      <c r="D524" s="8">
        <v>3719.04</v>
      </c>
      <c r="E524" s="13">
        <f t="shared" si="32"/>
        <v>1.9672140136923533E-2</v>
      </c>
    </row>
    <row r="525" spans="1:5" ht="17" x14ac:dyDescent="0.2">
      <c r="A525" s="7">
        <v>44832</v>
      </c>
      <c r="B525">
        <v>256.07000699999998</v>
      </c>
      <c r="C525" s="15">
        <f t="shared" si="33"/>
        <v>-2.334183208099605E-2</v>
      </c>
      <c r="D525" s="8">
        <v>3640.47</v>
      </c>
      <c r="E525" s="13">
        <f t="shared" si="32"/>
        <v>-2.1126419721218426E-2</v>
      </c>
    </row>
    <row r="526" spans="1:5" ht="17" x14ac:dyDescent="0.2">
      <c r="A526" s="7">
        <v>44833</v>
      </c>
      <c r="B526">
        <v>252.550003</v>
      </c>
      <c r="C526" s="15">
        <f t="shared" si="33"/>
        <v>-1.3746256507112031E-2</v>
      </c>
      <c r="D526" s="8">
        <v>3585.62</v>
      </c>
      <c r="E526" s="13">
        <f t="shared" si="32"/>
        <v>-1.506673588849794E-2</v>
      </c>
    </row>
    <row r="527" spans="1:5" ht="17" x14ac:dyDescent="0.2">
      <c r="A527" s="7">
        <v>44834</v>
      </c>
      <c r="B527">
        <v>254.61999499999999</v>
      </c>
      <c r="C527" s="15">
        <f t="shared" si="33"/>
        <v>8.1963649788592274E-3</v>
      </c>
      <c r="D527" s="8">
        <v>3678.43</v>
      </c>
      <c r="E527" s="13">
        <f t="shared" si="32"/>
        <v>2.5883947546031072E-2</v>
      </c>
    </row>
    <row r="528" spans="1:5" ht="17" x14ac:dyDescent="0.2">
      <c r="A528" s="7">
        <v>44837</v>
      </c>
      <c r="B528">
        <v>254.30999800000001</v>
      </c>
      <c r="C528" s="15">
        <f t="shared" si="33"/>
        <v>-1.2174888307573406E-3</v>
      </c>
      <c r="D528" s="8">
        <v>3790.93</v>
      </c>
      <c r="E528" s="13">
        <f t="shared" si="32"/>
        <v>3.0583700111188827E-2</v>
      </c>
    </row>
    <row r="529" spans="1:5" ht="17" x14ac:dyDescent="0.2">
      <c r="A529" s="7">
        <v>44838</v>
      </c>
      <c r="B529">
        <v>264.23998999999998</v>
      </c>
      <c r="C529" s="15">
        <f t="shared" si="33"/>
        <v>3.9046801455285163E-2</v>
      </c>
      <c r="D529" s="8">
        <v>3783.28</v>
      </c>
      <c r="E529" s="13">
        <f t="shared" si="32"/>
        <v>-2.0179744811957834E-3</v>
      </c>
    </row>
    <row r="530" spans="1:5" ht="17" x14ac:dyDescent="0.2">
      <c r="A530" s="7">
        <v>44839</v>
      </c>
      <c r="B530">
        <v>264.19000199999999</v>
      </c>
      <c r="C530" s="15">
        <f t="shared" si="33"/>
        <v>-1.8917651336569641E-4</v>
      </c>
      <c r="D530" s="8">
        <v>3744.52</v>
      </c>
      <c r="E530" s="13">
        <f t="shared" si="32"/>
        <v>-1.0245078344716774E-2</v>
      </c>
    </row>
    <row r="531" spans="1:5" ht="17" x14ac:dyDescent="0.2">
      <c r="A531" s="7">
        <v>44840</v>
      </c>
      <c r="B531">
        <v>261.57998700000002</v>
      </c>
      <c r="C531" s="15">
        <f t="shared" si="33"/>
        <v>-9.8793102700380775E-3</v>
      </c>
      <c r="D531" s="8">
        <v>3639.66</v>
      </c>
      <c r="E531" s="13">
        <f t="shared" si="32"/>
        <v>-2.8003589245083504E-2</v>
      </c>
    </row>
    <row r="532" spans="1:5" ht="17" x14ac:dyDescent="0.2">
      <c r="A532" s="7">
        <v>44841</v>
      </c>
      <c r="B532">
        <v>261.08999599999999</v>
      </c>
      <c r="C532" s="15">
        <f t="shared" si="33"/>
        <v>-1.8731975852572802E-3</v>
      </c>
      <c r="D532" s="8">
        <v>3612.39</v>
      </c>
      <c r="E532" s="13">
        <f t="shared" si="32"/>
        <v>-7.4924580867443691E-3</v>
      </c>
    </row>
    <row r="533" spans="1:5" ht="17" x14ac:dyDescent="0.2">
      <c r="A533" s="7">
        <v>44844</v>
      </c>
      <c r="B533">
        <v>256.08999599999999</v>
      </c>
      <c r="C533" s="15">
        <f t="shared" si="33"/>
        <v>-1.9150484800650847E-2</v>
      </c>
      <c r="D533" s="8">
        <v>3588.84</v>
      </c>
      <c r="E533" s="13">
        <f t="shared" si="32"/>
        <v>-6.5192296512833758E-3</v>
      </c>
    </row>
    <row r="534" spans="1:5" ht="17" x14ac:dyDescent="0.2">
      <c r="A534" s="7">
        <v>44845</v>
      </c>
      <c r="B534">
        <v>252.66000399999999</v>
      </c>
      <c r="C534" s="15">
        <f t="shared" si="33"/>
        <v>-1.3393697737415722E-2</v>
      </c>
      <c r="D534" s="8">
        <v>3577.03</v>
      </c>
      <c r="E534" s="13">
        <f t="shared" si="32"/>
        <v>-3.2907569019515748E-3</v>
      </c>
    </row>
    <row r="535" spans="1:5" ht="17" x14ac:dyDescent="0.2">
      <c r="A535" s="7">
        <v>44846</v>
      </c>
      <c r="B535">
        <v>250.28999300000001</v>
      </c>
      <c r="C535" s="15">
        <f t="shared" si="33"/>
        <v>-9.3802381163580195E-3</v>
      </c>
      <c r="D535" s="8">
        <v>3669.91</v>
      </c>
      <c r="E535" s="13">
        <f t="shared" si="32"/>
        <v>2.5965675434648228E-2</v>
      </c>
    </row>
    <row r="536" spans="1:5" ht="17" x14ac:dyDescent="0.2">
      <c r="A536" s="7">
        <v>44847</v>
      </c>
      <c r="B536">
        <v>249.21000699999999</v>
      </c>
      <c r="C536" s="15">
        <f t="shared" si="33"/>
        <v>-4.3149387918198778E-3</v>
      </c>
      <c r="D536" s="8">
        <v>3583.07</v>
      </c>
      <c r="E536" s="13">
        <f t="shared" si="32"/>
        <v>-2.3662705624933444E-2</v>
      </c>
    </row>
    <row r="537" spans="1:5" ht="17" x14ac:dyDescent="0.2">
      <c r="A537" s="7">
        <v>44848</v>
      </c>
      <c r="B537">
        <v>257.17001299999998</v>
      </c>
      <c r="C537" s="15">
        <f t="shared" si="33"/>
        <v>3.194095652828266E-2</v>
      </c>
      <c r="D537" s="8">
        <v>3677.95</v>
      </c>
      <c r="E537" s="13">
        <f t="shared" si="32"/>
        <v>2.6480085513260976E-2</v>
      </c>
    </row>
    <row r="538" spans="1:5" ht="17" x14ac:dyDescent="0.2">
      <c r="A538" s="7">
        <v>44851</v>
      </c>
      <c r="B538">
        <v>258.44000199999999</v>
      </c>
      <c r="C538" s="15">
        <f t="shared" si="33"/>
        <v>4.9383245938554587E-3</v>
      </c>
      <c r="D538" s="8">
        <v>3719.98</v>
      </c>
      <c r="E538" s="13">
        <f t="shared" si="32"/>
        <v>1.1427561549232745E-2</v>
      </c>
    </row>
    <row r="539" spans="1:5" ht="17" x14ac:dyDescent="0.2">
      <c r="A539" s="7">
        <v>44852</v>
      </c>
      <c r="B539">
        <v>263.82998700000002</v>
      </c>
      <c r="C539" s="15">
        <f t="shared" si="33"/>
        <v>2.0855846456772742E-2</v>
      </c>
      <c r="D539" s="8">
        <v>3695.16</v>
      </c>
      <c r="E539" s="13">
        <f t="shared" si="32"/>
        <v>-6.6720788821446053E-3</v>
      </c>
    </row>
    <row r="540" spans="1:5" ht="17" x14ac:dyDescent="0.2">
      <c r="A540" s="7">
        <v>44853</v>
      </c>
      <c r="B540">
        <v>259.32000699999998</v>
      </c>
      <c r="C540" s="15">
        <f t="shared" si="33"/>
        <v>-1.7094266088865884E-2</v>
      </c>
      <c r="D540" s="8">
        <v>3665.78</v>
      </c>
      <c r="E540" s="13">
        <f t="shared" si="32"/>
        <v>-7.9509412312320782E-3</v>
      </c>
    </row>
    <row r="541" spans="1:5" ht="17" x14ac:dyDescent="0.2">
      <c r="A541" s="7">
        <v>44854</v>
      </c>
      <c r="B541">
        <v>259.040009</v>
      </c>
      <c r="C541" s="15">
        <f t="shared" si="33"/>
        <v>-1.0797392890706803E-3</v>
      </c>
      <c r="D541" s="8">
        <v>3752.75</v>
      </c>
      <c r="E541" s="13">
        <f t="shared" si="32"/>
        <v>2.3724828003862664E-2</v>
      </c>
    </row>
    <row r="542" spans="1:5" ht="17" x14ac:dyDescent="0.2">
      <c r="A542" s="7">
        <v>44855</v>
      </c>
      <c r="B542">
        <v>254.78999300000001</v>
      </c>
      <c r="C542" s="15">
        <f t="shared" si="33"/>
        <v>-1.640679374744769E-2</v>
      </c>
      <c r="D542" s="8">
        <v>3797.34</v>
      </c>
      <c r="E542" s="13">
        <f t="shared" si="32"/>
        <v>1.1881953234294862E-2</v>
      </c>
    </row>
    <row r="543" spans="1:5" ht="17" x14ac:dyDescent="0.2">
      <c r="A543" s="7">
        <v>44858</v>
      </c>
      <c r="B543">
        <v>257.459991</v>
      </c>
      <c r="C543" s="15">
        <f t="shared" si="33"/>
        <v>1.0479210617977408E-2</v>
      </c>
      <c r="D543" s="8">
        <v>3859.11</v>
      </c>
      <c r="E543" s="13">
        <f t="shared" si="32"/>
        <v>1.6266649812763712E-2</v>
      </c>
    </row>
    <row r="544" spans="1:5" ht="17" x14ac:dyDescent="0.2">
      <c r="A544" s="7">
        <v>44859</v>
      </c>
      <c r="B544">
        <v>259.60000600000001</v>
      </c>
      <c r="C544" s="15">
        <f t="shared" si="33"/>
        <v>8.3120293436194093E-3</v>
      </c>
      <c r="D544" s="8">
        <v>3830.6</v>
      </c>
      <c r="E544" s="13">
        <f t="shared" si="32"/>
        <v>-7.3877137474703813E-3</v>
      </c>
    </row>
    <row r="545" spans="1:5" ht="17" x14ac:dyDescent="0.2">
      <c r="A545" s="7">
        <v>44860</v>
      </c>
      <c r="B545">
        <v>267.75</v>
      </c>
      <c r="C545" s="15">
        <f t="shared" si="33"/>
        <v>3.1394429166538673E-2</v>
      </c>
      <c r="D545" s="8">
        <v>3807.3</v>
      </c>
      <c r="E545" s="13">
        <f t="shared" si="32"/>
        <v>-6.0825980264187507E-3</v>
      </c>
    </row>
    <row r="546" spans="1:5" ht="17" x14ac:dyDescent="0.2">
      <c r="A546" s="7">
        <v>44861</v>
      </c>
      <c r="B546">
        <v>268.72000100000002</v>
      </c>
      <c r="C546" s="15">
        <f t="shared" si="33"/>
        <v>3.6227861811393147E-3</v>
      </c>
      <c r="D546" s="8">
        <v>3901.06</v>
      </c>
      <c r="E546" s="13">
        <f t="shared" si="32"/>
        <v>2.4626375646783716E-2</v>
      </c>
    </row>
    <row r="547" spans="1:5" ht="17" x14ac:dyDescent="0.2">
      <c r="A547" s="7">
        <v>44862</v>
      </c>
      <c r="B547">
        <v>266.57998700000002</v>
      </c>
      <c r="C547" s="15">
        <f t="shared" si="33"/>
        <v>-7.963731735770585E-3</v>
      </c>
      <c r="D547" s="8">
        <v>3871.98</v>
      </c>
      <c r="E547" s="13">
        <f t="shared" si="32"/>
        <v>-7.4543841930141408E-3</v>
      </c>
    </row>
    <row r="548" spans="1:5" ht="17" x14ac:dyDescent="0.2">
      <c r="A548" s="7">
        <v>44865</v>
      </c>
      <c r="B548">
        <v>266.85998499999999</v>
      </c>
      <c r="C548" s="15">
        <f t="shared" si="33"/>
        <v>1.0503339097243103E-3</v>
      </c>
      <c r="D548" s="8">
        <v>3856.1</v>
      </c>
      <c r="E548" s="13">
        <f t="shared" si="32"/>
        <v>-4.10126085362017E-3</v>
      </c>
    </row>
    <row r="549" spans="1:5" ht="17" x14ac:dyDescent="0.2">
      <c r="A549" s="7">
        <v>44866</v>
      </c>
      <c r="B549">
        <v>272.88000499999998</v>
      </c>
      <c r="C549" s="15">
        <f t="shared" si="33"/>
        <v>2.2558721196060949E-2</v>
      </c>
      <c r="D549" s="8">
        <v>3759.69</v>
      </c>
      <c r="E549" s="13">
        <f t="shared" si="32"/>
        <v>-2.5001944970306722E-2</v>
      </c>
    </row>
    <row r="550" spans="1:5" ht="17" x14ac:dyDescent="0.2">
      <c r="A550" s="7">
        <v>44867</v>
      </c>
      <c r="B550">
        <v>270.58999599999999</v>
      </c>
      <c r="C550" s="15">
        <f t="shared" si="33"/>
        <v>-8.3919999928173672E-3</v>
      </c>
      <c r="D550" s="8">
        <v>3719.89</v>
      </c>
      <c r="E550" s="13">
        <f t="shared" si="32"/>
        <v>-1.0585979163175718E-2</v>
      </c>
    </row>
    <row r="551" spans="1:5" ht="17" x14ac:dyDescent="0.2">
      <c r="A551" s="7">
        <v>44868</v>
      </c>
      <c r="B551">
        <v>270.23001099999999</v>
      </c>
      <c r="C551" s="15">
        <f t="shared" si="33"/>
        <v>-1.3303706911618196E-3</v>
      </c>
      <c r="D551" s="8">
        <v>3770.55</v>
      </c>
      <c r="E551" s="13">
        <f t="shared" si="32"/>
        <v>1.3618682272863003E-2</v>
      </c>
    </row>
    <row r="552" spans="1:5" ht="17" x14ac:dyDescent="0.2">
      <c r="A552" s="7">
        <v>44869</v>
      </c>
      <c r="B552">
        <v>273.30999800000001</v>
      </c>
      <c r="C552" s="15">
        <f t="shared" si="33"/>
        <v>1.1397649685918942E-2</v>
      </c>
      <c r="D552" s="8">
        <v>3806.8</v>
      </c>
      <c r="E552" s="13">
        <f t="shared" si="32"/>
        <v>9.6139820450598101E-3</v>
      </c>
    </row>
    <row r="553" spans="1:5" ht="17" x14ac:dyDescent="0.2">
      <c r="A553" s="7">
        <v>44872</v>
      </c>
      <c r="B553">
        <v>279.42999300000002</v>
      </c>
      <c r="C553" s="15">
        <f t="shared" si="33"/>
        <v>2.2392137297516657E-2</v>
      </c>
      <c r="D553" s="8">
        <v>3828.11</v>
      </c>
      <c r="E553" s="13">
        <f t="shared" si="32"/>
        <v>5.5978774823999267E-3</v>
      </c>
    </row>
    <row r="554" spans="1:5" ht="17" x14ac:dyDescent="0.2">
      <c r="A554" s="7">
        <v>44873</v>
      </c>
      <c r="B554">
        <v>276.89001500000001</v>
      </c>
      <c r="C554" s="15">
        <f t="shared" si="33"/>
        <v>-9.0898545740578651E-3</v>
      </c>
      <c r="D554" s="8">
        <v>3748.57</v>
      </c>
      <c r="E554" s="13">
        <f t="shared" si="32"/>
        <v>-2.0777877333723382E-2</v>
      </c>
    </row>
    <row r="555" spans="1:5" ht="17" x14ac:dyDescent="0.2">
      <c r="A555" s="7">
        <v>44874</v>
      </c>
      <c r="B555">
        <v>277.27999899999998</v>
      </c>
      <c r="C555" s="15">
        <f t="shared" si="33"/>
        <v>1.4084437100412295E-3</v>
      </c>
      <c r="D555" s="8">
        <v>3956.37</v>
      </c>
      <c r="E555" s="13">
        <f t="shared" si="32"/>
        <v>5.5434472345454289E-2</v>
      </c>
    </row>
    <row r="556" spans="1:5" ht="17" x14ac:dyDescent="0.2">
      <c r="A556" s="7">
        <v>44875</v>
      </c>
      <c r="B556">
        <v>278.60998499999999</v>
      </c>
      <c r="C556" s="15">
        <f t="shared" si="33"/>
        <v>4.7965450259541687E-3</v>
      </c>
      <c r="D556" s="8">
        <v>3992.93</v>
      </c>
      <c r="E556" s="13">
        <f t="shared" si="32"/>
        <v>9.2407939601200084E-3</v>
      </c>
    </row>
    <row r="557" spans="1:5" ht="17" x14ac:dyDescent="0.2">
      <c r="A557" s="7">
        <v>44876</v>
      </c>
      <c r="B557">
        <v>293.97000100000002</v>
      </c>
      <c r="C557" s="15">
        <f t="shared" si="33"/>
        <v>5.5130888435315883E-2</v>
      </c>
      <c r="D557" s="8">
        <v>3957.25</v>
      </c>
      <c r="E557" s="13">
        <f t="shared" si="32"/>
        <v>-8.9357940159231486E-3</v>
      </c>
    </row>
    <row r="558" spans="1:5" ht="17" x14ac:dyDescent="0.2">
      <c r="A558" s="7">
        <v>44879</v>
      </c>
      <c r="B558">
        <v>290.14001500000001</v>
      </c>
      <c r="C558" s="15">
        <f t="shared" si="33"/>
        <v>-1.3028492659018065E-2</v>
      </c>
      <c r="D558" s="8">
        <v>3991.73</v>
      </c>
      <c r="E558" s="13">
        <f t="shared" si="32"/>
        <v>8.7131214858804373E-3</v>
      </c>
    </row>
    <row r="559" spans="1:5" ht="17" x14ac:dyDescent="0.2">
      <c r="A559" s="7">
        <v>44880</v>
      </c>
      <c r="B559">
        <v>290.70001200000002</v>
      </c>
      <c r="C559" s="15">
        <f t="shared" si="33"/>
        <v>1.9300922694169831E-3</v>
      </c>
      <c r="D559" s="8">
        <v>3958.79</v>
      </c>
      <c r="E559" s="13">
        <f t="shared" si="32"/>
        <v>-8.2520611363995355E-3</v>
      </c>
    </row>
    <row r="560" spans="1:5" ht="17" x14ac:dyDescent="0.2">
      <c r="A560" s="7">
        <v>44881</v>
      </c>
      <c r="B560">
        <v>287.13000499999998</v>
      </c>
      <c r="C560" s="15">
        <f t="shared" si="33"/>
        <v>-1.2280725327249109E-2</v>
      </c>
      <c r="D560" s="8">
        <v>3946.56</v>
      </c>
      <c r="E560" s="13">
        <f t="shared" si="32"/>
        <v>-3.0893277996559831E-3</v>
      </c>
    </row>
    <row r="561" spans="1:5" ht="17" x14ac:dyDescent="0.2">
      <c r="A561" s="7">
        <v>44882</v>
      </c>
      <c r="B561">
        <v>286.25</v>
      </c>
      <c r="C561" s="15">
        <f t="shared" si="33"/>
        <v>-3.0648312077310447E-3</v>
      </c>
      <c r="D561" s="8">
        <v>3965.34</v>
      </c>
      <c r="E561" s="13">
        <f t="shared" si="32"/>
        <v>4.7585745560692061E-3</v>
      </c>
    </row>
    <row r="562" spans="1:5" ht="17" x14ac:dyDescent="0.2">
      <c r="A562" s="7">
        <v>44883</v>
      </c>
      <c r="B562">
        <v>288.95001200000002</v>
      </c>
      <c r="C562" s="15">
        <f t="shared" si="33"/>
        <v>9.4323563318778891E-3</v>
      </c>
      <c r="D562" s="8">
        <v>3949.94</v>
      </c>
      <c r="E562" s="13">
        <f t="shared" si="32"/>
        <v>-3.8836518432215916E-3</v>
      </c>
    </row>
    <row r="563" spans="1:5" ht="17" x14ac:dyDescent="0.2">
      <c r="A563" s="7">
        <v>44886</v>
      </c>
      <c r="B563">
        <v>290.290009</v>
      </c>
      <c r="C563" s="15">
        <f t="shared" si="33"/>
        <v>4.6374699579523337E-3</v>
      </c>
      <c r="D563" s="8">
        <v>4003.58</v>
      </c>
      <c r="E563" s="13">
        <f t="shared" si="32"/>
        <v>1.3579953113211918E-2</v>
      </c>
    </row>
    <row r="564" spans="1:5" ht="17" x14ac:dyDescent="0.2">
      <c r="A564" s="7">
        <v>44887</v>
      </c>
      <c r="B564">
        <v>289.95001200000002</v>
      </c>
      <c r="C564" s="15">
        <f t="shared" si="33"/>
        <v>-1.1712321797474612E-3</v>
      </c>
      <c r="D564" s="8">
        <v>4027.26</v>
      </c>
      <c r="E564" s="13">
        <f t="shared" si="32"/>
        <v>5.9147063378277576E-3</v>
      </c>
    </row>
    <row r="565" spans="1:5" ht="17" x14ac:dyDescent="0.2">
      <c r="A565" s="7">
        <v>44888</v>
      </c>
      <c r="B565">
        <v>289.44000199999999</v>
      </c>
      <c r="C565" s="15">
        <f t="shared" si="33"/>
        <v>-1.7589583683135235E-3</v>
      </c>
      <c r="D565" s="8">
        <v>4026.12</v>
      </c>
      <c r="E565" s="13">
        <f t="shared" si="32"/>
        <v>-2.830708720074071E-4</v>
      </c>
    </row>
    <row r="566" spans="1:5" ht="17" x14ac:dyDescent="0.2">
      <c r="A566" s="7">
        <v>44889</v>
      </c>
      <c r="B566">
        <v>292.48998999999998</v>
      </c>
      <c r="C566" s="15">
        <f t="shared" si="33"/>
        <v>1.0537548296451371E-2</v>
      </c>
      <c r="D566" s="8">
        <v>3963.94</v>
      </c>
      <c r="E566" s="13">
        <f t="shared" si="32"/>
        <v>-1.5444149702443011E-2</v>
      </c>
    </row>
    <row r="567" spans="1:5" ht="17" x14ac:dyDescent="0.2">
      <c r="A567" s="7">
        <v>44890</v>
      </c>
      <c r="B567">
        <v>291.01001000000002</v>
      </c>
      <c r="C567" s="15">
        <f t="shared" si="33"/>
        <v>-5.0599338459410559E-3</v>
      </c>
      <c r="D567" s="8">
        <v>3957.63</v>
      </c>
      <c r="E567" s="13">
        <f t="shared" si="32"/>
        <v>-1.5918505325509535E-3</v>
      </c>
    </row>
    <row r="568" spans="1:5" ht="17" x14ac:dyDescent="0.2">
      <c r="A568" s="7">
        <v>44893</v>
      </c>
      <c r="B568">
        <v>288.89001500000001</v>
      </c>
      <c r="C568" s="15">
        <f t="shared" si="33"/>
        <v>-7.2849555931083776E-3</v>
      </c>
      <c r="D568" s="8">
        <v>4080.11</v>
      </c>
      <c r="E568" s="13">
        <f t="shared" si="32"/>
        <v>3.0947814727501077E-2</v>
      </c>
    </row>
    <row r="569" spans="1:5" ht="17" x14ac:dyDescent="0.2">
      <c r="A569" s="7">
        <v>44894</v>
      </c>
      <c r="B569">
        <v>288.22000100000002</v>
      </c>
      <c r="C569" s="15">
        <f t="shared" si="33"/>
        <v>-2.3192701900756063E-3</v>
      </c>
      <c r="D569" s="8">
        <v>4076.57</v>
      </c>
      <c r="E569" s="13">
        <f t="shared" si="32"/>
        <v>-8.6762366700898763E-4</v>
      </c>
    </row>
    <row r="570" spans="1:5" ht="17" x14ac:dyDescent="0.2">
      <c r="A570" s="7">
        <v>44895</v>
      </c>
      <c r="B570">
        <v>288.73001099999999</v>
      </c>
      <c r="C570" s="15">
        <f t="shared" si="33"/>
        <v>1.769516335543786E-3</v>
      </c>
      <c r="D570" s="8">
        <v>4071.7</v>
      </c>
      <c r="E570" s="13">
        <f t="shared" si="32"/>
        <v>-1.1946317615054713E-3</v>
      </c>
    </row>
    <row r="571" spans="1:5" ht="17" x14ac:dyDescent="0.2">
      <c r="A571" s="7">
        <v>44896</v>
      </c>
      <c r="B571">
        <v>289.44000199999999</v>
      </c>
      <c r="C571" s="15">
        <f t="shared" si="33"/>
        <v>2.4590135176492112E-3</v>
      </c>
      <c r="D571" s="8">
        <v>3998.84</v>
      </c>
      <c r="E571" s="13">
        <f t="shared" si="32"/>
        <v>-1.7894245646781326E-2</v>
      </c>
    </row>
    <row r="572" spans="1:5" ht="17" x14ac:dyDescent="0.2">
      <c r="A572" s="7">
        <v>44897</v>
      </c>
      <c r="B572">
        <v>291.709991</v>
      </c>
      <c r="C572" s="15">
        <f t="shared" si="33"/>
        <v>7.842692731877543E-3</v>
      </c>
      <c r="D572" s="8">
        <v>3941.26</v>
      </c>
      <c r="E572" s="13">
        <f t="shared" si="32"/>
        <v>-1.4399175760970717E-2</v>
      </c>
    </row>
    <row r="573" spans="1:5" ht="17" x14ac:dyDescent="0.2">
      <c r="A573" s="7">
        <v>44900</v>
      </c>
      <c r="B573">
        <v>290.75</v>
      </c>
      <c r="C573" s="15">
        <f t="shared" si="33"/>
        <v>-3.2909088808000808E-3</v>
      </c>
      <c r="D573" s="8">
        <v>3933.92</v>
      </c>
      <c r="E573" s="13">
        <f t="shared" si="32"/>
        <v>-1.8623485890298941E-3</v>
      </c>
    </row>
    <row r="574" spans="1:5" ht="17" x14ac:dyDescent="0.2">
      <c r="A574" s="7">
        <v>44901</v>
      </c>
      <c r="B574">
        <v>287.19000199999999</v>
      </c>
      <c r="C574" s="15">
        <f t="shared" si="33"/>
        <v>-1.2244189165950159E-2</v>
      </c>
      <c r="D574" s="8">
        <v>3963.51</v>
      </c>
      <c r="E574" s="13">
        <f t="shared" si="32"/>
        <v>7.5217594663847809E-3</v>
      </c>
    </row>
    <row r="575" spans="1:5" ht="17" x14ac:dyDescent="0.2">
      <c r="A575" s="7">
        <v>44902</v>
      </c>
      <c r="B575">
        <v>284.29998799999998</v>
      </c>
      <c r="C575" s="15">
        <f t="shared" si="33"/>
        <v>-1.0063073156704183E-2</v>
      </c>
      <c r="D575" s="8">
        <v>3934.38</v>
      </c>
      <c r="E575" s="13">
        <f t="shared" si="32"/>
        <v>-7.3495462355336327E-3</v>
      </c>
    </row>
    <row r="576" spans="1:5" ht="17" x14ac:dyDescent="0.2">
      <c r="A576" s="7">
        <v>44903</v>
      </c>
      <c r="B576">
        <v>282.76001000000002</v>
      </c>
      <c r="C576" s="15">
        <f t="shared" si="33"/>
        <v>-5.4167360710545287E-3</v>
      </c>
      <c r="D576" s="8">
        <v>3990.56</v>
      </c>
      <c r="E576" s="13">
        <f t="shared" si="32"/>
        <v>1.4279251114533986E-2</v>
      </c>
    </row>
    <row r="577" spans="1:5" ht="17" x14ac:dyDescent="0.2">
      <c r="A577" s="7">
        <v>44904</v>
      </c>
      <c r="B577">
        <v>281.72000100000002</v>
      </c>
      <c r="C577" s="15">
        <f t="shared" si="33"/>
        <v>-3.6780625379098097E-3</v>
      </c>
      <c r="D577" s="8">
        <v>4019.65</v>
      </c>
      <c r="E577" s="13">
        <f t="shared" si="32"/>
        <v>7.289703700733785E-3</v>
      </c>
    </row>
    <row r="578" spans="1:5" ht="17" x14ac:dyDescent="0.2">
      <c r="A578" s="7">
        <v>44907</v>
      </c>
      <c r="B578">
        <v>280.67001299999998</v>
      </c>
      <c r="C578" s="15">
        <f t="shared" si="33"/>
        <v>-3.7270623181633322E-3</v>
      </c>
      <c r="D578" s="8">
        <v>3995.32</v>
      </c>
      <c r="E578" s="13">
        <f t="shared" si="32"/>
        <v>-6.0527657880661279E-3</v>
      </c>
    </row>
    <row r="579" spans="1:5" ht="17" x14ac:dyDescent="0.2">
      <c r="A579" s="7">
        <v>44908</v>
      </c>
      <c r="B579">
        <v>283.19000199999999</v>
      </c>
      <c r="C579" s="15">
        <f t="shared" si="33"/>
        <v>8.978476086791698E-3</v>
      </c>
      <c r="D579" s="8">
        <v>3895.75</v>
      </c>
      <c r="E579" s="13">
        <f t="shared" ref="E579:E642" si="34">D579/D578-1</f>
        <v>-2.4921658340258168E-2</v>
      </c>
    </row>
    <row r="580" spans="1:5" ht="17" x14ac:dyDescent="0.2">
      <c r="A580" s="7">
        <v>44909</v>
      </c>
      <c r="B580">
        <v>284.540009</v>
      </c>
      <c r="C580" s="15">
        <f t="shared" ref="C580:C630" si="35">B580/B579-1</f>
        <v>4.7671421676815928E-3</v>
      </c>
      <c r="D580" s="8">
        <v>3852.36</v>
      </c>
      <c r="E580" s="13">
        <f t="shared" si="34"/>
        <v>-1.1137778348199956E-2</v>
      </c>
    </row>
    <row r="581" spans="1:5" ht="17" x14ac:dyDescent="0.2">
      <c r="A581" s="7">
        <v>44910</v>
      </c>
      <c r="B581">
        <v>283.80999800000001</v>
      </c>
      <c r="C581" s="15">
        <f t="shared" si="35"/>
        <v>-2.5655829651709539E-3</v>
      </c>
      <c r="D581" s="8">
        <v>3817.66</v>
      </c>
      <c r="E581" s="13">
        <f t="shared" si="34"/>
        <v>-9.007465553582783E-3</v>
      </c>
    </row>
    <row r="582" spans="1:5" ht="17" x14ac:dyDescent="0.2">
      <c r="A582" s="7">
        <v>44911</v>
      </c>
      <c r="B582">
        <v>278.10998499999999</v>
      </c>
      <c r="C582" s="15">
        <f t="shared" si="35"/>
        <v>-2.0083904866522784E-2</v>
      </c>
      <c r="D582" s="8">
        <v>3821.62</v>
      </c>
      <c r="E582" s="13">
        <f t="shared" si="34"/>
        <v>1.0372846193742458E-3</v>
      </c>
    </row>
    <row r="583" spans="1:5" ht="17" x14ac:dyDescent="0.2">
      <c r="A583" s="7">
        <v>44914</v>
      </c>
      <c r="B583">
        <v>279.82998700000002</v>
      </c>
      <c r="C583" s="15">
        <f t="shared" si="35"/>
        <v>6.1846107395246985E-3</v>
      </c>
      <c r="D583" s="8">
        <v>3878.44</v>
      </c>
      <c r="E583" s="13">
        <f t="shared" si="34"/>
        <v>1.4868040255179737E-2</v>
      </c>
    </row>
    <row r="584" spans="1:5" ht="17" x14ac:dyDescent="0.2">
      <c r="A584" s="7">
        <v>44915</v>
      </c>
      <c r="B584">
        <v>278.66000400000001</v>
      </c>
      <c r="C584" s="15">
        <f t="shared" si="35"/>
        <v>-4.1810494026860434E-3</v>
      </c>
      <c r="D584" s="8">
        <v>3822.39</v>
      </c>
      <c r="E584" s="13">
        <f t="shared" si="34"/>
        <v>-1.4451686760656446E-2</v>
      </c>
    </row>
    <row r="585" spans="1:5" ht="17" x14ac:dyDescent="0.2">
      <c r="A585" s="7">
        <v>44916</v>
      </c>
      <c r="B585">
        <v>280.26001000000002</v>
      </c>
      <c r="C585" s="15">
        <f t="shared" si="35"/>
        <v>5.741785606232952E-3</v>
      </c>
      <c r="D585" s="8">
        <v>3844.82</v>
      </c>
      <c r="E585" s="13">
        <f t="shared" si="34"/>
        <v>5.8680563731070556E-3</v>
      </c>
    </row>
    <row r="586" spans="1:5" ht="17" x14ac:dyDescent="0.2">
      <c r="A586" s="7">
        <v>44917</v>
      </c>
      <c r="B586">
        <v>284.92001299999998</v>
      </c>
      <c r="C586" s="15">
        <f t="shared" si="35"/>
        <v>1.662742750919044E-2</v>
      </c>
      <c r="D586" s="8">
        <v>3829.25</v>
      </c>
      <c r="E586" s="13">
        <f t="shared" si="34"/>
        <v>-4.0496044028068834E-3</v>
      </c>
    </row>
    <row r="587" spans="1:5" ht="17" x14ac:dyDescent="0.2">
      <c r="A587" s="7">
        <v>44918</v>
      </c>
      <c r="B587">
        <v>281.79998799999998</v>
      </c>
      <c r="C587" s="15">
        <f t="shared" si="35"/>
        <v>-1.0950529473687798E-2</v>
      </c>
      <c r="D587" s="8">
        <v>3783.22</v>
      </c>
      <c r="E587" s="13">
        <f t="shared" si="34"/>
        <v>-1.202063067180259E-2</v>
      </c>
    </row>
    <row r="588" spans="1:5" ht="17" x14ac:dyDescent="0.2">
      <c r="A588" s="7">
        <v>44923</v>
      </c>
      <c r="B588">
        <v>283.040009</v>
      </c>
      <c r="C588" s="15">
        <f t="shared" si="35"/>
        <v>4.4003585976022386E-3</v>
      </c>
      <c r="D588" s="8">
        <v>3849.28</v>
      </c>
      <c r="E588" s="13">
        <f t="shared" si="34"/>
        <v>1.7461316021801565E-2</v>
      </c>
    </row>
    <row r="589" spans="1:5" ht="17" x14ac:dyDescent="0.2">
      <c r="A589" s="7">
        <v>44924</v>
      </c>
      <c r="B589">
        <v>281.67999300000002</v>
      </c>
      <c r="C589" s="15">
        <f t="shared" si="35"/>
        <v>-4.8050309382231537E-3</v>
      </c>
      <c r="D589" s="8">
        <v>3839.5</v>
      </c>
      <c r="E589" s="13">
        <f t="shared" si="34"/>
        <v>-2.5407348906808513E-3</v>
      </c>
    </row>
    <row r="590" spans="1:5" ht="17" x14ac:dyDescent="0.2">
      <c r="A590" s="7">
        <v>44925</v>
      </c>
      <c r="B590">
        <v>282.67001299999998</v>
      </c>
      <c r="C590" s="15">
        <f t="shared" si="35"/>
        <v>3.5146976164541766E-3</v>
      </c>
      <c r="D590" s="8">
        <v>3824.14</v>
      </c>
      <c r="E590" s="13">
        <f t="shared" si="34"/>
        <v>-4.0005209011589882E-3</v>
      </c>
    </row>
    <row r="591" spans="1:5" ht="17" x14ac:dyDescent="0.2">
      <c r="A591" s="7">
        <v>44929</v>
      </c>
      <c r="B591">
        <v>286.14999399999999</v>
      </c>
      <c r="C591" s="15">
        <f t="shared" si="35"/>
        <v>1.2311107793383069E-2</v>
      </c>
      <c r="D591" s="8">
        <v>3852.97</v>
      </c>
      <c r="E591" s="13">
        <f t="shared" si="34"/>
        <v>7.5389499338414101E-3</v>
      </c>
    </row>
    <row r="592" spans="1:5" ht="17" x14ac:dyDescent="0.2">
      <c r="A592" s="7">
        <v>44930</v>
      </c>
      <c r="B592">
        <v>288.83999599999999</v>
      </c>
      <c r="C592" s="15">
        <f t="shared" si="35"/>
        <v>9.4006711738738868E-3</v>
      </c>
      <c r="D592" s="8">
        <v>3808.1</v>
      </c>
      <c r="E592" s="13">
        <f t="shared" si="34"/>
        <v>-1.164556173549236E-2</v>
      </c>
    </row>
    <row r="593" spans="1:5" ht="17" x14ac:dyDescent="0.2">
      <c r="A593" s="7">
        <v>44931</v>
      </c>
      <c r="B593">
        <v>290.86999500000002</v>
      </c>
      <c r="C593" s="15">
        <f t="shared" si="35"/>
        <v>7.0281090850037309E-3</v>
      </c>
      <c r="D593" s="8">
        <v>3895.08</v>
      </c>
      <c r="E593" s="13">
        <f t="shared" si="34"/>
        <v>2.284078674404566E-2</v>
      </c>
    </row>
    <row r="594" spans="1:5" ht="17" x14ac:dyDescent="0.2">
      <c r="A594" s="7">
        <v>44932</v>
      </c>
      <c r="B594">
        <v>290.72000100000002</v>
      </c>
      <c r="C594" s="15">
        <f t="shared" si="35"/>
        <v>-5.1567367751348403E-4</v>
      </c>
      <c r="D594" s="8">
        <v>3892.09</v>
      </c>
      <c r="E594" s="13">
        <f t="shared" si="34"/>
        <v>-7.6763506782906443E-4</v>
      </c>
    </row>
    <row r="595" spans="1:5" ht="17" x14ac:dyDescent="0.2">
      <c r="A595" s="7">
        <v>44935</v>
      </c>
      <c r="B595">
        <v>290.14999399999999</v>
      </c>
      <c r="C595" s="15">
        <f t="shared" si="35"/>
        <v>-1.9606734935311287E-3</v>
      </c>
      <c r="D595" s="8">
        <v>3919.25</v>
      </c>
      <c r="E595" s="13">
        <f t="shared" si="34"/>
        <v>6.9782558985018728E-3</v>
      </c>
    </row>
    <row r="596" spans="1:5" ht="17" x14ac:dyDescent="0.2">
      <c r="A596" s="7">
        <v>44936</v>
      </c>
      <c r="B596">
        <v>291.01001000000002</v>
      </c>
      <c r="C596" s="15">
        <f t="shared" si="35"/>
        <v>2.9640393513157282E-3</v>
      </c>
      <c r="D596" s="8">
        <v>3969.61</v>
      </c>
      <c r="E596" s="13">
        <f t="shared" si="34"/>
        <v>1.2849397206098123E-2</v>
      </c>
    </row>
    <row r="597" spans="1:5" ht="17" x14ac:dyDescent="0.2">
      <c r="A597" s="7">
        <v>44937</v>
      </c>
      <c r="B597">
        <v>293.48998999999998</v>
      </c>
      <c r="C597" s="15">
        <f t="shared" si="35"/>
        <v>8.5219748970144504E-3</v>
      </c>
      <c r="D597" s="8">
        <v>3983.17</v>
      </c>
      <c r="E597" s="13">
        <f t="shared" si="34"/>
        <v>3.41595270064321E-3</v>
      </c>
    </row>
    <row r="598" spans="1:5" ht="17" x14ac:dyDescent="0.2">
      <c r="A598" s="7">
        <v>44938</v>
      </c>
      <c r="B598">
        <v>295.08999599999999</v>
      </c>
      <c r="C598" s="15">
        <f t="shared" si="35"/>
        <v>5.451654415879803E-3</v>
      </c>
      <c r="D598" s="8">
        <v>3999.09</v>
      </c>
      <c r="E598" s="13">
        <f t="shared" si="34"/>
        <v>3.9968166058692578E-3</v>
      </c>
    </row>
    <row r="599" spans="1:5" ht="17" x14ac:dyDescent="0.2">
      <c r="A599" s="7">
        <v>44939</v>
      </c>
      <c r="B599">
        <v>299.82000699999998</v>
      </c>
      <c r="C599" s="15">
        <f t="shared" si="35"/>
        <v>1.602904559326368E-2</v>
      </c>
      <c r="D599" s="8">
        <v>3990.97</v>
      </c>
      <c r="E599" s="13">
        <f t="shared" si="34"/>
        <v>-2.0304619300891558E-3</v>
      </c>
    </row>
    <row r="600" spans="1:5" ht="17" x14ac:dyDescent="0.2">
      <c r="A600" s="7">
        <v>44942</v>
      </c>
      <c r="B600">
        <v>299.790009</v>
      </c>
      <c r="C600" s="15">
        <f t="shared" si="35"/>
        <v>-1.0005336301643908E-4</v>
      </c>
      <c r="D600" s="8">
        <v>3928.86</v>
      </c>
      <c r="E600" s="13">
        <f t="shared" si="34"/>
        <v>-1.5562632643191909E-2</v>
      </c>
    </row>
    <row r="601" spans="1:5" ht="17" x14ac:dyDescent="0.2">
      <c r="A601" s="7">
        <v>44943</v>
      </c>
      <c r="B601">
        <v>301.48998999999998</v>
      </c>
      <c r="C601" s="15">
        <f t="shared" si="35"/>
        <v>5.6705725640109339E-3</v>
      </c>
      <c r="D601" s="8">
        <v>3898.85</v>
      </c>
      <c r="E601" s="13">
        <f t="shared" si="34"/>
        <v>-7.6383480195273412E-3</v>
      </c>
    </row>
    <row r="602" spans="1:5" ht="17" x14ac:dyDescent="0.2">
      <c r="A602" s="7">
        <v>44944</v>
      </c>
      <c r="B602">
        <v>298.51998900000001</v>
      </c>
      <c r="C602" s="15">
        <f t="shared" si="35"/>
        <v>-9.851076647685586E-3</v>
      </c>
      <c r="D602" s="8">
        <v>3972.61</v>
      </c>
      <c r="E602" s="13">
        <f t="shared" si="34"/>
        <v>1.8918399015094289E-2</v>
      </c>
    </row>
    <row r="603" spans="1:5" ht="17" x14ac:dyDescent="0.2">
      <c r="A603" s="7">
        <v>44945</v>
      </c>
      <c r="B603">
        <v>295.67999300000002</v>
      </c>
      <c r="C603" s="15">
        <f t="shared" si="35"/>
        <v>-9.513587379905708E-3</v>
      </c>
      <c r="D603" s="8">
        <v>4019.81</v>
      </c>
      <c r="E603" s="13">
        <f t="shared" si="34"/>
        <v>1.1881357596139619E-2</v>
      </c>
    </row>
    <row r="604" spans="1:5" ht="17" x14ac:dyDescent="0.2">
      <c r="A604" s="7">
        <v>44946</v>
      </c>
      <c r="B604">
        <v>294.14999399999999</v>
      </c>
      <c r="C604" s="15">
        <f t="shared" si="35"/>
        <v>-5.1745097274810137E-3</v>
      </c>
      <c r="D604" s="8">
        <v>4016.95</v>
      </c>
      <c r="E604" s="13">
        <f t="shared" si="34"/>
        <v>-7.1147641306434917E-4</v>
      </c>
    </row>
    <row r="605" spans="1:5" ht="17" x14ac:dyDescent="0.2">
      <c r="A605" s="7">
        <v>44949</v>
      </c>
      <c r="B605">
        <v>295.95001200000002</v>
      </c>
      <c r="C605" s="15">
        <f t="shared" si="35"/>
        <v>6.1193881921344229E-3</v>
      </c>
      <c r="D605" s="8">
        <v>4016.22</v>
      </c>
      <c r="E605" s="13">
        <f t="shared" si="34"/>
        <v>-1.8172991946630024E-4</v>
      </c>
    </row>
    <row r="606" spans="1:5" ht="17" x14ac:dyDescent="0.2">
      <c r="A606" s="7">
        <v>44950</v>
      </c>
      <c r="B606">
        <v>297.67001299999998</v>
      </c>
      <c r="C606" s="15">
        <f t="shared" si="35"/>
        <v>5.8117956758183542E-3</v>
      </c>
      <c r="D606" s="8">
        <v>4060.43</v>
      </c>
      <c r="E606" s="13">
        <f t="shared" si="34"/>
        <v>1.1007863115068517E-2</v>
      </c>
    </row>
    <row r="607" spans="1:5" ht="17" x14ac:dyDescent="0.2">
      <c r="A607" s="7">
        <v>44951</v>
      </c>
      <c r="B607">
        <v>297.11999500000002</v>
      </c>
      <c r="C607" s="15">
        <f t="shared" si="35"/>
        <v>-1.8477440655063626E-3</v>
      </c>
      <c r="D607" s="8">
        <v>4070.56</v>
      </c>
      <c r="E607" s="13">
        <f t="shared" si="34"/>
        <v>2.4948096630159622E-3</v>
      </c>
    </row>
    <row r="608" spans="1:5" ht="17" x14ac:dyDescent="0.2">
      <c r="A608" s="7">
        <v>44952</v>
      </c>
      <c r="B608">
        <v>298.14999399999999</v>
      </c>
      <c r="C608" s="15">
        <f t="shared" si="35"/>
        <v>3.466609509063856E-3</v>
      </c>
      <c r="D608" s="8">
        <v>4017.77</v>
      </c>
      <c r="E608" s="13">
        <f t="shared" si="34"/>
        <v>-1.2968731575016657E-2</v>
      </c>
    </row>
    <row r="609" spans="1:5" ht="17" x14ac:dyDescent="0.2">
      <c r="A609" s="7">
        <v>44953</v>
      </c>
      <c r="B609">
        <v>298.25</v>
      </c>
      <c r="C609" s="15">
        <f t="shared" si="35"/>
        <v>3.3542177431677977E-4</v>
      </c>
      <c r="D609" s="8">
        <v>4076.6</v>
      </c>
      <c r="E609" s="13">
        <f t="shared" si="34"/>
        <v>1.4642450911824145E-2</v>
      </c>
    </row>
    <row r="610" spans="1:5" ht="17" x14ac:dyDescent="0.2">
      <c r="A610" s="7">
        <v>44956</v>
      </c>
      <c r="B610">
        <v>296.88000499999998</v>
      </c>
      <c r="C610" s="15">
        <f t="shared" si="35"/>
        <v>-4.5934450963956985E-3</v>
      </c>
      <c r="D610" s="8">
        <v>4119.21</v>
      </c>
      <c r="E610" s="13">
        <f t="shared" si="34"/>
        <v>1.0452337732424155E-2</v>
      </c>
    </row>
    <row r="611" spans="1:5" ht="17" x14ac:dyDescent="0.2">
      <c r="A611" s="7">
        <v>44957</v>
      </c>
      <c r="B611">
        <v>296.29998799999998</v>
      </c>
      <c r="C611" s="15">
        <f t="shared" si="35"/>
        <v>-1.9537085362147932E-3</v>
      </c>
      <c r="D611" s="8">
        <v>4179.76</v>
      </c>
      <c r="E611" s="13">
        <f t="shared" si="34"/>
        <v>1.4699420519954209E-2</v>
      </c>
    </row>
    <row r="612" spans="1:5" ht="17" x14ac:dyDescent="0.2">
      <c r="A612" s="7">
        <v>44958</v>
      </c>
      <c r="B612">
        <v>299.51998900000001</v>
      </c>
      <c r="C612" s="15">
        <f t="shared" si="35"/>
        <v>1.0867367973028896E-2</v>
      </c>
      <c r="D612" s="8">
        <v>4136.4799999999996</v>
      </c>
      <c r="E612" s="13">
        <f t="shared" si="34"/>
        <v>-1.0354661511665864E-2</v>
      </c>
    </row>
    <row r="613" spans="1:5" ht="17" x14ac:dyDescent="0.2">
      <c r="A613" s="7">
        <v>44959</v>
      </c>
      <c r="B613">
        <v>304.35000600000001</v>
      </c>
      <c r="C613" s="15">
        <f t="shared" si="35"/>
        <v>1.6125858631758971E-2</v>
      </c>
      <c r="D613" s="8">
        <v>4111.08</v>
      </c>
      <c r="E613" s="13">
        <f t="shared" si="34"/>
        <v>-6.1404865973000433E-3</v>
      </c>
    </row>
    <row r="614" spans="1:5" ht="17" x14ac:dyDescent="0.2">
      <c r="A614" s="7">
        <v>44960</v>
      </c>
      <c r="B614">
        <v>307.30999800000001</v>
      </c>
      <c r="C614" s="15">
        <f t="shared" si="35"/>
        <v>9.7256183395639795E-3</v>
      </c>
      <c r="D614" s="8">
        <v>4164</v>
      </c>
      <c r="E614" s="13">
        <f t="shared" si="34"/>
        <v>1.2872529846171821E-2</v>
      </c>
    </row>
    <row r="615" spans="1:5" ht="17" x14ac:dyDescent="0.2">
      <c r="A615" s="7">
        <v>44963</v>
      </c>
      <c r="B615">
        <v>304.85998499999999</v>
      </c>
      <c r="C615" s="15">
        <f t="shared" si="35"/>
        <v>-7.9724480685461341E-3</v>
      </c>
      <c r="D615" s="8">
        <v>4117.8599999999997</v>
      </c>
      <c r="E615" s="13">
        <f t="shared" si="34"/>
        <v>-1.1080691642651352E-2</v>
      </c>
    </row>
    <row r="616" spans="1:5" ht="17" x14ac:dyDescent="0.2">
      <c r="A616" s="7">
        <v>44964</v>
      </c>
      <c r="B616">
        <v>304.22000100000002</v>
      </c>
      <c r="C616" s="15">
        <f t="shared" si="35"/>
        <v>-2.0992719001805549E-3</v>
      </c>
      <c r="D616" s="8">
        <v>4081.5</v>
      </c>
      <c r="E616" s="13">
        <f t="shared" si="34"/>
        <v>-8.8298290859815109E-3</v>
      </c>
    </row>
    <row r="617" spans="1:5" ht="17" x14ac:dyDescent="0.2">
      <c r="A617" s="7">
        <v>44965</v>
      </c>
      <c r="B617">
        <v>306.05999800000001</v>
      </c>
      <c r="C617" s="15">
        <f t="shared" si="35"/>
        <v>6.0482446714604787E-3</v>
      </c>
      <c r="D617" s="8">
        <v>4090.46</v>
      </c>
      <c r="E617" s="13">
        <f t="shared" si="34"/>
        <v>2.1952713463186946E-3</v>
      </c>
    </row>
    <row r="618" spans="1:5" ht="17" x14ac:dyDescent="0.2">
      <c r="A618" s="7">
        <v>44966</v>
      </c>
      <c r="B618">
        <v>305.30999800000001</v>
      </c>
      <c r="C618" s="15">
        <f t="shared" si="35"/>
        <v>-2.4504999179931763E-3</v>
      </c>
      <c r="D618" s="8">
        <v>4137.29</v>
      </c>
      <c r="E618" s="13">
        <f t="shared" si="34"/>
        <v>1.1448590134117032E-2</v>
      </c>
    </row>
    <row r="619" spans="1:5" ht="17" x14ac:dyDescent="0.2">
      <c r="A619" s="7">
        <v>44967</v>
      </c>
      <c r="B619">
        <v>299.54998799999998</v>
      </c>
      <c r="C619" s="15">
        <f t="shared" si="35"/>
        <v>-1.8866103428424319E-2</v>
      </c>
      <c r="D619" s="8">
        <v>4136.13</v>
      </c>
      <c r="E619" s="13">
        <f t="shared" si="34"/>
        <v>-2.8037676836767389E-4</v>
      </c>
    </row>
    <row r="620" spans="1:5" ht="17" x14ac:dyDescent="0.2">
      <c r="A620" s="7">
        <v>44970</v>
      </c>
      <c r="B620">
        <v>300.98001099999999</v>
      </c>
      <c r="C620" s="15">
        <f t="shared" si="35"/>
        <v>4.7739043808607828E-3</v>
      </c>
      <c r="D620" s="8">
        <v>4147.6000000000004</v>
      </c>
      <c r="E620" s="13">
        <f t="shared" si="34"/>
        <v>2.7731236687436045E-3</v>
      </c>
    </row>
    <row r="621" spans="1:5" ht="17" x14ac:dyDescent="0.2">
      <c r="A621" s="7">
        <v>44971</v>
      </c>
      <c r="B621">
        <v>302.80999800000001</v>
      </c>
      <c r="C621" s="15">
        <f t="shared" si="35"/>
        <v>6.080094800714253E-3</v>
      </c>
      <c r="D621" s="8">
        <v>4090.41</v>
      </c>
      <c r="E621" s="13">
        <f t="shared" si="34"/>
        <v>-1.378869707782826E-2</v>
      </c>
    </row>
    <row r="622" spans="1:5" ht="17" x14ac:dyDescent="0.2">
      <c r="A622" s="7">
        <v>44972</v>
      </c>
      <c r="B622">
        <v>302.48998999999998</v>
      </c>
      <c r="C622" s="15">
        <f t="shared" si="35"/>
        <v>-1.0567946967194874E-3</v>
      </c>
      <c r="D622" s="8">
        <v>4079.09</v>
      </c>
      <c r="E622" s="13">
        <f t="shared" si="34"/>
        <v>-2.7674487398573477E-3</v>
      </c>
    </row>
    <row r="623" spans="1:5" ht="17" x14ac:dyDescent="0.2">
      <c r="A623" s="7">
        <v>44973</v>
      </c>
      <c r="B623">
        <v>303.67999300000002</v>
      </c>
      <c r="C623" s="15">
        <f t="shared" si="35"/>
        <v>3.9340243953198684E-3</v>
      </c>
      <c r="D623" s="8">
        <v>3997.34</v>
      </c>
      <c r="E623" s="13">
        <f t="shared" si="34"/>
        <v>-2.0041234687148357E-2</v>
      </c>
    </row>
    <row r="624" spans="1:5" ht="17" x14ac:dyDescent="0.2">
      <c r="A624" s="7">
        <v>44974</v>
      </c>
      <c r="B624">
        <v>301.35998499999999</v>
      </c>
      <c r="C624" s="15">
        <f t="shared" si="35"/>
        <v>-7.6396471729371918E-3</v>
      </c>
      <c r="D624" s="8">
        <v>3991.05</v>
      </c>
      <c r="E624" s="13">
        <f t="shared" si="34"/>
        <v>-1.5735464083616035E-3</v>
      </c>
    </row>
    <row r="625" spans="1:5" ht="17" x14ac:dyDescent="0.2">
      <c r="A625" s="7">
        <v>44977</v>
      </c>
      <c r="B625">
        <v>300.85000600000001</v>
      </c>
      <c r="C625" s="15">
        <f t="shared" si="35"/>
        <v>-1.6922585126887268E-3</v>
      </c>
      <c r="D625" s="8">
        <v>4012.32</v>
      </c>
      <c r="E625" s="13">
        <f t="shared" si="34"/>
        <v>5.3294245875146196E-3</v>
      </c>
    </row>
    <row r="626" spans="1:5" ht="17" x14ac:dyDescent="0.2">
      <c r="A626" s="7">
        <v>44978</v>
      </c>
      <c r="B626">
        <v>299.60998499999999</v>
      </c>
      <c r="C626" s="15">
        <f t="shared" si="35"/>
        <v>-4.1217250299806496E-3</v>
      </c>
      <c r="D626" s="8">
        <v>3970.04</v>
      </c>
      <c r="E626" s="13">
        <f t="shared" si="34"/>
        <v>-1.0537544363360851E-2</v>
      </c>
    </row>
    <row r="627" spans="1:5" ht="17" x14ac:dyDescent="0.2">
      <c r="A627" s="7">
        <v>44979</v>
      </c>
      <c r="B627">
        <v>294.17001299999998</v>
      </c>
      <c r="C627" s="15">
        <f t="shared" si="35"/>
        <v>-1.8156844806090144E-2</v>
      </c>
      <c r="D627" s="8">
        <v>3982.24</v>
      </c>
      <c r="E627" s="13">
        <f t="shared" si="34"/>
        <v>3.0730168965551474E-3</v>
      </c>
    </row>
    <row r="628" spans="1:5" ht="17" x14ac:dyDescent="0.2">
      <c r="A628" s="7">
        <v>44980</v>
      </c>
      <c r="B628">
        <v>297.80999800000001</v>
      </c>
      <c r="C628" s="15">
        <f t="shared" si="35"/>
        <v>1.2373745926305579E-2</v>
      </c>
      <c r="E628" s="13">
        <f t="shared" si="34"/>
        <v>-1</v>
      </c>
    </row>
    <row r="629" spans="1:5" ht="17" x14ac:dyDescent="0.2">
      <c r="A629" s="7">
        <v>44981</v>
      </c>
      <c r="B629">
        <v>299.61999500000002</v>
      </c>
      <c r="C629" s="15">
        <f t="shared" si="35"/>
        <v>6.0776905146080473E-3</v>
      </c>
      <c r="E629" s="13" t="e">
        <f t="shared" si="34"/>
        <v>#DIV/0!</v>
      </c>
    </row>
    <row r="630" spans="1:5" ht="17" x14ac:dyDescent="0.2">
      <c r="A630" s="7">
        <v>44984</v>
      </c>
      <c r="B630">
        <v>297.26001000000002</v>
      </c>
      <c r="C630" s="15">
        <f t="shared" si="35"/>
        <v>-7.8765938167777438E-3</v>
      </c>
      <c r="E630" s="13" t="e">
        <f t="shared" si="34"/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09A25-35EC-A344-AEC6-2CFDACA76E05}">
  <dimension ref="A1:P630"/>
  <sheetViews>
    <sheetView topLeftCell="D1" workbookViewId="0">
      <selection activeCell="P11" sqref="P11"/>
    </sheetView>
  </sheetViews>
  <sheetFormatPr baseColWidth="10" defaultRowHeight="16" x14ac:dyDescent="0.2"/>
  <cols>
    <col min="3" max="3" width="10.83203125" style="7"/>
    <col min="5" max="5" width="10.83203125" style="13"/>
    <col min="11" max="11" width="12.1640625" style="7" bestFit="1" customWidth="1"/>
    <col min="16" max="16" width="14.5" customWidth="1"/>
  </cols>
  <sheetData>
    <row r="1" spans="1:16" ht="17" x14ac:dyDescent="0.2">
      <c r="A1" t="s">
        <v>26</v>
      </c>
      <c r="B1" t="s">
        <v>31</v>
      </c>
      <c r="C1" s="11"/>
      <c r="D1" s="10" t="s">
        <v>33</v>
      </c>
      <c r="E1" s="13" t="s">
        <v>34</v>
      </c>
      <c r="I1" t="s">
        <v>26</v>
      </c>
      <c r="J1" t="s">
        <v>31</v>
      </c>
      <c r="K1" s="11"/>
      <c r="L1" s="10" t="s">
        <v>33</v>
      </c>
      <c r="M1" s="13" t="s">
        <v>34</v>
      </c>
    </row>
    <row r="2" spans="1:16" ht="17" x14ac:dyDescent="0.2">
      <c r="A2" s="7">
        <v>43346</v>
      </c>
      <c r="B2">
        <v>110.699997</v>
      </c>
      <c r="C2" s="11"/>
      <c r="D2" s="8">
        <v>2896.72</v>
      </c>
      <c r="I2" s="7">
        <v>44075</v>
      </c>
      <c r="J2">
        <v>106.599998</v>
      </c>
      <c r="K2" s="11"/>
      <c r="L2" s="8">
        <v>3526.65</v>
      </c>
    </row>
    <row r="3" spans="1:16" ht="17" x14ac:dyDescent="0.2">
      <c r="A3" s="7">
        <v>43347</v>
      </c>
      <c r="B3">
        <v>110.800003</v>
      </c>
      <c r="C3" s="15">
        <f>B3/B2-1</f>
        <v>9.0339659178129139E-4</v>
      </c>
      <c r="D3" s="8">
        <v>2888.6</v>
      </c>
      <c r="E3" s="13">
        <f>D3/D2-1</f>
        <v>-2.8031704824766912E-3</v>
      </c>
      <c r="I3" s="7">
        <v>44076</v>
      </c>
      <c r="J3">
        <v>107.099998</v>
      </c>
      <c r="K3" s="15">
        <f>J3/J2-1</f>
        <v>4.6904316077003294E-3</v>
      </c>
      <c r="L3" s="8">
        <v>3580.84</v>
      </c>
      <c r="M3" s="13">
        <f>L3/L2-1</f>
        <v>1.5365857116526938E-2</v>
      </c>
    </row>
    <row r="4" spans="1:16" ht="17" x14ac:dyDescent="0.2">
      <c r="A4" s="7">
        <v>43348</v>
      </c>
      <c r="B4">
        <v>110.599998</v>
      </c>
      <c r="C4" s="15">
        <f t="shared" ref="C4:C67" si="0">B4/B3-1</f>
        <v>-1.8050992291038792E-3</v>
      </c>
      <c r="D4" s="8">
        <v>2878.05</v>
      </c>
      <c r="E4" s="13">
        <f t="shared" ref="E4:E67" si="1">D4/D3-1</f>
        <v>-3.6522883057535926E-3</v>
      </c>
      <c r="I4" s="7">
        <v>44077</v>
      </c>
      <c r="J4">
        <v>107.5</v>
      </c>
      <c r="K4" s="15">
        <f t="shared" ref="K4:K67" si="2">J4/J3-1</f>
        <v>3.7348460081203516E-3</v>
      </c>
      <c r="L4" s="8">
        <v>3455.06</v>
      </c>
      <c r="M4" s="13">
        <f t="shared" ref="M4:M67" si="3">L4/L3-1</f>
        <v>-3.5125836395929477E-2</v>
      </c>
    </row>
    <row r="5" spans="1:16" ht="17" x14ac:dyDescent="0.2">
      <c r="A5" s="7">
        <v>43349</v>
      </c>
      <c r="B5">
        <v>110.199997</v>
      </c>
      <c r="C5" s="15">
        <f t="shared" si="0"/>
        <v>-3.6166456350207321E-3</v>
      </c>
      <c r="D5" s="8">
        <v>2871.68</v>
      </c>
      <c r="E5" s="13">
        <f t="shared" si="1"/>
        <v>-2.2133041469051262E-3</v>
      </c>
      <c r="F5" t="s">
        <v>50</v>
      </c>
      <c r="G5">
        <f>SLOPE(C3:C503,E3:E503)</f>
        <v>-1.9506799115856004E-2</v>
      </c>
      <c r="I5" s="7">
        <v>44078</v>
      </c>
      <c r="J5">
        <v>107.199997</v>
      </c>
      <c r="K5" s="15">
        <f t="shared" si="2"/>
        <v>-2.7907255813953702E-3</v>
      </c>
      <c r="L5" s="8">
        <v>3426.96</v>
      </c>
      <c r="M5" s="13">
        <f t="shared" si="3"/>
        <v>-8.1329991374968769E-3</v>
      </c>
      <c r="O5" t="s">
        <v>50</v>
      </c>
      <c r="P5">
        <f>SLOPE(K3:K627,M3:M627)</f>
        <v>1.1512130252104439E-2</v>
      </c>
    </row>
    <row r="6" spans="1:16" ht="17" x14ac:dyDescent="0.2">
      <c r="A6" s="7">
        <v>43350</v>
      </c>
      <c r="B6">
        <v>109.800003</v>
      </c>
      <c r="C6" s="15">
        <f t="shared" si="0"/>
        <v>-3.6297097176871684E-3</v>
      </c>
      <c r="D6" s="8">
        <v>2877.13</v>
      </c>
      <c r="E6" s="13">
        <f t="shared" si="1"/>
        <v>1.8978437708938589E-3</v>
      </c>
      <c r="F6" t="s">
        <v>51</v>
      </c>
      <c r="G6" s="16">
        <f>AVERAGE(C3:C506)</f>
        <v>-5.5342363629048279E-5</v>
      </c>
      <c r="I6" s="7">
        <v>44081</v>
      </c>
      <c r="J6">
        <v>107.199997</v>
      </c>
      <c r="K6" s="15">
        <f t="shared" si="2"/>
        <v>0</v>
      </c>
      <c r="L6" s="8">
        <v>3331.84</v>
      </c>
      <c r="M6" s="13">
        <f t="shared" si="3"/>
        <v>-2.7756378831384043E-2</v>
      </c>
      <c r="O6" t="s">
        <v>51</v>
      </c>
      <c r="P6" s="16">
        <f>AVERAGE(K3:K630)</f>
        <v>-1.3463019976528469E-4</v>
      </c>
    </row>
    <row r="7" spans="1:16" ht="17" x14ac:dyDescent="0.2">
      <c r="A7" s="7">
        <v>43353</v>
      </c>
      <c r="B7">
        <v>110.099998</v>
      </c>
      <c r="C7" s="15">
        <f t="shared" si="0"/>
        <v>2.732194825167733E-3</v>
      </c>
      <c r="D7" s="8">
        <v>2887.89</v>
      </c>
      <c r="E7" s="13">
        <f t="shared" si="1"/>
        <v>3.7398379635260603E-3</v>
      </c>
      <c r="F7" t="s">
        <v>52</v>
      </c>
      <c r="G7" s="12">
        <f>(1+G6)^365-1</f>
        <v>-1.9997858094495835E-2</v>
      </c>
      <c r="I7" s="7">
        <v>44082</v>
      </c>
      <c r="J7">
        <v>107.400002</v>
      </c>
      <c r="K7" s="15">
        <f t="shared" si="2"/>
        <v>1.8657183357944085E-3</v>
      </c>
      <c r="L7" s="8">
        <v>3398.96</v>
      </c>
      <c r="M7" s="13">
        <f t="shared" si="3"/>
        <v>2.0145024971186976E-2</v>
      </c>
      <c r="O7" t="s">
        <v>52</v>
      </c>
      <c r="P7" s="13">
        <f>(1+P6)^365-1</f>
        <v>-4.7955337667900833E-2</v>
      </c>
    </row>
    <row r="8" spans="1:16" ht="17" x14ac:dyDescent="0.2">
      <c r="A8" s="7">
        <v>43354</v>
      </c>
      <c r="B8">
        <v>109.800003</v>
      </c>
      <c r="C8" s="15">
        <f t="shared" si="0"/>
        <v>-2.7247502765621601E-3</v>
      </c>
      <c r="D8" s="8">
        <v>2888.92</v>
      </c>
      <c r="E8" s="13">
        <f t="shared" si="1"/>
        <v>3.5666178420923345E-4</v>
      </c>
      <c r="F8" s="24" t="s">
        <v>55</v>
      </c>
      <c r="G8" s="26">
        <v>1.5900000000000001E-2</v>
      </c>
      <c r="I8" s="7">
        <v>44083</v>
      </c>
      <c r="J8">
        <v>107.699997</v>
      </c>
      <c r="K8" s="15">
        <f t="shared" si="2"/>
        <v>2.7932494824347565E-3</v>
      </c>
      <c r="L8" s="8">
        <v>3339.19</v>
      </c>
      <c r="M8" s="13">
        <f t="shared" si="3"/>
        <v>-1.7584790641843373E-2</v>
      </c>
      <c r="O8" s="24" t="s">
        <v>47</v>
      </c>
      <c r="P8" s="26">
        <v>1.15E-2</v>
      </c>
    </row>
    <row r="9" spans="1:16" ht="17" x14ac:dyDescent="0.2">
      <c r="A9" s="7">
        <v>43355</v>
      </c>
      <c r="B9">
        <v>109.900002</v>
      </c>
      <c r="C9" s="15">
        <f t="shared" si="0"/>
        <v>9.1073768003435696E-4</v>
      </c>
      <c r="D9" s="8">
        <v>2904.18</v>
      </c>
      <c r="E9" s="13">
        <f t="shared" si="1"/>
        <v>5.2822508065297757E-3</v>
      </c>
      <c r="I9" s="7">
        <v>44084</v>
      </c>
      <c r="J9">
        <v>107.5</v>
      </c>
      <c r="K9" s="15">
        <f t="shared" si="2"/>
        <v>-1.8569824101294374E-3</v>
      </c>
      <c r="L9" s="8">
        <v>3340.97</v>
      </c>
      <c r="M9" s="13">
        <f t="shared" si="3"/>
        <v>5.3306340759284865E-4</v>
      </c>
    </row>
    <row r="10" spans="1:16" ht="17" x14ac:dyDescent="0.2">
      <c r="A10" s="7">
        <v>43356</v>
      </c>
      <c r="B10">
        <v>109.699997</v>
      </c>
      <c r="C10" s="15">
        <f t="shared" si="0"/>
        <v>-1.8198816775272242E-3</v>
      </c>
      <c r="D10" s="8">
        <v>2904.98</v>
      </c>
      <c r="E10" s="13">
        <f t="shared" si="1"/>
        <v>2.7546501938591206E-4</v>
      </c>
      <c r="I10" s="7">
        <v>44085</v>
      </c>
      <c r="J10">
        <v>108</v>
      </c>
      <c r="K10" s="15">
        <f t="shared" si="2"/>
        <v>4.6511627906977715E-3</v>
      </c>
      <c r="L10" s="8">
        <v>3383.54</v>
      </c>
      <c r="M10" s="13">
        <f t="shared" si="3"/>
        <v>1.274180851668838E-2</v>
      </c>
    </row>
    <row r="11" spans="1:16" ht="17" x14ac:dyDescent="0.2">
      <c r="A11" s="7">
        <v>43357</v>
      </c>
      <c r="B11">
        <v>109.800003</v>
      </c>
      <c r="C11" s="15">
        <f t="shared" si="0"/>
        <v>9.116317478112812E-4</v>
      </c>
      <c r="D11" s="8">
        <v>2888.8</v>
      </c>
      <c r="E11" s="13">
        <f t="shared" si="1"/>
        <v>-5.5697457469585654E-3</v>
      </c>
      <c r="G11" s="13">
        <f>1.59%-0.019506*(2%-1.59%)</f>
        <v>1.58200254E-2</v>
      </c>
      <c r="I11" s="7">
        <v>44088</v>
      </c>
      <c r="J11">
        <v>108.199997</v>
      </c>
      <c r="K11" s="15">
        <f t="shared" si="2"/>
        <v>1.8518240740741376E-3</v>
      </c>
      <c r="L11" s="8">
        <v>3401.2</v>
      </c>
      <c r="M11" s="13">
        <f t="shared" si="3"/>
        <v>5.2193856138835759E-3</v>
      </c>
      <c r="P11" s="13">
        <f>1.15%+0.0115*(-4.796%-1.15%)</f>
        <v>1.081621E-2</v>
      </c>
    </row>
    <row r="12" spans="1:16" ht="17" x14ac:dyDescent="0.2">
      <c r="A12" s="7">
        <v>43360</v>
      </c>
      <c r="B12">
        <v>109.800003</v>
      </c>
      <c r="C12" s="15">
        <f t="shared" si="0"/>
        <v>0</v>
      </c>
      <c r="D12" s="8">
        <v>2904.31</v>
      </c>
      <c r="E12" s="13">
        <f t="shared" si="1"/>
        <v>5.3690113541955409E-3</v>
      </c>
      <c r="I12" s="7">
        <v>44089</v>
      </c>
      <c r="J12">
        <v>108.300003</v>
      </c>
      <c r="K12" s="15">
        <f t="shared" si="2"/>
        <v>9.2426989623684008E-4</v>
      </c>
      <c r="L12" s="8">
        <v>3385.49</v>
      </c>
      <c r="M12" s="13">
        <f t="shared" si="3"/>
        <v>-4.6189580148182641E-3</v>
      </c>
    </row>
    <row r="13" spans="1:16" ht="17" x14ac:dyDescent="0.2">
      <c r="A13" s="7">
        <v>43361</v>
      </c>
      <c r="B13">
        <v>109.800003</v>
      </c>
      <c r="C13" s="15">
        <f t="shared" si="0"/>
        <v>0</v>
      </c>
      <c r="D13" s="8">
        <v>2907.95</v>
      </c>
      <c r="E13" s="13">
        <f t="shared" si="1"/>
        <v>1.25330973621951E-3</v>
      </c>
      <c r="I13" s="7">
        <v>44090</v>
      </c>
      <c r="J13">
        <v>108.300003</v>
      </c>
      <c r="K13" s="15">
        <f t="shared" si="2"/>
        <v>0</v>
      </c>
      <c r="L13" s="8">
        <v>3357.01</v>
      </c>
      <c r="M13" s="13">
        <f t="shared" si="3"/>
        <v>-8.4123716212423094E-3</v>
      </c>
    </row>
    <row r="14" spans="1:16" ht="17" x14ac:dyDescent="0.2">
      <c r="A14" s="7">
        <v>43362</v>
      </c>
      <c r="B14">
        <v>109.5</v>
      </c>
      <c r="C14" s="15">
        <f t="shared" si="0"/>
        <v>-2.7322676849107497E-3</v>
      </c>
      <c r="D14" s="8">
        <v>2930.75</v>
      </c>
      <c r="E14" s="13">
        <f t="shared" si="1"/>
        <v>7.8405749754981713E-3</v>
      </c>
      <c r="I14" s="7">
        <v>44091</v>
      </c>
      <c r="J14">
        <v>108</v>
      </c>
      <c r="K14" s="15">
        <f t="shared" si="2"/>
        <v>-2.7701107265897251E-3</v>
      </c>
      <c r="L14" s="8">
        <v>3319.47</v>
      </c>
      <c r="M14" s="13">
        <f t="shared" si="3"/>
        <v>-1.1182570203842279E-2</v>
      </c>
    </row>
    <row r="15" spans="1:16" ht="17" x14ac:dyDescent="0.2">
      <c r="A15" s="7">
        <v>43363</v>
      </c>
      <c r="B15">
        <v>109.5</v>
      </c>
      <c r="C15" s="15">
        <f t="shared" si="0"/>
        <v>0</v>
      </c>
      <c r="D15" s="8">
        <v>2929.67</v>
      </c>
      <c r="E15" s="13">
        <f t="shared" si="1"/>
        <v>-3.6850635502849727E-4</v>
      </c>
      <c r="I15" s="7">
        <v>44092</v>
      </c>
      <c r="J15">
        <v>108.199997</v>
      </c>
      <c r="K15" s="15">
        <f t="shared" si="2"/>
        <v>1.8518240740741376E-3</v>
      </c>
      <c r="L15" s="8">
        <v>3281.06</v>
      </c>
      <c r="M15" s="13">
        <f t="shared" si="3"/>
        <v>-1.1571124305988612E-2</v>
      </c>
    </row>
    <row r="16" spans="1:16" ht="17" x14ac:dyDescent="0.2">
      <c r="A16" s="7">
        <v>43364</v>
      </c>
      <c r="B16">
        <v>109.900002</v>
      </c>
      <c r="C16" s="15">
        <f t="shared" si="0"/>
        <v>3.6529863013698982E-3</v>
      </c>
      <c r="D16" s="8">
        <v>2919.37</v>
      </c>
      <c r="E16" s="13">
        <f t="shared" si="1"/>
        <v>-3.5157543341060027E-3</v>
      </c>
      <c r="I16" s="7">
        <v>44095</v>
      </c>
      <c r="J16">
        <v>107.900002</v>
      </c>
      <c r="K16" s="15">
        <f t="shared" si="2"/>
        <v>-2.7725971193880428E-3</v>
      </c>
      <c r="L16" s="8">
        <v>3315.57</v>
      </c>
      <c r="M16" s="13">
        <f t="shared" si="3"/>
        <v>1.0517942372282096E-2</v>
      </c>
    </row>
    <row r="17" spans="1:13" ht="17" x14ac:dyDescent="0.2">
      <c r="A17" s="7">
        <v>43367</v>
      </c>
      <c r="B17">
        <v>110</v>
      </c>
      <c r="C17" s="15">
        <f t="shared" si="0"/>
        <v>9.0989989244949498E-4</v>
      </c>
      <c r="D17" s="8">
        <v>2915.56</v>
      </c>
      <c r="E17" s="13">
        <f t="shared" si="1"/>
        <v>-1.3050760951849316E-3</v>
      </c>
      <c r="I17" s="7">
        <v>44096</v>
      </c>
      <c r="J17">
        <v>107.400002</v>
      </c>
      <c r="K17" s="15">
        <f t="shared" si="2"/>
        <v>-4.6339202106779886E-3</v>
      </c>
      <c r="L17" s="8">
        <v>3236.92</v>
      </c>
      <c r="M17" s="13">
        <f t="shared" si="3"/>
        <v>-2.3721411401357861E-2</v>
      </c>
    </row>
    <row r="18" spans="1:13" ht="17" x14ac:dyDescent="0.2">
      <c r="A18" s="7">
        <v>43368</v>
      </c>
      <c r="B18">
        <v>109.800003</v>
      </c>
      <c r="C18" s="15">
        <f t="shared" si="0"/>
        <v>-1.8181545454545311E-3</v>
      </c>
      <c r="D18" s="8">
        <v>2905.97</v>
      </c>
      <c r="E18" s="13">
        <f t="shared" si="1"/>
        <v>-3.2892480346828901E-3</v>
      </c>
      <c r="I18" s="7">
        <v>44097</v>
      </c>
      <c r="J18">
        <v>107.699997</v>
      </c>
      <c r="K18" s="15">
        <f t="shared" si="2"/>
        <v>2.7932494824347565E-3</v>
      </c>
      <c r="L18" s="8">
        <v>3246.59</v>
      </c>
      <c r="M18" s="13">
        <f t="shared" si="3"/>
        <v>2.9874077827070078E-3</v>
      </c>
    </row>
    <row r="19" spans="1:13" ht="17" x14ac:dyDescent="0.2">
      <c r="A19" s="7">
        <v>43369</v>
      </c>
      <c r="B19">
        <v>109.800003</v>
      </c>
      <c r="C19" s="15">
        <f t="shared" si="0"/>
        <v>0</v>
      </c>
      <c r="D19" s="8">
        <v>2914</v>
      </c>
      <c r="E19" s="13">
        <f t="shared" si="1"/>
        <v>2.7632769780832067E-3</v>
      </c>
      <c r="I19" s="7">
        <v>44098</v>
      </c>
      <c r="J19">
        <v>107</v>
      </c>
      <c r="K19" s="15">
        <f t="shared" si="2"/>
        <v>-6.4995080733382116E-3</v>
      </c>
      <c r="L19" s="8">
        <v>3298.46</v>
      </c>
      <c r="M19" s="13">
        <f t="shared" si="3"/>
        <v>1.5976763311659203E-2</v>
      </c>
    </row>
    <row r="20" spans="1:13" ht="17" x14ac:dyDescent="0.2">
      <c r="A20" s="7">
        <v>43370</v>
      </c>
      <c r="B20">
        <v>109.800003</v>
      </c>
      <c r="C20" s="15">
        <f t="shared" si="0"/>
        <v>0</v>
      </c>
      <c r="D20" s="8">
        <v>2913.98</v>
      </c>
      <c r="E20" s="13">
        <f t="shared" si="1"/>
        <v>-6.8634179821724928E-6</v>
      </c>
      <c r="I20" s="7">
        <v>44099</v>
      </c>
      <c r="J20">
        <v>106.5</v>
      </c>
      <c r="K20" s="15">
        <f t="shared" si="2"/>
        <v>-4.6728971962616273E-3</v>
      </c>
      <c r="L20" s="8">
        <v>3351.6</v>
      </c>
      <c r="M20" s="13">
        <f t="shared" si="3"/>
        <v>1.6110548559024496E-2</v>
      </c>
    </row>
    <row r="21" spans="1:13" ht="17" x14ac:dyDescent="0.2">
      <c r="A21" s="7">
        <v>43371</v>
      </c>
      <c r="B21">
        <v>110</v>
      </c>
      <c r="C21" s="15">
        <f t="shared" si="0"/>
        <v>1.821466252601045E-3</v>
      </c>
      <c r="D21" s="8">
        <v>2924.59</v>
      </c>
      <c r="E21" s="13">
        <f t="shared" si="1"/>
        <v>3.6410682297065566E-3</v>
      </c>
      <c r="I21" s="7">
        <v>44102</v>
      </c>
      <c r="J21">
        <v>106.400002</v>
      </c>
      <c r="K21" s="15">
        <f t="shared" si="2"/>
        <v>-9.3894835680752298E-4</v>
      </c>
      <c r="L21" s="8">
        <v>3335.47</v>
      </c>
      <c r="M21" s="13">
        <f t="shared" si="3"/>
        <v>-4.8126268051080778E-3</v>
      </c>
    </row>
    <row r="22" spans="1:13" ht="17" x14ac:dyDescent="0.2">
      <c r="A22" s="7">
        <v>43374</v>
      </c>
      <c r="B22">
        <v>109.599998</v>
      </c>
      <c r="C22" s="15">
        <f t="shared" si="0"/>
        <v>-3.6363818181818219E-3</v>
      </c>
      <c r="D22" s="8">
        <v>2923.43</v>
      </c>
      <c r="E22" s="13">
        <f t="shared" si="1"/>
        <v>-3.9663679353352244E-4</v>
      </c>
      <c r="I22" s="7">
        <v>44103</v>
      </c>
      <c r="J22">
        <v>106.699997</v>
      </c>
      <c r="K22" s="15">
        <f t="shared" si="2"/>
        <v>2.8195018267009875E-3</v>
      </c>
      <c r="L22" s="8">
        <v>3363</v>
      </c>
      <c r="M22" s="13">
        <f t="shared" si="3"/>
        <v>8.2537093722925281E-3</v>
      </c>
    </row>
    <row r="23" spans="1:13" ht="17" x14ac:dyDescent="0.2">
      <c r="A23" s="7">
        <v>43375</v>
      </c>
      <c r="B23">
        <v>109.800003</v>
      </c>
      <c r="C23" s="15">
        <f t="shared" si="0"/>
        <v>1.8248631719866015E-3</v>
      </c>
      <c r="D23" s="8">
        <v>2925.51</v>
      </c>
      <c r="E23" s="13">
        <f t="shared" si="1"/>
        <v>7.1149300650286129E-4</v>
      </c>
      <c r="I23" s="7">
        <v>44104</v>
      </c>
      <c r="J23">
        <v>106.699997</v>
      </c>
      <c r="K23" s="15">
        <f t="shared" si="2"/>
        <v>0</v>
      </c>
      <c r="L23" s="8">
        <v>3380.8</v>
      </c>
      <c r="M23" s="13">
        <f t="shared" si="3"/>
        <v>5.2928932500744263E-3</v>
      </c>
    </row>
    <row r="24" spans="1:13" ht="17" x14ac:dyDescent="0.2">
      <c r="A24" s="7">
        <v>43376</v>
      </c>
      <c r="B24">
        <v>109.800003</v>
      </c>
      <c r="C24" s="15">
        <f t="shared" si="0"/>
        <v>0</v>
      </c>
      <c r="D24" s="8">
        <v>2901.61</v>
      </c>
      <c r="E24" s="13">
        <f t="shared" si="1"/>
        <v>-8.1695157425543119E-3</v>
      </c>
      <c r="I24" s="7">
        <v>44105</v>
      </c>
      <c r="J24">
        <v>106.699997</v>
      </c>
      <c r="K24" s="15">
        <f t="shared" si="2"/>
        <v>0</v>
      </c>
      <c r="L24" s="8">
        <v>3348.42</v>
      </c>
      <c r="M24" s="13">
        <f t="shared" si="3"/>
        <v>-9.5776147657359312E-3</v>
      </c>
    </row>
    <row r="25" spans="1:13" ht="17" x14ac:dyDescent="0.2">
      <c r="A25" s="7">
        <v>43377</v>
      </c>
      <c r="B25">
        <v>109.5</v>
      </c>
      <c r="C25" s="15">
        <f t="shared" si="0"/>
        <v>-2.7322676849107497E-3</v>
      </c>
      <c r="D25" s="8">
        <v>2885.57</v>
      </c>
      <c r="E25" s="13">
        <f t="shared" si="1"/>
        <v>-5.5279655088037449E-3</v>
      </c>
      <c r="I25" s="7">
        <v>44106</v>
      </c>
      <c r="J25">
        <v>106.400002</v>
      </c>
      <c r="K25" s="15">
        <f t="shared" si="2"/>
        <v>-2.811574587017085E-3</v>
      </c>
      <c r="L25" s="8">
        <v>3408.6</v>
      </c>
      <c r="M25" s="13">
        <f t="shared" si="3"/>
        <v>1.7972655760030154E-2</v>
      </c>
    </row>
    <row r="26" spans="1:13" ht="17" x14ac:dyDescent="0.2">
      <c r="A26" s="7">
        <v>43378</v>
      </c>
      <c r="B26">
        <v>109</v>
      </c>
      <c r="C26" s="15">
        <f t="shared" si="0"/>
        <v>-4.5662100456621557E-3</v>
      </c>
      <c r="D26" s="8">
        <v>2884.43</v>
      </c>
      <c r="E26" s="13">
        <f t="shared" si="1"/>
        <v>-3.9506925841348295E-4</v>
      </c>
      <c r="I26" s="7">
        <v>44109</v>
      </c>
      <c r="J26">
        <v>106.5</v>
      </c>
      <c r="K26" s="15">
        <f t="shared" si="2"/>
        <v>9.3983080940174268E-4</v>
      </c>
      <c r="L26" s="8">
        <v>3360.97</v>
      </c>
      <c r="M26" s="13">
        <f t="shared" si="3"/>
        <v>-1.3973478847620791E-2</v>
      </c>
    </row>
    <row r="27" spans="1:13" ht="17" x14ac:dyDescent="0.2">
      <c r="A27" s="7">
        <v>43381</v>
      </c>
      <c r="B27">
        <v>108.800003</v>
      </c>
      <c r="C27" s="15">
        <f t="shared" si="0"/>
        <v>-1.8348348623853372E-3</v>
      </c>
      <c r="D27" s="8">
        <v>2880.34</v>
      </c>
      <c r="E27" s="13">
        <f t="shared" si="1"/>
        <v>-1.4179577940874877E-3</v>
      </c>
      <c r="I27" s="7">
        <v>44110</v>
      </c>
      <c r="J27">
        <v>106.800003</v>
      </c>
      <c r="K27" s="15">
        <f t="shared" si="2"/>
        <v>2.8169295774649328E-3</v>
      </c>
      <c r="L27" s="8">
        <v>3419.44</v>
      </c>
      <c r="M27" s="13">
        <f t="shared" si="3"/>
        <v>1.7396763434365692E-2</v>
      </c>
    </row>
    <row r="28" spans="1:13" ht="17" x14ac:dyDescent="0.2">
      <c r="A28" s="7">
        <v>43382</v>
      </c>
      <c r="B28">
        <v>108.5</v>
      </c>
      <c r="C28" s="15">
        <f t="shared" si="0"/>
        <v>-2.7573804386752387E-3</v>
      </c>
      <c r="D28" s="8">
        <v>2785.68</v>
      </c>
      <c r="E28" s="13">
        <f t="shared" si="1"/>
        <v>-3.2864175757028824E-2</v>
      </c>
      <c r="I28" s="7">
        <v>44111</v>
      </c>
      <c r="J28">
        <v>107.199997</v>
      </c>
      <c r="K28" s="15">
        <f t="shared" si="2"/>
        <v>3.7452620670805903E-3</v>
      </c>
      <c r="L28" s="8">
        <v>3446.83</v>
      </c>
      <c r="M28" s="13">
        <f t="shared" si="3"/>
        <v>8.0100835224481415E-3</v>
      </c>
    </row>
    <row r="29" spans="1:13" ht="17" x14ac:dyDescent="0.2">
      <c r="A29" s="7">
        <v>43383</v>
      </c>
      <c r="B29">
        <v>108.400002</v>
      </c>
      <c r="C29" s="15">
        <f t="shared" si="0"/>
        <v>-9.2164055299537306E-4</v>
      </c>
      <c r="D29" s="8">
        <v>2728.37</v>
      </c>
      <c r="E29" s="13">
        <f t="shared" si="1"/>
        <v>-2.0573073719881707E-2</v>
      </c>
      <c r="I29" s="7">
        <v>44112</v>
      </c>
      <c r="J29">
        <v>107.300003</v>
      </c>
      <c r="K29" s="15">
        <f t="shared" si="2"/>
        <v>9.3289181715183744E-4</v>
      </c>
      <c r="L29" s="8">
        <v>3477.14</v>
      </c>
      <c r="M29" s="13">
        <f t="shared" si="3"/>
        <v>8.7935871510924635E-3</v>
      </c>
    </row>
    <row r="30" spans="1:13" ht="17" x14ac:dyDescent="0.2">
      <c r="A30" s="7">
        <v>43384</v>
      </c>
      <c r="B30">
        <v>107.599998</v>
      </c>
      <c r="C30" s="15">
        <f t="shared" si="0"/>
        <v>-7.380110564942588E-3</v>
      </c>
      <c r="D30" s="8">
        <v>2767.13</v>
      </c>
      <c r="E30" s="13">
        <f t="shared" si="1"/>
        <v>1.4206284338267983E-2</v>
      </c>
      <c r="I30" s="7">
        <v>44113</v>
      </c>
      <c r="J30">
        <v>107.400002</v>
      </c>
      <c r="K30" s="15">
        <f t="shared" si="2"/>
        <v>9.3195710348670247E-4</v>
      </c>
      <c r="L30" s="8">
        <v>3534.22</v>
      </c>
      <c r="M30" s="13">
        <f t="shared" si="3"/>
        <v>1.6415789988323715E-2</v>
      </c>
    </row>
    <row r="31" spans="1:13" ht="17" x14ac:dyDescent="0.2">
      <c r="A31" s="7">
        <v>43385</v>
      </c>
      <c r="B31">
        <v>107.5</v>
      </c>
      <c r="C31" s="15">
        <f t="shared" si="0"/>
        <v>-9.2934945965328364E-4</v>
      </c>
      <c r="D31" s="8">
        <v>2750.79</v>
      </c>
      <c r="E31" s="13">
        <f t="shared" si="1"/>
        <v>-5.9050351808552781E-3</v>
      </c>
      <c r="I31" s="7">
        <v>44116</v>
      </c>
      <c r="J31">
        <v>107.400002</v>
      </c>
      <c r="K31" s="15">
        <f t="shared" si="2"/>
        <v>0</v>
      </c>
      <c r="L31" s="8">
        <v>3511.93</v>
      </c>
      <c r="M31" s="13">
        <f t="shared" si="3"/>
        <v>-6.3069078891523356E-3</v>
      </c>
    </row>
    <row r="32" spans="1:13" ht="17" x14ac:dyDescent="0.2">
      <c r="A32" s="7">
        <v>43388</v>
      </c>
      <c r="B32">
        <v>107.5</v>
      </c>
      <c r="C32" s="15">
        <f t="shared" si="0"/>
        <v>0</v>
      </c>
      <c r="D32" s="8">
        <v>2809.92</v>
      </c>
      <c r="E32" s="13">
        <f t="shared" si="1"/>
        <v>2.1495643069809001E-2</v>
      </c>
      <c r="I32" s="7">
        <v>44117</v>
      </c>
      <c r="J32">
        <v>107.599998</v>
      </c>
      <c r="K32" s="15">
        <f t="shared" si="2"/>
        <v>1.8621601142987387E-3</v>
      </c>
      <c r="L32" s="8">
        <v>3488.67</v>
      </c>
      <c r="M32" s="13">
        <f t="shared" si="3"/>
        <v>-6.623138843883547E-3</v>
      </c>
    </row>
    <row r="33" spans="1:13" ht="17" x14ac:dyDescent="0.2">
      <c r="A33" s="7">
        <v>43389</v>
      </c>
      <c r="B33">
        <v>107.5</v>
      </c>
      <c r="C33" s="15">
        <f t="shared" si="0"/>
        <v>0</v>
      </c>
      <c r="D33" s="8">
        <v>2809.21</v>
      </c>
      <c r="E33" s="13">
        <f t="shared" si="1"/>
        <v>-2.5267623277536178E-4</v>
      </c>
      <c r="I33" s="7">
        <v>44118</v>
      </c>
      <c r="J33">
        <v>107.800003</v>
      </c>
      <c r="K33" s="15">
        <f t="shared" si="2"/>
        <v>1.8587825624309939E-3</v>
      </c>
      <c r="L33" s="8">
        <v>3483.34</v>
      </c>
      <c r="M33" s="13">
        <f t="shared" si="3"/>
        <v>-1.5278028589691406E-3</v>
      </c>
    </row>
    <row r="34" spans="1:13" ht="17" x14ac:dyDescent="0.2">
      <c r="A34" s="7">
        <v>43390</v>
      </c>
      <c r="B34">
        <v>107.900002</v>
      </c>
      <c r="C34" s="15">
        <f t="shared" si="0"/>
        <v>3.7209488372094146E-3</v>
      </c>
      <c r="D34" s="8">
        <v>2768.78</v>
      </c>
      <c r="E34" s="13">
        <f t="shared" si="1"/>
        <v>-1.4391946490294405E-2</v>
      </c>
      <c r="I34" s="7">
        <v>44119</v>
      </c>
      <c r="J34">
        <v>107.400002</v>
      </c>
      <c r="K34" s="15">
        <f t="shared" si="2"/>
        <v>-3.7105843123214077E-3</v>
      </c>
      <c r="L34" s="8">
        <v>3483.81</v>
      </c>
      <c r="M34" s="13">
        <f t="shared" si="3"/>
        <v>1.3492797142955482E-4</v>
      </c>
    </row>
    <row r="35" spans="1:13" ht="17" x14ac:dyDescent="0.2">
      <c r="A35" s="7">
        <v>43391</v>
      </c>
      <c r="B35">
        <v>108.099998</v>
      </c>
      <c r="C35" s="15">
        <f t="shared" si="0"/>
        <v>1.8535310129095262E-3</v>
      </c>
      <c r="D35" s="8">
        <v>2767.78</v>
      </c>
      <c r="E35" s="13">
        <f t="shared" si="1"/>
        <v>-3.6116990154511086E-4</v>
      </c>
      <c r="I35" s="7">
        <v>44120</v>
      </c>
      <c r="J35">
        <v>107.400002</v>
      </c>
      <c r="K35" s="15">
        <f t="shared" si="2"/>
        <v>0</v>
      </c>
      <c r="L35" s="8">
        <v>3426.92</v>
      </c>
      <c r="M35" s="13">
        <f t="shared" si="3"/>
        <v>-1.6329822808936134E-2</v>
      </c>
    </row>
    <row r="36" spans="1:13" ht="17" x14ac:dyDescent="0.2">
      <c r="A36" s="7">
        <v>43392</v>
      </c>
      <c r="B36">
        <v>108.099998</v>
      </c>
      <c r="C36" s="15">
        <f t="shared" si="0"/>
        <v>0</v>
      </c>
      <c r="D36" s="8">
        <v>2755.88</v>
      </c>
      <c r="E36" s="13">
        <f t="shared" si="1"/>
        <v>-4.2994746692295305E-3</v>
      </c>
      <c r="I36" s="7">
        <v>44123</v>
      </c>
      <c r="J36">
        <v>107.5</v>
      </c>
      <c r="K36" s="15">
        <f t="shared" si="2"/>
        <v>9.3108005714936937E-4</v>
      </c>
      <c r="L36" s="8">
        <v>3443.12</v>
      </c>
      <c r="M36" s="13">
        <f t="shared" si="3"/>
        <v>4.7272769717412455E-3</v>
      </c>
    </row>
    <row r="37" spans="1:13" ht="17" x14ac:dyDescent="0.2">
      <c r="A37" s="7">
        <v>43395</v>
      </c>
      <c r="B37">
        <v>108.199997</v>
      </c>
      <c r="C37" s="15">
        <f t="shared" si="0"/>
        <v>9.2506014662463443E-4</v>
      </c>
      <c r="D37" s="8">
        <v>2740.69</v>
      </c>
      <c r="E37" s="13">
        <f t="shared" si="1"/>
        <v>-5.5118510239923202E-3</v>
      </c>
      <c r="I37" s="7">
        <v>44124</v>
      </c>
      <c r="J37">
        <v>107.5</v>
      </c>
      <c r="K37" s="15">
        <f t="shared" si="2"/>
        <v>0</v>
      </c>
      <c r="L37" s="8">
        <v>3435.56</v>
      </c>
      <c r="M37" s="13">
        <f t="shared" si="3"/>
        <v>-2.1956829851994542E-3</v>
      </c>
    </row>
    <row r="38" spans="1:13" ht="17" x14ac:dyDescent="0.2">
      <c r="A38" s="7">
        <v>43396</v>
      </c>
      <c r="B38">
        <v>108.099998</v>
      </c>
      <c r="C38" s="15">
        <f t="shared" si="0"/>
        <v>-9.2420520122560301E-4</v>
      </c>
      <c r="D38" s="8">
        <v>2656.1</v>
      </c>
      <c r="E38" s="13">
        <f t="shared" si="1"/>
        <v>-3.0864490329077787E-2</v>
      </c>
      <c r="I38" s="7">
        <v>44125</v>
      </c>
      <c r="J38">
        <v>107.099998</v>
      </c>
      <c r="K38" s="15">
        <f t="shared" si="2"/>
        <v>-3.7209488372093036E-3</v>
      </c>
      <c r="L38" s="8">
        <v>3453.49</v>
      </c>
      <c r="M38" s="13">
        <f t="shared" si="3"/>
        <v>5.2189453829942778E-3</v>
      </c>
    </row>
    <row r="39" spans="1:13" ht="17" x14ac:dyDescent="0.2">
      <c r="A39" s="7">
        <v>43397</v>
      </c>
      <c r="B39">
        <v>108.199997</v>
      </c>
      <c r="C39" s="15">
        <f t="shared" si="0"/>
        <v>9.2506014662463443E-4</v>
      </c>
      <c r="D39" s="8">
        <v>2705.57</v>
      </c>
      <c r="E39" s="13">
        <f t="shared" si="1"/>
        <v>1.8625051767629408E-2</v>
      </c>
      <c r="I39" s="7">
        <v>44126</v>
      </c>
      <c r="J39">
        <v>106.900002</v>
      </c>
      <c r="K39" s="15">
        <f t="shared" si="2"/>
        <v>-1.8673763187184722E-3</v>
      </c>
      <c r="L39" s="8">
        <v>3465.39</v>
      </c>
      <c r="M39" s="13">
        <f t="shared" si="3"/>
        <v>3.4457896215134287E-3</v>
      </c>
    </row>
    <row r="40" spans="1:13" ht="17" x14ac:dyDescent="0.2">
      <c r="A40" s="7">
        <v>43398</v>
      </c>
      <c r="B40">
        <v>108</v>
      </c>
      <c r="C40" s="15">
        <f t="shared" si="0"/>
        <v>-1.8484011603068229E-3</v>
      </c>
      <c r="D40" s="8">
        <v>2658.69</v>
      </c>
      <c r="E40" s="13">
        <f t="shared" si="1"/>
        <v>-1.7327217554896079E-2</v>
      </c>
      <c r="I40" s="7">
        <v>44127</v>
      </c>
      <c r="J40">
        <v>106.900002</v>
      </c>
      <c r="K40" s="15">
        <f t="shared" si="2"/>
        <v>0</v>
      </c>
      <c r="L40" s="8">
        <v>3400.97</v>
      </c>
      <c r="M40" s="13">
        <f t="shared" si="3"/>
        <v>-1.8589538262648642E-2</v>
      </c>
    </row>
    <row r="41" spans="1:13" ht="17" x14ac:dyDescent="0.2">
      <c r="A41" s="7">
        <v>43399</v>
      </c>
      <c r="B41">
        <v>108</v>
      </c>
      <c r="C41" s="15">
        <f t="shared" si="0"/>
        <v>0</v>
      </c>
      <c r="D41" s="8">
        <v>2641.25</v>
      </c>
      <c r="E41" s="13">
        <f t="shared" si="1"/>
        <v>-6.5596214677152709E-3</v>
      </c>
      <c r="I41" s="7">
        <v>44130</v>
      </c>
      <c r="J41">
        <v>106.900002</v>
      </c>
      <c r="K41" s="15">
        <f t="shared" si="2"/>
        <v>0</v>
      </c>
      <c r="L41" s="8">
        <v>3390.68</v>
      </c>
      <c r="M41" s="13">
        <f t="shared" si="3"/>
        <v>-3.0256074002417144E-3</v>
      </c>
    </row>
    <row r="42" spans="1:13" ht="17" x14ac:dyDescent="0.2">
      <c r="A42" s="7">
        <v>43402</v>
      </c>
      <c r="B42">
        <v>108.099998</v>
      </c>
      <c r="C42" s="15">
        <f t="shared" si="0"/>
        <v>9.2590740740750022E-4</v>
      </c>
      <c r="D42" s="8">
        <v>2682.63</v>
      </c>
      <c r="E42" s="13">
        <f t="shared" si="1"/>
        <v>1.5666824420255576E-2</v>
      </c>
      <c r="I42" s="7">
        <v>44131</v>
      </c>
      <c r="J42">
        <v>106.699997</v>
      </c>
      <c r="K42" s="15">
        <f t="shared" si="2"/>
        <v>-1.8709541277651676E-3</v>
      </c>
      <c r="L42" s="8">
        <v>3271.03</v>
      </c>
      <c r="M42" s="13">
        <f t="shared" si="3"/>
        <v>-3.5287906850543171E-2</v>
      </c>
    </row>
    <row r="43" spans="1:13" ht="17" x14ac:dyDescent="0.2">
      <c r="A43" s="7">
        <v>43403</v>
      </c>
      <c r="B43">
        <v>108.099998</v>
      </c>
      <c r="C43" s="15">
        <f t="shared" si="0"/>
        <v>0</v>
      </c>
      <c r="D43" s="8">
        <v>2711.74</v>
      </c>
      <c r="E43" s="13">
        <f t="shared" si="1"/>
        <v>1.0851291456518197E-2</v>
      </c>
      <c r="I43" s="7">
        <v>44132</v>
      </c>
      <c r="J43">
        <v>106.5</v>
      </c>
      <c r="K43" s="15">
        <f t="shared" si="2"/>
        <v>-1.8743861820351704E-3</v>
      </c>
      <c r="L43" s="8">
        <v>3310.11</v>
      </c>
      <c r="M43" s="13">
        <f t="shared" si="3"/>
        <v>1.1947307117329942E-2</v>
      </c>
    </row>
    <row r="44" spans="1:13" ht="17" x14ac:dyDescent="0.2">
      <c r="A44" s="7">
        <v>43404</v>
      </c>
      <c r="B44">
        <v>108.300003</v>
      </c>
      <c r="C44" s="15">
        <f t="shared" si="0"/>
        <v>1.850185048106967E-3</v>
      </c>
      <c r="D44" s="8">
        <v>2740.37</v>
      </c>
      <c r="E44" s="13">
        <f t="shared" si="1"/>
        <v>1.05577968389301E-2</v>
      </c>
      <c r="I44" s="7">
        <v>44133</v>
      </c>
      <c r="J44">
        <v>105.599998</v>
      </c>
      <c r="K44" s="15">
        <f t="shared" si="2"/>
        <v>-8.4507230046948489E-3</v>
      </c>
      <c r="L44" s="8">
        <v>3269.96</v>
      </c>
      <c r="M44" s="13">
        <f t="shared" si="3"/>
        <v>-1.2129506270184387E-2</v>
      </c>
    </row>
    <row r="45" spans="1:13" ht="17" x14ac:dyDescent="0.2">
      <c r="A45" s="7">
        <v>43405</v>
      </c>
      <c r="B45">
        <v>107.5</v>
      </c>
      <c r="C45" s="15">
        <f t="shared" si="0"/>
        <v>-7.3869157695222176E-3</v>
      </c>
      <c r="D45" s="8">
        <v>2723.06</v>
      </c>
      <c r="E45" s="13">
        <f t="shared" si="1"/>
        <v>-6.3166652678288138E-3</v>
      </c>
      <c r="I45" s="7">
        <v>44134</v>
      </c>
      <c r="J45">
        <v>105.199997</v>
      </c>
      <c r="K45" s="15">
        <f t="shared" si="2"/>
        <v>-3.7878883293160914E-3</v>
      </c>
      <c r="L45" s="8">
        <v>3310.24</v>
      </c>
      <c r="M45" s="13">
        <f t="shared" si="3"/>
        <v>1.231819349472163E-2</v>
      </c>
    </row>
    <row r="46" spans="1:13" ht="17" x14ac:dyDescent="0.2">
      <c r="A46" s="7">
        <v>43406</v>
      </c>
      <c r="B46">
        <v>107.400002</v>
      </c>
      <c r="C46" s="15">
        <f t="shared" si="0"/>
        <v>-9.3021395348835689E-4</v>
      </c>
      <c r="D46" s="8">
        <v>2738.31</v>
      </c>
      <c r="E46" s="13">
        <f t="shared" si="1"/>
        <v>5.6003172901073484E-3</v>
      </c>
      <c r="I46" s="7">
        <v>44137</v>
      </c>
      <c r="J46">
        <v>104.900002</v>
      </c>
      <c r="K46" s="15">
        <f t="shared" si="2"/>
        <v>-2.8516635794200162E-3</v>
      </c>
      <c r="L46" s="8">
        <v>3369.16</v>
      </c>
      <c r="M46" s="13">
        <f t="shared" si="3"/>
        <v>1.7799313644932147E-2</v>
      </c>
    </row>
    <row r="47" spans="1:13" ht="17" x14ac:dyDescent="0.2">
      <c r="A47" s="7">
        <v>43409</v>
      </c>
      <c r="B47">
        <v>107.300003</v>
      </c>
      <c r="C47" s="15">
        <f t="shared" si="0"/>
        <v>-9.3108936813612875E-4</v>
      </c>
      <c r="D47" s="8">
        <v>2755.45</v>
      </c>
      <c r="E47" s="13">
        <f t="shared" si="1"/>
        <v>6.2593351373656514E-3</v>
      </c>
      <c r="I47" s="7">
        <v>44138</v>
      </c>
      <c r="J47">
        <v>105.300003</v>
      </c>
      <c r="K47" s="15">
        <f t="shared" si="2"/>
        <v>3.81316484626959E-3</v>
      </c>
      <c r="L47" s="8">
        <v>3443.44</v>
      </c>
      <c r="M47" s="13">
        <f t="shared" si="3"/>
        <v>2.2047038430944355E-2</v>
      </c>
    </row>
    <row r="48" spans="1:13" ht="17" x14ac:dyDescent="0.2">
      <c r="A48" s="7">
        <v>43410</v>
      </c>
      <c r="B48">
        <v>107.199997</v>
      </c>
      <c r="C48" s="15">
        <f t="shared" si="0"/>
        <v>-9.3202234113642923E-4</v>
      </c>
      <c r="D48" s="8">
        <v>2813.89</v>
      </c>
      <c r="E48" s="13">
        <f t="shared" si="1"/>
        <v>2.1208876952947708E-2</v>
      </c>
      <c r="I48" s="7">
        <v>44139</v>
      </c>
      <c r="J48">
        <v>105.800003</v>
      </c>
      <c r="K48" s="15">
        <f t="shared" si="2"/>
        <v>4.748337946391068E-3</v>
      </c>
      <c r="L48" s="8">
        <v>3510.45</v>
      </c>
      <c r="M48" s="13">
        <f t="shared" si="3"/>
        <v>1.9460190971818836E-2</v>
      </c>
    </row>
    <row r="49" spans="1:13" ht="17" x14ac:dyDescent="0.2">
      <c r="A49" s="7">
        <v>43411</v>
      </c>
      <c r="B49">
        <v>107.199997</v>
      </c>
      <c r="C49" s="15">
        <f t="shared" si="0"/>
        <v>0</v>
      </c>
      <c r="D49" s="8">
        <v>2806.83</v>
      </c>
      <c r="E49" s="13">
        <f t="shared" si="1"/>
        <v>-2.5089822274502183E-3</v>
      </c>
      <c r="I49" s="7">
        <v>44140</v>
      </c>
      <c r="J49">
        <v>106.800003</v>
      </c>
      <c r="K49" s="15">
        <f t="shared" si="2"/>
        <v>9.4517955732005277E-3</v>
      </c>
      <c r="L49" s="8">
        <v>3509.44</v>
      </c>
      <c r="M49" s="13">
        <f t="shared" si="3"/>
        <v>-2.8771240154390476E-4</v>
      </c>
    </row>
    <row r="50" spans="1:13" ht="17" x14ac:dyDescent="0.2">
      <c r="A50" s="7">
        <v>43412</v>
      </c>
      <c r="B50">
        <v>107.5</v>
      </c>
      <c r="C50" s="15">
        <f t="shared" si="0"/>
        <v>2.7985355260784495E-3</v>
      </c>
      <c r="D50" s="8">
        <v>2781.01</v>
      </c>
      <c r="E50" s="13">
        <f t="shared" si="1"/>
        <v>-9.1989896074931021E-3</v>
      </c>
      <c r="I50" s="7">
        <v>44141</v>
      </c>
      <c r="J50">
        <v>107.199997</v>
      </c>
      <c r="K50" s="15">
        <f t="shared" si="2"/>
        <v>3.7452620670805903E-3</v>
      </c>
      <c r="L50" s="8">
        <v>3550.5</v>
      </c>
      <c r="M50" s="13">
        <f t="shared" si="3"/>
        <v>1.1699872344305584E-2</v>
      </c>
    </row>
    <row r="51" spans="1:13" ht="17" x14ac:dyDescent="0.2">
      <c r="A51" s="7">
        <v>43413</v>
      </c>
      <c r="B51">
        <v>107.599998</v>
      </c>
      <c r="C51" s="15">
        <f t="shared" si="0"/>
        <v>9.3021395348835689E-4</v>
      </c>
      <c r="D51" s="8">
        <v>2726.22</v>
      </c>
      <c r="E51" s="13">
        <f t="shared" si="1"/>
        <v>-1.9701475363267495E-2</v>
      </c>
      <c r="I51" s="7">
        <v>44144</v>
      </c>
      <c r="J51">
        <v>107.900002</v>
      </c>
      <c r="K51" s="15">
        <f t="shared" si="2"/>
        <v>6.52989757079947E-3</v>
      </c>
      <c r="L51" s="8">
        <v>3545.53</v>
      </c>
      <c r="M51" s="13">
        <f t="shared" si="3"/>
        <v>-1.3998028446696731E-3</v>
      </c>
    </row>
    <row r="52" spans="1:13" ht="17" x14ac:dyDescent="0.2">
      <c r="A52" s="7">
        <v>43416</v>
      </c>
      <c r="B52">
        <v>107.800003</v>
      </c>
      <c r="C52" s="15">
        <f t="shared" si="0"/>
        <v>1.8587825624309939E-3</v>
      </c>
      <c r="D52" s="8">
        <v>2722.18</v>
      </c>
      <c r="E52" s="13">
        <f t="shared" si="1"/>
        <v>-1.4819053487979961E-3</v>
      </c>
      <c r="I52" s="7">
        <v>44145</v>
      </c>
      <c r="J52">
        <v>108</v>
      </c>
      <c r="K52" s="15">
        <f t="shared" si="2"/>
        <v>9.2676550645465205E-4</v>
      </c>
      <c r="L52" s="8">
        <v>3572.66</v>
      </c>
      <c r="M52" s="13">
        <f t="shared" si="3"/>
        <v>7.6518884341691962E-3</v>
      </c>
    </row>
    <row r="53" spans="1:13" ht="17" x14ac:dyDescent="0.2">
      <c r="A53" s="7">
        <v>43417</v>
      </c>
      <c r="B53">
        <v>107.599998</v>
      </c>
      <c r="C53" s="15">
        <f t="shared" si="0"/>
        <v>-1.8553339001299296E-3</v>
      </c>
      <c r="D53" s="8">
        <v>2701.58</v>
      </c>
      <c r="E53" s="13">
        <f t="shared" si="1"/>
        <v>-7.5674643116913076E-3</v>
      </c>
      <c r="I53" s="7">
        <v>44146</v>
      </c>
      <c r="J53">
        <v>108.199997</v>
      </c>
      <c r="K53" s="15">
        <f t="shared" si="2"/>
        <v>1.8518240740741376E-3</v>
      </c>
      <c r="L53" s="8">
        <v>3537.01</v>
      </c>
      <c r="M53" s="13">
        <f t="shared" si="3"/>
        <v>-9.9785593927212979E-3</v>
      </c>
    </row>
    <row r="54" spans="1:13" ht="17" x14ac:dyDescent="0.2">
      <c r="A54" s="7">
        <v>43418</v>
      </c>
      <c r="B54">
        <v>107.400002</v>
      </c>
      <c r="C54" s="15">
        <f t="shared" si="0"/>
        <v>-1.8586989193066783E-3</v>
      </c>
      <c r="D54" s="8">
        <v>2730.2</v>
      </c>
      <c r="E54" s="13">
        <f t="shared" si="1"/>
        <v>1.0593800664796094E-2</v>
      </c>
      <c r="I54" s="7">
        <v>44147</v>
      </c>
      <c r="J54">
        <v>108.5</v>
      </c>
      <c r="K54" s="15">
        <f t="shared" si="2"/>
        <v>2.772671056543663E-3</v>
      </c>
      <c r="L54" s="8">
        <v>3585.15</v>
      </c>
      <c r="M54" s="13">
        <f t="shared" si="3"/>
        <v>1.3610365817456005E-2</v>
      </c>
    </row>
    <row r="55" spans="1:13" ht="17" x14ac:dyDescent="0.2">
      <c r="A55" s="7">
        <v>43419</v>
      </c>
      <c r="B55">
        <v>107.300003</v>
      </c>
      <c r="C55" s="15">
        <f t="shared" si="0"/>
        <v>-9.3108936813612875E-4</v>
      </c>
      <c r="D55" s="8">
        <v>2736.27</v>
      </c>
      <c r="E55" s="13">
        <f t="shared" si="1"/>
        <v>2.2232803457622463E-3</v>
      </c>
      <c r="I55" s="7">
        <v>44148</v>
      </c>
      <c r="J55">
        <v>108.5</v>
      </c>
      <c r="K55" s="15">
        <f t="shared" si="2"/>
        <v>0</v>
      </c>
      <c r="L55" s="8">
        <v>3626.91</v>
      </c>
      <c r="M55" s="13">
        <f t="shared" si="3"/>
        <v>1.1648048198820149E-2</v>
      </c>
    </row>
    <row r="56" spans="1:13" ht="17" x14ac:dyDescent="0.2">
      <c r="A56" s="7">
        <v>43420</v>
      </c>
      <c r="B56">
        <v>107.5</v>
      </c>
      <c r="C56" s="15">
        <f t="shared" si="0"/>
        <v>1.8639048873092534E-3</v>
      </c>
      <c r="D56" s="8">
        <v>2690.73</v>
      </c>
      <c r="E56" s="13">
        <f t="shared" si="1"/>
        <v>-1.6643094431470606E-2</v>
      </c>
      <c r="I56" s="7">
        <v>44151</v>
      </c>
      <c r="J56">
        <v>108.699997</v>
      </c>
      <c r="K56" s="15">
        <f t="shared" si="2"/>
        <v>1.8432903225806818E-3</v>
      </c>
      <c r="L56" s="8">
        <v>3609.53</v>
      </c>
      <c r="M56" s="13">
        <f t="shared" si="3"/>
        <v>-4.7919578925310624E-3</v>
      </c>
    </row>
    <row r="57" spans="1:13" ht="17" x14ac:dyDescent="0.2">
      <c r="A57" s="7">
        <v>43423</v>
      </c>
      <c r="B57">
        <v>107.599998</v>
      </c>
      <c r="C57" s="15">
        <f t="shared" si="0"/>
        <v>9.3021395348835689E-4</v>
      </c>
      <c r="D57" s="8">
        <v>2641.89</v>
      </c>
      <c r="E57" s="13">
        <f t="shared" si="1"/>
        <v>-1.8151208036480848E-2</v>
      </c>
      <c r="I57" s="7">
        <v>44152</v>
      </c>
      <c r="J57">
        <v>109</v>
      </c>
      <c r="K57" s="15">
        <f t="shared" si="2"/>
        <v>2.7599172794825488E-3</v>
      </c>
      <c r="L57" s="8">
        <v>3567.79</v>
      </c>
      <c r="M57" s="13">
        <f t="shared" si="3"/>
        <v>-1.156383241031389E-2</v>
      </c>
    </row>
    <row r="58" spans="1:13" ht="17" x14ac:dyDescent="0.2">
      <c r="A58" s="7">
        <v>43424</v>
      </c>
      <c r="B58">
        <v>107.300003</v>
      </c>
      <c r="C58" s="15">
        <f t="shared" si="0"/>
        <v>-2.7880576726404538E-3</v>
      </c>
      <c r="D58" s="8">
        <v>2649.93</v>
      </c>
      <c r="E58" s="13">
        <f t="shared" si="1"/>
        <v>3.0432758366170098E-3</v>
      </c>
      <c r="I58" s="7">
        <v>44153</v>
      </c>
      <c r="J58">
        <v>109.099998</v>
      </c>
      <c r="K58" s="15">
        <f t="shared" si="2"/>
        <v>9.1741284403679124E-4</v>
      </c>
      <c r="L58" s="8">
        <v>3581.87</v>
      </c>
      <c r="M58" s="13">
        <f t="shared" si="3"/>
        <v>3.9464206133208446E-3</v>
      </c>
    </row>
    <row r="59" spans="1:13" ht="17" x14ac:dyDescent="0.2">
      <c r="A59" s="7">
        <v>43425</v>
      </c>
      <c r="B59">
        <v>107.099998</v>
      </c>
      <c r="C59" s="15">
        <f t="shared" si="0"/>
        <v>-1.8639794446231317E-3</v>
      </c>
      <c r="D59" s="8">
        <v>2632.56</v>
      </c>
      <c r="E59" s="13">
        <f t="shared" si="1"/>
        <v>-6.5548901291732076E-3</v>
      </c>
      <c r="I59" s="7">
        <v>44154</v>
      </c>
      <c r="J59">
        <v>109.099998</v>
      </c>
      <c r="K59" s="15">
        <f t="shared" si="2"/>
        <v>0</v>
      </c>
      <c r="L59" s="8">
        <v>3557.54</v>
      </c>
      <c r="M59" s="13">
        <f t="shared" si="3"/>
        <v>-6.7925413261787915E-3</v>
      </c>
    </row>
    <row r="60" spans="1:13" ht="17" x14ac:dyDescent="0.2">
      <c r="A60" s="7">
        <v>43426</v>
      </c>
      <c r="B60">
        <v>107.099998</v>
      </c>
      <c r="C60" s="15">
        <f t="shared" si="0"/>
        <v>0</v>
      </c>
      <c r="D60" s="8">
        <v>2673.45</v>
      </c>
      <c r="E60" s="13">
        <f t="shared" si="1"/>
        <v>1.5532409517731827E-2</v>
      </c>
      <c r="I60" s="7">
        <v>44155</v>
      </c>
      <c r="J60">
        <v>109.099998</v>
      </c>
      <c r="K60" s="15">
        <f t="shared" si="2"/>
        <v>0</v>
      </c>
      <c r="L60" s="8">
        <v>3577.59</v>
      </c>
      <c r="M60" s="13">
        <f t="shared" si="3"/>
        <v>5.6359169538502396E-3</v>
      </c>
    </row>
    <row r="61" spans="1:13" ht="17" x14ac:dyDescent="0.2">
      <c r="A61" s="7">
        <v>43427</v>
      </c>
      <c r="B61">
        <v>107.099998</v>
      </c>
      <c r="C61" s="15">
        <f t="shared" si="0"/>
        <v>0</v>
      </c>
      <c r="D61" s="8">
        <v>2682.17</v>
      </c>
      <c r="E61" s="13">
        <f t="shared" si="1"/>
        <v>3.261703042884756E-3</v>
      </c>
      <c r="I61" s="7">
        <v>44158</v>
      </c>
      <c r="J61">
        <v>109.099998</v>
      </c>
      <c r="K61" s="15">
        <f t="shared" si="2"/>
        <v>0</v>
      </c>
      <c r="L61" s="8">
        <v>3635.41</v>
      </c>
      <c r="M61" s="13">
        <f t="shared" si="3"/>
        <v>1.6161717804443754E-2</v>
      </c>
    </row>
    <row r="62" spans="1:13" ht="17" x14ac:dyDescent="0.2">
      <c r="A62" s="7">
        <v>43430</v>
      </c>
      <c r="B62">
        <v>107.199997</v>
      </c>
      <c r="C62" s="15">
        <f t="shared" si="0"/>
        <v>9.3369749642757682E-4</v>
      </c>
      <c r="D62" s="8">
        <v>2743.79</v>
      </c>
      <c r="E62" s="13">
        <f t="shared" si="1"/>
        <v>2.297393528374414E-2</v>
      </c>
      <c r="I62" s="7">
        <v>44159</v>
      </c>
      <c r="J62">
        <v>109.400002</v>
      </c>
      <c r="K62" s="15">
        <f t="shared" si="2"/>
        <v>2.7498075664493804E-3</v>
      </c>
      <c r="L62" s="8">
        <v>3629.65</v>
      </c>
      <c r="M62" s="13">
        <f t="shared" si="3"/>
        <v>-1.5844155129681736E-3</v>
      </c>
    </row>
    <row r="63" spans="1:13" ht="17" x14ac:dyDescent="0.2">
      <c r="A63" s="7">
        <v>43431</v>
      </c>
      <c r="B63">
        <v>107.400002</v>
      </c>
      <c r="C63" s="15">
        <f t="shared" si="0"/>
        <v>1.8657183357944085E-3</v>
      </c>
      <c r="D63" s="8">
        <v>2737.8</v>
      </c>
      <c r="E63" s="13">
        <f t="shared" si="1"/>
        <v>-2.1831116812874862E-3</v>
      </c>
      <c r="I63" s="7">
        <v>44160</v>
      </c>
      <c r="J63">
        <v>109.699997</v>
      </c>
      <c r="K63" s="15">
        <f t="shared" si="2"/>
        <v>2.7421845933786049E-3</v>
      </c>
      <c r="L63" s="8">
        <v>3638.35</v>
      </c>
      <c r="M63" s="13">
        <f t="shared" si="3"/>
        <v>2.3969253233782073E-3</v>
      </c>
    </row>
    <row r="64" spans="1:13" ht="17" x14ac:dyDescent="0.2">
      <c r="A64" s="7">
        <v>43432</v>
      </c>
      <c r="B64">
        <v>107.300003</v>
      </c>
      <c r="C64" s="15">
        <f t="shared" si="0"/>
        <v>-9.3108936813612875E-4</v>
      </c>
      <c r="D64" s="8">
        <v>2760.17</v>
      </c>
      <c r="E64" s="13">
        <f t="shared" si="1"/>
        <v>8.1707940682298474E-3</v>
      </c>
      <c r="I64" s="7">
        <v>44161</v>
      </c>
      <c r="J64">
        <v>109.800003</v>
      </c>
      <c r="K64" s="15">
        <f t="shared" si="2"/>
        <v>9.116317478112812E-4</v>
      </c>
      <c r="L64" s="8">
        <v>3621.63</v>
      </c>
      <c r="M64" s="13">
        <f t="shared" si="3"/>
        <v>-4.5954897137437944E-3</v>
      </c>
    </row>
    <row r="65" spans="1:13" ht="17" x14ac:dyDescent="0.2">
      <c r="A65" s="7">
        <v>43433</v>
      </c>
      <c r="B65">
        <v>107.400002</v>
      </c>
      <c r="C65" s="15">
        <f t="shared" si="0"/>
        <v>9.3195710348670247E-4</v>
      </c>
      <c r="D65" s="8">
        <v>2790.37</v>
      </c>
      <c r="E65" s="13">
        <f t="shared" si="1"/>
        <v>1.0941355061463431E-2</v>
      </c>
      <c r="I65" s="7">
        <v>44162</v>
      </c>
      <c r="J65">
        <v>109.900002</v>
      </c>
      <c r="K65" s="15">
        <f t="shared" si="2"/>
        <v>9.1073768003435696E-4</v>
      </c>
      <c r="L65" s="8">
        <v>3662.45</v>
      </c>
      <c r="M65" s="13">
        <f t="shared" si="3"/>
        <v>1.1271167954760575E-2</v>
      </c>
    </row>
    <row r="66" spans="1:13" ht="17" x14ac:dyDescent="0.2">
      <c r="A66" s="7">
        <v>43434</v>
      </c>
      <c r="B66">
        <v>107.5</v>
      </c>
      <c r="C66" s="15">
        <f t="shared" si="0"/>
        <v>9.3108005714936937E-4</v>
      </c>
      <c r="D66" s="8">
        <v>2700.06</v>
      </c>
      <c r="E66" s="13">
        <f t="shared" si="1"/>
        <v>-3.2364883510072162E-2</v>
      </c>
      <c r="I66" s="7">
        <v>44165</v>
      </c>
      <c r="J66">
        <v>109.900002</v>
      </c>
      <c r="K66" s="15">
        <f t="shared" si="2"/>
        <v>0</v>
      </c>
      <c r="L66" s="8">
        <v>3669.01</v>
      </c>
      <c r="M66" s="13">
        <f t="shared" si="3"/>
        <v>1.7911507324332998E-3</v>
      </c>
    </row>
    <row r="67" spans="1:13" ht="17" x14ac:dyDescent="0.2">
      <c r="A67" s="7">
        <v>43437</v>
      </c>
      <c r="B67">
        <v>107.400002</v>
      </c>
      <c r="C67" s="15">
        <f t="shared" si="0"/>
        <v>-9.3021395348835689E-4</v>
      </c>
      <c r="D67" s="8">
        <v>2695.95</v>
      </c>
      <c r="E67" s="13">
        <f t="shared" si="1"/>
        <v>-1.5221883958135285E-3</v>
      </c>
      <c r="I67" s="7">
        <v>44166</v>
      </c>
      <c r="J67">
        <v>109.699997</v>
      </c>
      <c r="K67" s="15">
        <f t="shared" si="2"/>
        <v>-1.8198816775272242E-3</v>
      </c>
      <c r="L67" s="8">
        <v>3666.72</v>
      </c>
      <c r="M67" s="13">
        <f t="shared" si="3"/>
        <v>-6.241465681479097E-4</v>
      </c>
    </row>
    <row r="68" spans="1:13" ht="17" x14ac:dyDescent="0.2">
      <c r="A68" s="7">
        <v>43438</v>
      </c>
      <c r="B68">
        <v>107.300003</v>
      </c>
      <c r="C68" s="15">
        <f t="shared" ref="C68:C131" si="4">B68/B67-1</f>
        <v>-9.3108936813612875E-4</v>
      </c>
      <c r="D68" s="8">
        <v>2633.08</v>
      </c>
      <c r="E68" s="13">
        <f t="shared" ref="E68:E131" si="5">D68/D67-1</f>
        <v>-2.3320165433335149E-2</v>
      </c>
      <c r="I68" s="7">
        <v>44167</v>
      </c>
      <c r="J68">
        <v>109.800003</v>
      </c>
      <c r="K68" s="15">
        <f t="shared" ref="K68:K131" si="6">J68/J67-1</f>
        <v>9.116317478112812E-4</v>
      </c>
      <c r="L68" s="8">
        <v>3699.12</v>
      </c>
      <c r="M68" s="13">
        <f t="shared" ref="M68:M131" si="7">L68/L67-1</f>
        <v>8.8362351093074221E-3</v>
      </c>
    </row>
    <row r="69" spans="1:13" ht="17" x14ac:dyDescent="0.2">
      <c r="A69" s="7">
        <v>43439</v>
      </c>
      <c r="B69">
        <v>107</v>
      </c>
      <c r="C69" s="15">
        <f t="shared" si="4"/>
        <v>-2.7959272284456826E-3</v>
      </c>
      <c r="D69" s="8">
        <v>2637.72</v>
      </c>
      <c r="E69" s="13">
        <f t="shared" si="5"/>
        <v>1.762194844060927E-3</v>
      </c>
      <c r="I69" s="7">
        <v>44168</v>
      </c>
      <c r="J69">
        <v>109.900002</v>
      </c>
      <c r="K69" s="15">
        <f t="shared" si="6"/>
        <v>9.1073768003435696E-4</v>
      </c>
      <c r="L69" s="8">
        <v>3691.96</v>
      </c>
      <c r="M69" s="13">
        <f t="shared" si="7"/>
        <v>-1.9355954929820562E-3</v>
      </c>
    </row>
    <row r="70" spans="1:13" ht="17" x14ac:dyDescent="0.2">
      <c r="A70" s="7">
        <v>43440</v>
      </c>
      <c r="B70">
        <v>106.400002</v>
      </c>
      <c r="C70" s="15">
        <f t="shared" si="4"/>
        <v>-5.6074579439252537E-3</v>
      </c>
      <c r="D70" s="8">
        <v>2636.78</v>
      </c>
      <c r="E70" s="13">
        <f t="shared" si="5"/>
        <v>-3.5636837875119287E-4</v>
      </c>
      <c r="I70" s="7">
        <v>44169</v>
      </c>
      <c r="J70">
        <v>110.099998</v>
      </c>
      <c r="K70" s="15">
        <f t="shared" si="6"/>
        <v>1.81979978489899E-3</v>
      </c>
      <c r="L70" s="8">
        <v>3702.25</v>
      </c>
      <c r="M70" s="13">
        <f t="shared" si="7"/>
        <v>2.7871374554437889E-3</v>
      </c>
    </row>
    <row r="71" spans="1:13" ht="17" x14ac:dyDescent="0.2">
      <c r="A71" s="7">
        <v>43441</v>
      </c>
      <c r="B71">
        <v>106.300003</v>
      </c>
      <c r="C71" s="15">
        <f t="shared" si="4"/>
        <v>-9.3984020789772416E-4</v>
      </c>
      <c r="D71" s="8">
        <v>2651.07</v>
      </c>
      <c r="E71" s="13">
        <f t="shared" si="5"/>
        <v>5.4194889220944287E-3</v>
      </c>
      <c r="I71" s="7">
        <v>44172</v>
      </c>
      <c r="J71">
        <v>110.800003</v>
      </c>
      <c r="K71" s="15">
        <f t="shared" si="6"/>
        <v>6.3579020228501371E-3</v>
      </c>
      <c r="L71" s="8">
        <v>3672.82</v>
      </c>
      <c r="M71" s="13">
        <f t="shared" si="7"/>
        <v>-7.9492200688769943E-3</v>
      </c>
    </row>
    <row r="72" spans="1:13" ht="17" x14ac:dyDescent="0.2">
      <c r="A72" s="7">
        <v>43444</v>
      </c>
      <c r="B72">
        <v>106.5</v>
      </c>
      <c r="C72" s="15">
        <f t="shared" si="4"/>
        <v>1.8814392695736259E-3</v>
      </c>
      <c r="D72" s="8">
        <v>2650.54</v>
      </c>
      <c r="E72" s="13">
        <f t="shared" si="5"/>
        <v>-1.9991927787654795E-4</v>
      </c>
      <c r="I72" s="7">
        <v>44173</v>
      </c>
      <c r="J72">
        <v>110.699997</v>
      </c>
      <c r="K72" s="15">
        <f t="shared" si="6"/>
        <v>-9.0258120299879785E-4</v>
      </c>
      <c r="L72" s="8">
        <v>3668.1</v>
      </c>
      <c r="M72" s="13">
        <f t="shared" si="7"/>
        <v>-1.2851160688518437E-3</v>
      </c>
    </row>
    <row r="73" spans="1:13" ht="17" x14ac:dyDescent="0.2">
      <c r="A73" s="7">
        <v>43445</v>
      </c>
      <c r="B73">
        <v>106.599998</v>
      </c>
      <c r="C73" s="15">
        <f t="shared" si="4"/>
        <v>9.3894835680741195E-4</v>
      </c>
      <c r="D73" s="8">
        <v>2599.9499999999998</v>
      </c>
      <c r="E73" s="13">
        <f t="shared" si="5"/>
        <v>-1.9086676677205427E-2</v>
      </c>
      <c r="I73" s="7">
        <v>44174</v>
      </c>
      <c r="J73">
        <v>110.5</v>
      </c>
      <c r="K73" s="15">
        <f t="shared" si="6"/>
        <v>-1.8066576822038938E-3</v>
      </c>
      <c r="L73" s="8">
        <v>3663.46</v>
      </c>
      <c r="M73" s="13">
        <f t="shared" si="7"/>
        <v>-1.264960061067022E-3</v>
      </c>
    </row>
    <row r="74" spans="1:13" ht="17" x14ac:dyDescent="0.2">
      <c r="A74" s="7">
        <v>43446</v>
      </c>
      <c r="B74">
        <v>106.900002</v>
      </c>
      <c r="C74" s="15">
        <f t="shared" si="4"/>
        <v>2.8142964880730759E-3</v>
      </c>
      <c r="D74" s="8">
        <v>2545.94</v>
      </c>
      <c r="E74" s="13">
        <f t="shared" si="5"/>
        <v>-2.0773476413007863E-2</v>
      </c>
      <c r="I74" s="7">
        <v>44175</v>
      </c>
      <c r="J74">
        <v>111.099998</v>
      </c>
      <c r="K74" s="15">
        <f t="shared" si="6"/>
        <v>5.4298461538462295E-3</v>
      </c>
      <c r="L74" s="8">
        <v>3647.49</v>
      </c>
      <c r="M74" s="13">
        <f t="shared" si="7"/>
        <v>-4.359266922526861E-3</v>
      </c>
    </row>
    <row r="75" spans="1:13" ht="17" x14ac:dyDescent="0.2">
      <c r="A75" s="7">
        <v>43447</v>
      </c>
      <c r="B75">
        <v>106.800003</v>
      </c>
      <c r="C75" s="15">
        <f t="shared" si="4"/>
        <v>-9.3544432300385338E-4</v>
      </c>
      <c r="D75" s="8">
        <v>2546.16</v>
      </c>
      <c r="E75" s="13">
        <f t="shared" si="5"/>
        <v>8.6412091408138991E-5</v>
      </c>
      <c r="I75" s="7">
        <v>44176</v>
      </c>
      <c r="J75">
        <v>111.099998</v>
      </c>
      <c r="K75" s="15">
        <f t="shared" si="6"/>
        <v>0</v>
      </c>
      <c r="L75" s="8">
        <v>3694.62</v>
      </c>
      <c r="M75" s="13">
        <f t="shared" si="7"/>
        <v>1.2921214314501217E-2</v>
      </c>
    </row>
    <row r="76" spans="1:13" ht="17" x14ac:dyDescent="0.2">
      <c r="A76" s="7">
        <v>43448</v>
      </c>
      <c r="B76">
        <v>104</v>
      </c>
      <c r="C76" s="15">
        <f t="shared" si="4"/>
        <v>-2.621725581786738E-2</v>
      </c>
      <c r="D76" s="8">
        <v>2506.96</v>
      </c>
      <c r="E76" s="13">
        <f t="shared" si="5"/>
        <v>-1.5395733182517968E-2</v>
      </c>
      <c r="I76" s="7">
        <v>44179</v>
      </c>
      <c r="J76">
        <v>110.800003</v>
      </c>
      <c r="K76" s="15">
        <f t="shared" si="6"/>
        <v>-2.7002250711111175E-3</v>
      </c>
      <c r="L76" s="8">
        <v>3701.17</v>
      </c>
      <c r="M76" s="13">
        <f t="shared" si="7"/>
        <v>1.7728480872187813E-3</v>
      </c>
    </row>
    <row r="77" spans="1:13" ht="17" x14ac:dyDescent="0.2">
      <c r="A77" s="7">
        <v>43451</v>
      </c>
      <c r="B77">
        <v>106.5</v>
      </c>
      <c r="C77" s="15">
        <f t="shared" si="4"/>
        <v>2.4038461538461453E-2</v>
      </c>
      <c r="D77" s="8">
        <v>2467.42</v>
      </c>
      <c r="E77" s="13">
        <f t="shared" si="5"/>
        <v>-1.5772090500047797E-2</v>
      </c>
      <c r="I77" s="7">
        <v>44180</v>
      </c>
      <c r="J77">
        <v>110.699997</v>
      </c>
      <c r="K77" s="15">
        <f t="shared" si="6"/>
        <v>-9.0258120299879785E-4</v>
      </c>
      <c r="L77" s="8">
        <v>3722.48</v>
      </c>
      <c r="M77" s="13">
        <f t="shared" si="7"/>
        <v>5.7576388007034573E-3</v>
      </c>
    </row>
    <row r="78" spans="1:13" ht="17" x14ac:dyDescent="0.2">
      <c r="A78" s="7">
        <v>43452</v>
      </c>
      <c r="B78">
        <v>106.199997</v>
      </c>
      <c r="C78" s="15">
        <f t="shared" si="4"/>
        <v>-2.8169295774648218E-3</v>
      </c>
      <c r="D78" s="8">
        <v>2416.62</v>
      </c>
      <c r="E78" s="13">
        <f t="shared" si="5"/>
        <v>-2.0588306814405377E-2</v>
      </c>
      <c r="I78" s="7">
        <v>44181</v>
      </c>
      <c r="J78">
        <v>110.599998</v>
      </c>
      <c r="K78" s="15">
        <f t="shared" si="6"/>
        <v>-9.0333335781389579E-4</v>
      </c>
      <c r="L78" s="8">
        <v>3709.41</v>
      </c>
      <c r="M78" s="13">
        <f t="shared" si="7"/>
        <v>-3.5111001267972286E-3</v>
      </c>
    </row>
    <row r="79" spans="1:13" ht="17" x14ac:dyDescent="0.2">
      <c r="A79" s="7">
        <v>43453</v>
      </c>
      <c r="B79">
        <v>106.199997</v>
      </c>
      <c r="C79" s="15">
        <f t="shared" si="4"/>
        <v>0</v>
      </c>
      <c r="D79" s="8">
        <v>2351.1</v>
      </c>
      <c r="E79" s="13">
        <f t="shared" si="5"/>
        <v>-2.711224768478282E-2</v>
      </c>
      <c r="I79" s="7">
        <v>44182</v>
      </c>
      <c r="J79">
        <v>110.599998</v>
      </c>
      <c r="K79" s="15">
        <f t="shared" si="6"/>
        <v>0</v>
      </c>
      <c r="L79" s="8">
        <v>3694.92</v>
      </c>
      <c r="M79" s="13">
        <f t="shared" si="7"/>
        <v>-3.9062815919512772E-3</v>
      </c>
    </row>
    <row r="80" spans="1:13" ht="17" x14ac:dyDescent="0.2">
      <c r="A80" s="7">
        <v>43454</v>
      </c>
      <c r="B80">
        <v>106</v>
      </c>
      <c r="C80" s="15">
        <f t="shared" si="4"/>
        <v>-1.8832109759852056E-3</v>
      </c>
      <c r="D80" s="8">
        <v>2467.6999999999998</v>
      </c>
      <c r="E80" s="13">
        <f t="shared" si="5"/>
        <v>4.9593807154098002E-2</v>
      </c>
      <c r="I80" s="7">
        <v>44183</v>
      </c>
      <c r="J80">
        <v>111</v>
      </c>
      <c r="K80" s="15">
        <f t="shared" si="6"/>
        <v>3.6166546766120966E-3</v>
      </c>
      <c r="L80" s="8">
        <v>3687.26</v>
      </c>
      <c r="M80" s="13">
        <f t="shared" si="7"/>
        <v>-2.0731166033364223E-3</v>
      </c>
    </row>
    <row r="81" spans="1:13" ht="17" x14ac:dyDescent="0.2">
      <c r="A81" s="7">
        <v>43455</v>
      </c>
      <c r="B81">
        <v>105.599998</v>
      </c>
      <c r="C81" s="15">
        <f t="shared" si="4"/>
        <v>-3.7736037735849326E-3</v>
      </c>
      <c r="D81" s="8">
        <v>2488.83</v>
      </c>
      <c r="E81" s="13">
        <f t="shared" si="5"/>
        <v>8.5626291688616352E-3</v>
      </c>
      <c r="I81" s="7">
        <v>44186</v>
      </c>
      <c r="J81">
        <v>111</v>
      </c>
      <c r="K81" s="15">
        <f t="shared" si="6"/>
        <v>0</v>
      </c>
      <c r="L81" s="8">
        <v>3690.01</v>
      </c>
      <c r="M81" s="13">
        <f t="shared" si="7"/>
        <v>7.4581125280026583E-4</v>
      </c>
    </row>
    <row r="82" spans="1:13" ht="17" x14ac:dyDescent="0.2">
      <c r="A82" s="7">
        <v>43458</v>
      </c>
      <c r="B82">
        <v>105.400002</v>
      </c>
      <c r="C82" s="15">
        <f t="shared" si="4"/>
        <v>-1.8939015510208712E-3</v>
      </c>
      <c r="D82" s="8">
        <v>2485.7399999999998</v>
      </c>
      <c r="E82" s="13">
        <f t="shared" si="5"/>
        <v>-1.2415472330372657E-3</v>
      </c>
      <c r="I82" s="7">
        <v>44187</v>
      </c>
      <c r="J82">
        <v>110.599998</v>
      </c>
      <c r="K82" s="15">
        <f t="shared" si="6"/>
        <v>-3.6036216216216443E-3</v>
      </c>
      <c r="L82" s="8">
        <v>3703.06</v>
      </c>
      <c r="M82" s="13">
        <f t="shared" si="7"/>
        <v>3.5365757816374632E-3</v>
      </c>
    </row>
    <row r="83" spans="1:13" ht="17" x14ac:dyDescent="0.2">
      <c r="A83" s="7">
        <v>43461</v>
      </c>
      <c r="B83">
        <v>105.199997</v>
      </c>
      <c r="C83" s="15">
        <f t="shared" si="4"/>
        <v>-1.8975806091541259E-3</v>
      </c>
      <c r="D83" s="8">
        <v>2506.85</v>
      </c>
      <c r="E83" s="13">
        <f t="shared" si="5"/>
        <v>8.4924408827955489E-3</v>
      </c>
      <c r="I83" s="7">
        <v>44188</v>
      </c>
      <c r="J83">
        <v>110.699997</v>
      </c>
      <c r="K83" s="15">
        <f t="shared" si="6"/>
        <v>9.0415010676569985E-4</v>
      </c>
      <c r="L83" s="8">
        <v>3735.36</v>
      </c>
      <c r="M83" s="13">
        <f t="shared" si="7"/>
        <v>8.7225159732762236E-3</v>
      </c>
    </row>
    <row r="84" spans="1:13" ht="17" x14ac:dyDescent="0.2">
      <c r="A84" s="7">
        <v>43462</v>
      </c>
      <c r="B84">
        <v>105.5</v>
      </c>
      <c r="C84" s="15">
        <f t="shared" si="4"/>
        <v>2.8517396250495874E-3</v>
      </c>
      <c r="D84" s="8">
        <v>2510.0300000000002</v>
      </c>
      <c r="E84" s="13">
        <f t="shared" si="5"/>
        <v>1.2685242435728217E-3</v>
      </c>
      <c r="I84" s="7">
        <v>44189</v>
      </c>
      <c r="J84">
        <v>110.699997</v>
      </c>
      <c r="K84" s="15">
        <f t="shared" si="6"/>
        <v>0</v>
      </c>
      <c r="L84" s="8">
        <v>3727.04</v>
      </c>
      <c r="M84" s="13">
        <f t="shared" si="7"/>
        <v>-2.2273622890431888E-3</v>
      </c>
    </row>
    <row r="85" spans="1:13" ht="17" x14ac:dyDescent="0.2">
      <c r="A85" s="7">
        <v>43465</v>
      </c>
      <c r="B85">
        <v>105.699997</v>
      </c>
      <c r="C85" s="15">
        <f t="shared" si="4"/>
        <v>1.8957061611373227E-3</v>
      </c>
      <c r="D85" s="8">
        <v>2447.89</v>
      </c>
      <c r="E85" s="13">
        <f t="shared" si="5"/>
        <v>-2.4756676215025419E-2</v>
      </c>
      <c r="I85" s="7">
        <v>44194</v>
      </c>
      <c r="J85">
        <v>111.5</v>
      </c>
      <c r="K85" s="15">
        <f t="shared" si="6"/>
        <v>7.2267662301743751E-3</v>
      </c>
      <c r="L85" s="8">
        <v>3732.04</v>
      </c>
      <c r="M85" s="13">
        <f t="shared" si="7"/>
        <v>1.3415471795312772E-3</v>
      </c>
    </row>
    <row r="86" spans="1:13" ht="17" x14ac:dyDescent="0.2">
      <c r="A86" s="7">
        <v>43467</v>
      </c>
      <c r="B86">
        <v>105.599998</v>
      </c>
      <c r="C86" s="15">
        <f t="shared" si="4"/>
        <v>-9.4606435986932524E-4</v>
      </c>
      <c r="D86" s="8">
        <v>2531.94</v>
      </c>
      <c r="E86" s="13">
        <f t="shared" si="5"/>
        <v>3.4335693188827898E-2</v>
      </c>
      <c r="I86" s="7">
        <v>44195</v>
      </c>
      <c r="J86">
        <v>111.400002</v>
      </c>
      <c r="K86" s="15">
        <f t="shared" si="6"/>
        <v>-8.9684304932735603E-4</v>
      </c>
      <c r="L86" s="8">
        <v>3756.07</v>
      </c>
      <c r="M86" s="13">
        <f t="shared" si="7"/>
        <v>6.4388377402171404E-3</v>
      </c>
    </row>
    <row r="87" spans="1:13" ht="17" x14ac:dyDescent="0.2">
      <c r="A87" s="7">
        <v>43468</v>
      </c>
      <c r="B87">
        <v>105.800003</v>
      </c>
      <c r="C87" s="15">
        <f t="shared" si="4"/>
        <v>1.8939867782952202E-3</v>
      </c>
      <c r="D87" s="8">
        <v>2549.69</v>
      </c>
      <c r="E87" s="13">
        <f t="shared" si="5"/>
        <v>7.0104346864459099E-3</v>
      </c>
      <c r="I87" s="7">
        <v>44196</v>
      </c>
      <c r="J87">
        <v>111.199997</v>
      </c>
      <c r="K87" s="15">
        <f t="shared" si="6"/>
        <v>-1.795376987515751E-3</v>
      </c>
      <c r="L87" s="8">
        <v>3700.65</v>
      </c>
      <c r="M87" s="13">
        <f t="shared" si="7"/>
        <v>-1.475478359029514E-2</v>
      </c>
    </row>
    <row r="88" spans="1:13" ht="17" x14ac:dyDescent="0.2">
      <c r="A88" s="7">
        <v>43469</v>
      </c>
      <c r="B88">
        <v>105.900002</v>
      </c>
      <c r="C88" s="15">
        <f t="shared" si="4"/>
        <v>9.4517010552452874E-4</v>
      </c>
      <c r="D88" s="8">
        <v>2574.41</v>
      </c>
      <c r="E88" s="13">
        <f t="shared" si="5"/>
        <v>9.6952962909215845E-3</v>
      </c>
      <c r="I88" s="7">
        <v>44200</v>
      </c>
      <c r="J88">
        <v>111.300003</v>
      </c>
      <c r="K88" s="15">
        <f t="shared" si="6"/>
        <v>8.993345566368216E-4</v>
      </c>
      <c r="L88" s="8">
        <v>3726.86</v>
      </c>
      <c r="M88" s="13">
        <f t="shared" si="7"/>
        <v>7.0825395538620661E-3</v>
      </c>
    </row>
    <row r="89" spans="1:13" ht="17" x14ac:dyDescent="0.2">
      <c r="A89" s="7">
        <v>43472</v>
      </c>
      <c r="B89">
        <v>106.099998</v>
      </c>
      <c r="C89" s="15">
        <f t="shared" si="4"/>
        <v>1.8885363193854587E-3</v>
      </c>
      <c r="D89" s="8">
        <v>2584.96</v>
      </c>
      <c r="E89" s="13">
        <f t="shared" si="5"/>
        <v>4.0980263439003295E-3</v>
      </c>
      <c r="I89" s="7">
        <v>44201</v>
      </c>
      <c r="J89">
        <v>111.400002</v>
      </c>
      <c r="K89" s="15">
        <f t="shared" si="6"/>
        <v>8.9846358764256173E-4</v>
      </c>
      <c r="L89" s="8">
        <v>3748.14</v>
      </c>
      <c r="M89" s="13">
        <f t="shared" si="7"/>
        <v>5.7099005597205377E-3</v>
      </c>
    </row>
    <row r="90" spans="1:13" ht="17" x14ac:dyDescent="0.2">
      <c r="A90" s="7">
        <v>43473</v>
      </c>
      <c r="B90">
        <v>106.400002</v>
      </c>
      <c r="C90" s="15">
        <f t="shared" si="4"/>
        <v>2.8275589599917605E-3</v>
      </c>
      <c r="D90" s="8">
        <v>2596.64</v>
      </c>
      <c r="E90" s="13">
        <f t="shared" si="5"/>
        <v>4.5184451596929076E-3</v>
      </c>
      <c r="I90" s="7">
        <v>44202</v>
      </c>
      <c r="J90">
        <v>111.5</v>
      </c>
      <c r="K90" s="15">
        <f t="shared" si="6"/>
        <v>8.9764809878545293E-4</v>
      </c>
      <c r="L90" s="8">
        <v>3803.79</v>
      </c>
      <c r="M90" s="13">
        <f t="shared" si="7"/>
        <v>1.484736429268918E-2</v>
      </c>
    </row>
    <row r="91" spans="1:13" ht="17" x14ac:dyDescent="0.2">
      <c r="A91" s="7">
        <v>43474</v>
      </c>
      <c r="B91">
        <v>106.599998</v>
      </c>
      <c r="C91" s="15">
        <f t="shared" si="4"/>
        <v>1.8796616188032633E-3</v>
      </c>
      <c r="D91" s="8">
        <v>2596.2600000000002</v>
      </c>
      <c r="E91" s="13">
        <f t="shared" si="5"/>
        <v>-1.4634296629478794E-4</v>
      </c>
      <c r="I91" s="7">
        <v>44203</v>
      </c>
      <c r="J91">
        <v>111.800003</v>
      </c>
      <c r="K91" s="15">
        <f t="shared" si="6"/>
        <v>2.6906098654708721E-3</v>
      </c>
      <c r="L91" s="8">
        <v>3824.68</v>
      </c>
      <c r="M91" s="13">
        <f t="shared" si="7"/>
        <v>5.4918909824148709E-3</v>
      </c>
    </row>
    <row r="92" spans="1:13" ht="17" x14ac:dyDescent="0.2">
      <c r="A92" s="7">
        <v>43475</v>
      </c>
      <c r="B92">
        <v>106.900002</v>
      </c>
      <c r="C92" s="15">
        <f t="shared" si="4"/>
        <v>2.8142964880730759E-3</v>
      </c>
      <c r="D92" s="8">
        <v>2582.61</v>
      </c>
      <c r="E92" s="13">
        <f t="shared" si="5"/>
        <v>-5.2575628018766141E-3</v>
      </c>
      <c r="I92" s="7">
        <v>44204</v>
      </c>
      <c r="J92">
        <v>112</v>
      </c>
      <c r="K92" s="15">
        <f t="shared" si="6"/>
        <v>1.7888818840192666E-3</v>
      </c>
      <c r="L92" s="8">
        <v>3799.61</v>
      </c>
      <c r="M92" s="13">
        <f t="shared" si="7"/>
        <v>-6.5547967411652142E-3</v>
      </c>
    </row>
    <row r="93" spans="1:13" ht="17" x14ac:dyDescent="0.2">
      <c r="A93" s="7">
        <v>43476</v>
      </c>
      <c r="B93">
        <v>106.900002</v>
      </c>
      <c r="C93" s="15">
        <f t="shared" si="4"/>
        <v>0</v>
      </c>
      <c r="D93" s="8">
        <v>2610.3000000000002</v>
      </c>
      <c r="E93" s="13">
        <f t="shared" si="5"/>
        <v>1.0721711756711327E-2</v>
      </c>
      <c r="I93" s="7">
        <v>44207</v>
      </c>
      <c r="J93">
        <v>112.199997</v>
      </c>
      <c r="K93" s="15">
        <f t="shared" si="6"/>
        <v>1.7856874999999661E-3</v>
      </c>
      <c r="L93" s="8">
        <v>3801.19</v>
      </c>
      <c r="M93" s="13">
        <f t="shared" si="7"/>
        <v>4.1583215119445072E-4</v>
      </c>
    </row>
    <row r="94" spans="1:13" ht="17" x14ac:dyDescent="0.2">
      <c r="A94" s="7">
        <v>43479</v>
      </c>
      <c r="B94">
        <v>106.599998</v>
      </c>
      <c r="C94" s="15">
        <f t="shared" si="4"/>
        <v>-2.8063984507690209E-3</v>
      </c>
      <c r="D94" s="8">
        <v>2616.1</v>
      </c>
      <c r="E94" s="13">
        <f t="shared" si="5"/>
        <v>2.2219668237366541E-3</v>
      </c>
      <c r="I94" s="7">
        <v>44208</v>
      </c>
      <c r="J94">
        <v>111.599998</v>
      </c>
      <c r="K94" s="15">
        <f t="shared" si="6"/>
        <v>-5.3475848132152892E-3</v>
      </c>
      <c r="L94" s="8">
        <v>3809.84</v>
      </c>
      <c r="M94" s="13">
        <f t="shared" si="7"/>
        <v>2.2756031663768717E-3</v>
      </c>
    </row>
    <row r="95" spans="1:13" ht="17" x14ac:dyDescent="0.2">
      <c r="A95" s="7">
        <v>43480</v>
      </c>
      <c r="B95">
        <v>106.800003</v>
      </c>
      <c r="C95" s="15">
        <f t="shared" si="4"/>
        <v>1.8762195473962517E-3</v>
      </c>
      <c r="D95" s="8">
        <v>2635.96</v>
      </c>
      <c r="E95" s="13">
        <f t="shared" si="5"/>
        <v>7.5914529261114083E-3</v>
      </c>
      <c r="I95" s="7">
        <v>44209</v>
      </c>
      <c r="J95">
        <v>111.300003</v>
      </c>
      <c r="K95" s="15">
        <f t="shared" si="6"/>
        <v>-2.6881272883176877E-3</v>
      </c>
      <c r="L95" s="8">
        <v>3795.54</v>
      </c>
      <c r="M95" s="13">
        <f t="shared" si="7"/>
        <v>-3.753438464607517E-3</v>
      </c>
    </row>
    <row r="96" spans="1:13" ht="17" x14ac:dyDescent="0.2">
      <c r="A96" s="7">
        <v>43481</v>
      </c>
      <c r="B96">
        <v>106.900002</v>
      </c>
      <c r="C96" s="15">
        <f t="shared" si="4"/>
        <v>9.3632019841805025E-4</v>
      </c>
      <c r="D96" s="8">
        <v>2670.71</v>
      </c>
      <c r="E96" s="13">
        <f t="shared" si="5"/>
        <v>1.3183052853609212E-2</v>
      </c>
      <c r="I96" s="7">
        <v>44210</v>
      </c>
      <c r="J96">
        <v>111.5</v>
      </c>
      <c r="K96" s="15">
        <f t="shared" si="6"/>
        <v>1.7969181905592713E-3</v>
      </c>
      <c r="L96" s="8">
        <v>3768.25</v>
      </c>
      <c r="M96" s="13">
        <f t="shared" si="7"/>
        <v>-7.1900177576840196E-3</v>
      </c>
    </row>
    <row r="97" spans="1:13" ht="17" x14ac:dyDescent="0.2">
      <c r="A97" s="7">
        <v>43482</v>
      </c>
      <c r="B97">
        <v>107</v>
      </c>
      <c r="C97" s="15">
        <f t="shared" si="4"/>
        <v>9.3543496846715257E-4</v>
      </c>
      <c r="D97" s="8">
        <v>2632.9</v>
      </c>
      <c r="E97" s="13">
        <f t="shared" si="5"/>
        <v>-1.4157284018107563E-2</v>
      </c>
      <c r="I97" s="7">
        <v>44211</v>
      </c>
      <c r="J97">
        <v>111.5</v>
      </c>
      <c r="K97" s="15">
        <f t="shared" si="6"/>
        <v>0</v>
      </c>
      <c r="L97" s="8">
        <v>3798.91</v>
      </c>
      <c r="M97" s="13">
        <f t="shared" si="7"/>
        <v>8.136402839514334E-3</v>
      </c>
    </row>
    <row r="98" spans="1:13" ht="17" x14ac:dyDescent="0.2">
      <c r="A98" s="7">
        <v>43483</v>
      </c>
      <c r="B98">
        <v>107.199997</v>
      </c>
      <c r="C98" s="15">
        <f t="shared" si="4"/>
        <v>1.8691308411213914E-3</v>
      </c>
      <c r="D98" s="8">
        <v>2638.7</v>
      </c>
      <c r="E98" s="13">
        <f t="shared" si="5"/>
        <v>2.2028941471379238E-3</v>
      </c>
      <c r="I98" s="7">
        <v>44214</v>
      </c>
      <c r="J98">
        <v>111.5</v>
      </c>
      <c r="K98" s="15">
        <f t="shared" si="6"/>
        <v>0</v>
      </c>
      <c r="L98" s="8">
        <v>3851.85</v>
      </c>
      <c r="M98" s="13">
        <f t="shared" si="7"/>
        <v>1.3935576257400273E-2</v>
      </c>
    </row>
    <row r="99" spans="1:13" ht="17" x14ac:dyDescent="0.2">
      <c r="A99" s="7">
        <v>43486</v>
      </c>
      <c r="B99">
        <v>107.599998</v>
      </c>
      <c r="C99" s="15">
        <f t="shared" si="4"/>
        <v>3.7313527163624904E-3</v>
      </c>
      <c r="D99" s="8">
        <v>2642.33</v>
      </c>
      <c r="E99" s="13">
        <f t="shared" si="5"/>
        <v>1.3756774169098041E-3</v>
      </c>
      <c r="I99" s="7">
        <v>44215</v>
      </c>
      <c r="J99">
        <v>111.599998</v>
      </c>
      <c r="K99" s="15">
        <f t="shared" si="6"/>
        <v>8.9684304932724501E-4</v>
      </c>
      <c r="L99" s="8">
        <v>3853.07</v>
      </c>
      <c r="M99" s="13">
        <f t="shared" si="7"/>
        <v>3.167309215053038E-4</v>
      </c>
    </row>
    <row r="100" spans="1:13" ht="17" x14ac:dyDescent="0.2">
      <c r="A100" s="7">
        <v>43487</v>
      </c>
      <c r="B100">
        <v>107.5</v>
      </c>
      <c r="C100" s="15">
        <f t="shared" si="4"/>
        <v>-9.2934945965328364E-4</v>
      </c>
      <c r="D100" s="8">
        <v>2664.76</v>
      </c>
      <c r="E100" s="13">
        <f t="shared" si="5"/>
        <v>8.4887201825663006E-3</v>
      </c>
      <c r="I100" s="7">
        <v>44216</v>
      </c>
      <c r="J100">
        <v>111.599998</v>
      </c>
      <c r="K100" s="15">
        <f t="shared" si="6"/>
        <v>0</v>
      </c>
      <c r="L100" s="8">
        <v>3841.47</v>
      </c>
      <c r="M100" s="13">
        <f t="shared" si="7"/>
        <v>-3.0105863636010755E-3</v>
      </c>
    </row>
    <row r="101" spans="1:13" ht="17" x14ac:dyDescent="0.2">
      <c r="A101" s="7">
        <v>43488</v>
      </c>
      <c r="B101">
        <v>107.099998</v>
      </c>
      <c r="C101" s="15">
        <f t="shared" si="4"/>
        <v>-3.7209488372093036E-3</v>
      </c>
      <c r="D101" s="8">
        <v>2643.85</v>
      </c>
      <c r="E101" s="13">
        <f t="shared" si="5"/>
        <v>-7.8468605052613993E-3</v>
      </c>
      <c r="I101" s="7">
        <v>44217</v>
      </c>
      <c r="J101">
        <v>111.699997</v>
      </c>
      <c r="K101" s="15">
        <f t="shared" si="6"/>
        <v>8.9604840315504752E-4</v>
      </c>
      <c r="L101" s="8">
        <v>3855.36</v>
      </c>
      <c r="M101" s="13">
        <f t="shared" si="7"/>
        <v>3.6158033252895461E-3</v>
      </c>
    </row>
    <row r="102" spans="1:13" ht="17" x14ac:dyDescent="0.2">
      <c r="A102" s="7">
        <v>43489</v>
      </c>
      <c r="B102">
        <v>107.199997</v>
      </c>
      <c r="C102" s="15">
        <f t="shared" si="4"/>
        <v>9.3369749642757682E-4</v>
      </c>
      <c r="D102" s="8">
        <v>2640</v>
      </c>
      <c r="E102" s="13">
        <f t="shared" si="5"/>
        <v>-1.4562096941959091E-3</v>
      </c>
      <c r="I102" s="7">
        <v>44218</v>
      </c>
      <c r="J102">
        <v>111.400002</v>
      </c>
      <c r="K102" s="15">
        <f t="shared" si="6"/>
        <v>-2.685720752526044E-3</v>
      </c>
      <c r="L102" s="8">
        <v>3849.62</v>
      </c>
      <c r="M102" s="13">
        <f t="shared" si="7"/>
        <v>-1.4888363213811928E-3</v>
      </c>
    </row>
    <row r="103" spans="1:13" ht="17" x14ac:dyDescent="0.2">
      <c r="A103" s="7">
        <v>43490</v>
      </c>
      <c r="B103">
        <v>107.300003</v>
      </c>
      <c r="C103" s="15">
        <f t="shared" si="4"/>
        <v>9.3289181715183744E-4</v>
      </c>
      <c r="D103" s="8">
        <v>2681.05</v>
      </c>
      <c r="E103" s="13">
        <f t="shared" si="5"/>
        <v>1.5549242424242493E-2</v>
      </c>
      <c r="I103" s="7">
        <v>44221</v>
      </c>
      <c r="J103">
        <v>111.199997</v>
      </c>
      <c r="K103" s="15">
        <f t="shared" si="6"/>
        <v>-1.795376987515751E-3</v>
      </c>
      <c r="L103" s="8">
        <v>3750.77</v>
      </c>
      <c r="M103" s="13">
        <f t="shared" si="7"/>
        <v>-2.5677859113367063E-2</v>
      </c>
    </row>
    <row r="104" spans="1:13" ht="17" x14ac:dyDescent="0.2">
      <c r="A104" s="7">
        <v>43493</v>
      </c>
      <c r="B104">
        <v>107.300003</v>
      </c>
      <c r="C104" s="15">
        <f t="shared" si="4"/>
        <v>0</v>
      </c>
      <c r="D104" s="8">
        <v>2704.1</v>
      </c>
      <c r="E104" s="13">
        <f t="shared" si="5"/>
        <v>8.5973778929895328E-3</v>
      </c>
      <c r="I104" s="7">
        <v>44222</v>
      </c>
      <c r="J104">
        <v>111.400002</v>
      </c>
      <c r="K104" s="15">
        <f t="shared" si="6"/>
        <v>1.7986061636314776E-3</v>
      </c>
      <c r="L104" s="8">
        <v>3787.38</v>
      </c>
      <c r="M104" s="13">
        <f t="shared" si="7"/>
        <v>9.7606624773047823E-3</v>
      </c>
    </row>
    <row r="105" spans="1:13" ht="17" x14ac:dyDescent="0.2">
      <c r="A105" s="7">
        <v>43494</v>
      </c>
      <c r="B105">
        <v>107.400002</v>
      </c>
      <c r="C105" s="15">
        <f t="shared" si="4"/>
        <v>9.3195710348670247E-4</v>
      </c>
      <c r="D105" s="8">
        <v>2706.53</v>
      </c>
      <c r="E105" s="13">
        <f t="shared" si="5"/>
        <v>8.98635405495396E-4</v>
      </c>
      <c r="I105" s="7">
        <v>44223</v>
      </c>
      <c r="J105">
        <v>111</v>
      </c>
      <c r="K105" s="15">
        <f t="shared" si="6"/>
        <v>-3.5906821617471829E-3</v>
      </c>
      <c r="L105" s="8">
        <v>3714.24</v>
      </c>
      <c r="M105" s="13">
        <f t="shared" si="7"/>
        <v>-1.9311502938707092E-2</v>
      </c>
    </row>
    <row r="106" spans="1:13" ht="17" x14ac:dyDescent="0.2">
      <c r="A106" s="7">
        <v>43495</v>
      </c>
      <c r="B106">
        <v>107.699997</v>
      </c>
      <c r="C106" s="15">
        <f t="shared" si="4"/>
        <v>2.7932494824347565E-3</v>
      </c>
      <c r="D106" s="8">
        <v>2724.87</v>
      </c>
      <c r="E106" s="13">
        <f t="shared" si="5"/>
        <v>6.7762042172079262E-3</v>
      </c>
      <c r="I106" s="7">
        <v>44224</v>
      </c>
      <c r="J106">
        <v>110.400002</v>
      </c>
      <c r="K106" s="15">
        <f t="shared" si="6"/>
        <v>-5.4053873873873837E-3</v>
      </c>
      <c r="L106" s="8">
        <v>3773.86</v>
      </c>
      <c r="M106" s="13">
        <f t="shared" si="7"/>
        <v>1.6051736021366558E-2</v>
      </c>
    </row>
    <row r="107" spans="1:13" ht="17" x14ac:dyDescent="0.2">
      <c r="A107" s="7">
        <v>43496</v>
      </c>
      <c r="B107">
        <v>108.099998</v>
      </c>
      <c r="C107" s="15">
        <f t="shared" si="4"/>
        <v>3.7140298156184137E-3</v>
      </c>
      <c r="D107" s="8">
        <v>2737.7</v>
      </c>
      <c r="E107" s="13">
        <f t="shared" si="5"/>
        <v>4.7084815055395968E-3</v>
      </c>
      <c r="I107" s="7">
        <v>44225</v>
      </c>
      <c r="J107">
        <v>110.099998</v>
      </c>
      <c r="K107" s="15">
        <f t="shared" si="6"/>
        <v>-2.717427487003099E-3</v>
      </c>
      <c r="L107" s="8">
        <v>3826.31</v>
      </c>
      <c r="M107" s="13">
        <f t="shared" si="7"/>
        <v>1.3898236818535858E-2</v>
      </c>
    </row>
    <row r="108" spans="1:13" ht="17" x14ac:dyDescent="0.2">
      <c r="A108" s="7">
        <v>43497</v>
      </c>
      <c r="B108">
        <v>108.099998</v>
      </c>
      <c r="C108" s="15">
        <f t="shared" si="4"/>
        <v>0</v>
      </c>
      <c r="D108" s="8">
        <v>2731.61</v>
      </c>
      <c r="E108" s="13">
        <f t="shared" si="5"/>
        <v>-2.224495014062744E-3</v>
      </c>
      <c r="I108" s="7">
        <v>44228</v>
      </c>
      <c r="J108">
        <v>109.800003</v>
      </c>
      <c r="K108" s="15">
        <f t="shared" si="6"/>
        <v>-2.7247502765621601E-3</v>
      </c>
      <c r="L108" s="8">
        <v>3830.17</v>
      </c>
      <c r="M108" s="13">
        <f t="shared" si="7"/>
        <v>1.0088048276277739E-3</v>
      </c>
    </row>
    <row r="109" spans="1:13" ht="17" x14ac:dyDescent="0.2">
      <c r="A109" s="7">
        <v>43500</v>
      </c>
      <c r="B109">
        <v>108.099998</v>
      </c>
      <c r="C109" s="15">
        <f t="shared" si="4"/>
        <v>0</v>
      </c>
      <c r="D109" s="8">
        <v>2706.05</v>
      </c>
      <c r="E109" s="13">
        <f t="shared" si="5"/>
        <v>-9.3571190616522637E-3</v>
      </c>
      <c r="I109" s="7">
        <v>44229</v>
      </c>
      <c r="J109">
        <v>110.099998</v>
      </c>
      <c r="K109" s="15">
        <f t="shared" si="6"/>
        <v>2.732194825167733E-3</v>
      </c>
      <c r="L109" s="8">
        <v>3871.74</v>
      </c>
      <c r="M109" s="13">
        <f t="shared" si="7"/>
        <v>1.0853304161434041E-2</v>
      </c>
    </row>
    <row r="110" spans="1:13" ht="17" x14ac:dyDescent="0.2">
      <c r="A110" s="7">
        <v>43501</v>
      </c>
      <c r="B110">
        <v>108.300003</v>
      </c>
      <c r="C110" s="15">
        <f t="shared" si="4"/>
        <v>1.850185048106967E-3</v>
      </c>
      <c r="D110" s="8">
        <v>2707.88</v>
      </c>
      <c r="E110" s="13">
        <f t="shared" si="5"/>
        <v>6.7626244895691023E-4</v>
      </c>
      <c r="I110" s="7">
        <v>44230</v>
      </c>
      <c r="J110">
        <v>110.699997</v>
      </c>
      <c r="K110" s="15">
        <f t="shared" si="6"/>
        <v>5.4495822969951035E-3</v>
      </c>
      <c r="L110" s="8">
        <v>3886.83</v>
      </c>
      <c r="M110" s="13">
        <f t="shared" si="7"/>
        <v>3.897472454245321E-3</v>
      </c>
    </row>
    <row r="111" spans="1:13" ht="17" x14ac:dyDescent="0.2">
      <c r="A111" s="7">
        <v>43502</v>
      </c>
      <c r="B111">
        <v>108.699997</v>
      </c>
      <c r="C111" s="15">
        <f t="shared" si="4"/>
        <v>3.6933886326853127E-3</v>
      </c>
      <c r="D111" s="8">
        <v>2709.8</v>
      </c>
      <c r="E111" s="13">
        <f t="shared" si="5"/>
        <v>7.0904175960539995E-4</v>
      </c>
      <c r="I111" s="7">
        <v>44231</v>
      </c>
      <c r="J111">
        <v>110.699997</v>
      </c>
      <c r="K111" s="15">
        <f t="shared" si="6"/>
        <v>0</v>
      </c>
      <c r="L111" s="8">
        <v>3915.59</v>
      </c>
      <c r="M111" s="13">
        <f t="shared" si="7"/>
        <v>7.3993459966090747E-3</v>
      </c>
    </row>
    <row r="112" spans="1:13" ht="17" x14ac:dyDescent="0.2">
      <c r="A112" s="7">
        <v>43503</v>
      </c>
      <c r="B112">
        <v>108.800003</v>
      </c>
      <c r="C112" s="15">
        <f t="shared" si="4"/>
        <v>9.200184246556109E-4</v>
      </c>
      <c r="D112" s="8">
        <v>2744.73</v>
      </c>
      <c r="E112" s="13">
        <f t="shared" si="5"/>
        <v>1.2890250202966858E-2</v>
      </c>
      <c r="I112" s="7">
        <v>44232</v>
      </c>
      <c r="J112">
        <v>110.599998</v>
      </c>
      <c r="K112" s="15">
        <f t="shared" si="6"/>
        <v>-9.0333335781389579E-4</v>
      </c>
      <c r="L112" s="8">
        <v>3911.23</v>
      </c>
      <c r="M112" s="13">
        <f t="shared" si="7"/>
        <v>-1.1134975827398197E-3</v>
      </c>
    </row>
    <row r="113" spans="1:13" ht="17" x14ac:dyDescent="0.2">
      <c r="A113" s="7">
        <v>43504</v>
      </c>
      <c r="B113">
        <v>108.400002</v>
      </c>
      <c r="C113" s="15">
        <f t="shared" si="4"/>
        <v>-3.6764796780383024E-3</v>
      </c>
      <c r="D113" s="8">
        <v>2753.03</v>
      </c>
      <c r="E113" s="13">
        <f t="shared" si="5"/>
        <v>3.0239768574686909E-3</v>
      </c>
      <c r="I113" s="7">
        <v>44235</v>
      </c>
      <c r="J113">
        <v>110.900002</v>
      </c>
      <c r="K113" s="15">
        <f t="shared" si="6"/>
        <v>2.7125136114378723E-3</v>
      </c>
      <c r="L113" s="8">
        <v>3909.88</v>
      </c>
      <c r="M113" s="13">
        <f t="shared" si="7"/>
        <v>-3.4515996246697878E-4</v>
      </c>
    </row>
    <row r="114" spans="1:13" ht="17" x14ac:dyDescent="0.2">
      <c r="A114" s="7">
        <v>43507</v>
      </c>
      <c r="B114">
        <v>108.5</v>
      </c>
      <c r="C114" s="15">
        <f t="shared" si="4"/>
        <v>9.2249075788752855E-4</v>
      </c>
      <c r="D114" s="8">
        <v>2745.73</v>
      </c>
      <c r="E114" s="13">
        <f t="shared" si="5"/>
        <v>-2.6516238471793185E-3</v>
      </c>
      <c r="I114" s="7">
        <v>44236</v>
      </c>
      <c r="J114">
        <v>111</v>
      </c>
      <c r="K114" s="15">
        <f t="shared" si="6"/>
        <v>9.0169520465832598E-4</v>
      </c>
      <c r="L114" s="8">
        <v>3916.38</v>
      </c>
      <c r="M114" s="13">
        <f t="shared" si="7"/>
        <v>1.6624551137118804E-3</v>
      </c>
    </row>
    <row r="115" spans="1:13" ht="17" x14ac:dyDescent="0.2">
      <c r="A115" s="7">
        <v>43508</v>
      </c>
      <c r="B115">
        <v>108.599998</v>
      </c>
      <c r="C115" s="15">
        <f t="shared" si="4"/>
        <v>9.2164055299548409E-4</v>
      </c>
      <c r="D115" s="8">
        <v>2775.6</v>
      </c>
      <c r="E115" s="13">
        <f t="shared" si="5"/>
        <v>1.0878709851296353E-2</v>
      </c>
      <c r="I115" s="7">
        <v>44237</v>
      </c>
      <c r="J115">
        <v>110.900002</v>
      </c>
      <c r="K115" s="15">
        <f t="shared" si="6"/>
        <v>-9.0088288288292517E-4</v>
      </c>
      <c r="L115" s="8">
        <v>3934.83</v>
      </c>
      <c r="M115" s="13">
        <f t="shared" si="7"/>
        <v>4.7109831017417836E-3</v>
      </c>
    </row>
    <row r="116" spans="1:13" ht="17" x14ac:dyDescent="0.2">
      <c r="A116" s="7">
        <v>43509</v>
      </c>
      <c r="B116">
        <v>108.699997</v>
      </c>
      <c r="C116" s="15">
        <f t="shared" si="4"/>
        <v>9.2080112192993724E-4</v>
      </c>
      <c r="D116" s="8">
        <v>2779.76</v>
      </c>
      <c r="E116" s="13">
        <f t="shared" si="5"/>
        <v>1.4987750396311394E-3</v>
      </c>
      <c r="I116" s="7">
        <v>44238</v>
      </c>
      <c r="J116">
        <v>111</v>
      </c>
      <c r="K116" s="15">
        <f t="shared" si="6"/>
        <v>9.0169520465832598E-4</v>
      </c>
      <c r="L116" s="8">
        <v>3932.59</v>
      </c>
      <c r="M116" s="13">
        <f t="shared" si="7"/>
        <v>-5.6927491149549869E-4</v>
      </c>
    </row>
    <row r="117" spans="1:13" ht="17" x14ac:dyDescent="0.2">
      <c r="A117" s="7">
        <v>43510</v>
      </c>
      <c r="B117">
        <v>109</v>
      </c>
      <c r="C117" s="15">
        <f t="shared" si="4"/>
        <v>2.7599172794825488E-3</v>
      </c>
      <c r="D117" s="8">
        <v>2784.7</v>
      </c>
      <c r="E117" s="13">
        <f t="shared" si="5"/>
        <v>1.7771318387196366E-3</v>
      </c>
      <c r="I117" s="7">
        <v>44239</v>
      </c>
      <c r="J117">
        <v>111.199997</v>
      </c>
      <c r="K117" s="15">
        <f t="shared" si="6"/>
        <v>1.8017747747747226E-3</v>
      </c>
      <c r="L117" s="8">
        <v>3931.33</v>
      </c>
      <c r="M117" s="13">
        <f t="shared" si="7"/>
        <v>-3.2039953313212077E-4</v>
      </c>
    </row>
    <row r="118" spans="1:13" ht="17" x14ac:dyDescent="0.2">
      <c r="A118" s="7">
        <v>43511</v>
      </c>
      <c r="B118">
        <v>109</v>
      </c>
      <c r="C118" s="15">
        <f t="shared" si="4"/>
        <v>0</v>
      </c>
      <c r="D118" s="8">
        <v>2774.88</v>
      </c>
      <c r="E118" s="13">
        <f t="shared" si="5"/>
        <v>-3.526412180845262E-3</v>
      </c>
      <c r="I118" s="7">
        <v>44242</v>
      </c>
      <c r="J118">
        <v>111.300003</v>
      </c>
      <c r="K118" s="15">
        <f t="shared" si="6"/>
        <v>8.993345566368216E-4</v>
      </c>
      <c r="L118" s="8">
        <v>3913.97</v>
      </c>
      <c r="M118" s="13">
        <f t="shared" si="7"/>
        <v>-4.4158083905446732E-3</v>
      </c>
    </row>
    <row r="119" spans="1:13" ht="17" x14ac:dyDescent="0.2">
      <c r="A119" s="7">
        <v>43514</v>
      </c>
      <c r="B119">
        <v>109.099998</v>
      </c>
      <c r="C119" s="15">
        <f t="shared" si="4"/>
        <v>9.1741284403679124E-4</v>
      </c>
      <c r="D119" s="8">
        <v>2792.67</v>
      </c>
      <c r="E119" s="13">
        <f t="shared" si="5"/>
        <v>6.4110880470507059E-3</v>
      </c>
      <c r="I119" s="7">
        <v>44243</v>
      </c>
      <c r="J119">
        <v>111.599998</v>
      </c>
      <c r="K119" s="15">
        <f t="shared" si="6"/>
        <v>2.6953727934759808E-3</v>
      </c>
      <c r="L119" s="8">
        <v>3906.71</v>
      </c>
      <c r="M119" s="13">
        <f t="shared" si="7"/>
        <v>-1.8548941356217874E-3</v>
      </c>
    </row>
    <row r="120" spans="1:13" ht="17" x14ac:dyDescent="0.2">
      <c r="A120" s="7">
        <v>43515</v>
      </c>
      <c r="B120">
        <v>109.099998</v>
      </c>
      <c r="C120" s="15">
        <f t="shared" si="4"/>
        <v>0</v>
      </c>
      <c r="D120" s="8">
        <v>2796.11</v>
      </c>
      <c r="E120" s="13">
        <f t="shared" si="5"/>
        <v>1.2317960947767492E-3</v>
      </c>
      <c r="I120" s="7">
        <v>44244</v>
      </c>
      <c r="J120">
        <v>111.400002</v>
      </c>
      <c r="K120" s="15">
        <f t="shared" si="6"/>
        <v>-1.7920788851626401E-3</v>
      </c>
      <c r="L120" s="8">
        <v>3876.5</v>
      </c>
      <c r="M120" s="13">
        <f t="shared" si="7"/>
        <v>-7.7328493796570141E-3</v>
      </c>
    </row>
    <row r="121" spans="1:13" ht="17" x14ac:dyDescent="0.2">
      <c r="A121" s="7">
        <v>43516</v>
      </c>
      <c r="B121">
        <v>109.099998</v>
      </c>
      <c r="C121" s="15">
        <f t="shared" si="4"/>
        <v>0</v>
      </c>
      <c r="D121" s="8">
        <v>2793.9</v>
      </c>
      <c r="E121" s="13">
        <f t="shared" si="5"/>
        <v>-7.9038378318452285E-4</v>
      </c>
      <c r="I121" s="7">
        <v>44245</v>
      </c>
      <c r="J121">
        <v>111</v>
      </c>
      <c r="K121" s="15">
        <f t="shared" si="6"/>
        <v>-3.5906821617471829E-3</v>
      </c>
      <c r="L121" s="8">
        <v>3881.37</v>
      </c>
      <c r="M121" s="13">
        <f t="shared" si="7"/>
        <v>1.2562878885591378E-3</v>
      </c>
    </row>
    <row r="122" spans="1:13" ht="17" x14ac:dyDescent="0.2">
      <c r="A122" s="7">
        <v>43517</v>
      </c>
      <c r="B122">
        <v>109.099998</v>
      </c>
      <c r="C122" s="15">
        <f t="shared" si="4"/>
        <v>0</v>
      </c>
      <c r="D122" s="8">
        <v>2792.38</v>
      </c>
      <c r="E122" s="13">
        <f t="shared" si="5"/>
        <v>-5.4404237803784561E-4</v>
      </c>
      <c r="I122" s="7">
        <v>44246</v>
      </c>
      <c r="J122">
        <v>110.599998</v>
      </c>
      <c r="K122" s="15">
        <f t="shared" si="6"/>
        <v>-3.6036216216216443E-3</v>
      </c>
      <c r="L122" s="8">
        <v>3925.43</v>
      </c>
      <c r="M122" s="13">
        <f t="shared" si="7"/>
        <v>1.135166191319037E-2</v>
      </c>
    </row>
    <row r="123" spans="1:13" ht="17" x14ac:dyDescent="0.2">
      <c r="A123" s="7">
        <v>43518</v>
      </c>
      <c r="B123">
        <v>109.300003</v>
      </c>
      <c r="C123" s="15">
        <f t="shared" si="4"/>
        <v>1.8332264314064872E-3</v>
      </c>
      <c r="D123" s="8">
        <v>2784.49</v>
      </c>
      <c r="E123" s="13">
        <f t="shared" si="5"/>
        <v>-2.8255466662847617E-3</v>
      </c>
      <c r="I123" s="7">
        <v>44249</v>
      </c>
      <c r="J123">
        <v>110.400002</v>
      </c>
      <c r="K123" s="15">
        <f t="shared" si="6"/>
        <v>-1.8082821303486707E-3</v>
      </c>
      <c r="L123" s="8">
        <v>3829.34</v>
      </c>
      <c r="M123" s="13">
        <f t="shared" si="7"/>
        <v>-2.4478846903396523E-2</v>
      </c>
    </row>
    <row r="124" spans="1:13" ht="17" x14ac:dyDescent="0.2">
      <c r="A124" s="7">
        <v>43521</v>
      </c>
      <c r="B124">
        <v>109.199997</v>
      </c>
      <c r="C124" s="15">
        <f t="shared" si="4"/>
        <v>-9.1496795292866917E-4</v>
      </c>
      <c r="D124" s="8">
        <v>2803.69</v>
      </c>
      <c r="E124" s="13">
        <f t="shared" si="5"/>
        <v>6.8953381050032014E-3</v>
      </c>
      <c r="I124" s="7">
        <v>44250</v>
      </c>
      <c r="J124">
        <v>110.199997</v>
      </c>
      <c r="K124" s="15">
        <f t="shared" si="6"/>
        <v>-1.8116394599341223E-3</v>
      </c>
      <c r="L124" s="8">
        <v>3811.15</v>
      </c>
      <c r="M124" s="13">
        <f t="shared" si="7"/>
        <v>-4.7501658249202716E-3</v>
      </c>
    </row>
    <row r="125" spans="1:13" ht="17" x14ac:dyDescent="0.2">
      <c r="A125" s="7">
        <v>43522</v>
      </c>
      <c r="B125">
        <v>109</v>
      </c>
      <c r="C125" s="15">
        <f t="shared" si="4"/>
        <v>-1.8314744092895463E-3</v>
      </c>
      <c r="D125" s="8">
        <v>2792.81</v>
      </c>
      <c r="E125" s="13">
        <f t="shared" si="5"/>
        <v>-3.8806002090102654E-3</v>
      </c>
      <c r="I125" s="7">
        <v>44251</v>
      </c>
      <c r="J125">
        <v>110.199997</v>
      </c>
      <c r="K125" s="15">
        <f t="shared" si="6"/>
        <v>0</v>
      </c>
      <c r="L125" s="8">
        <v>3901.82</v>
      </c>
      <c r="M125" s="13">
        <f t="shared" si="7"/>
        <v>2.3790719336683086E-2</v>
      </c>
    </row>
    <row r="126" spans="1:13" ht="17" x14ac:dyDescent="0.2">
      <c r="A126" s="7">
        <v>43523</v>
      </c>
      <c r="B126">
        <v>108.699997</v>
      </c>
      <c r="C126" s="15">
        <f t="shared" si="4"/>
        <v>-2.7523211009174986E-3</v>
      </c>
      <c r="D126" s="8">
        <v>2789.65</v>
      </c>
      <c r="E126" s="13">
        <f t="shared" si="5"/>
        <v>-1.1314768996100177E-3</v>
      </c>
      <c r="I126" s="7">
        <v>44252</v>
      </c>
      <c r="J126">
        <v>110.400002</v>
      </c>
      <c r="K126" s="15">
        <f t="shared" si="6"/>
        <v>1.8149274541268134E-3</v>
      </c>
      <c r="L126" s="8">
        <v>3870.29</v>
      </c>
      <c r="M126" s="13">
        <f t="shared" si="7"/>
        <v>-8.0808443239309691E-3</v>
      </c>
    </row>
    <row r="127" spans="1:13" ht="17" x14ac:dyDescent="0.2">
      <c r="A127" s="7">
        <v>43524</v>
      </c>
      <c r="B127">
        <v>108.599998</v>
      </c>
      <c r="C127" s="15">
        <f t="shared" si="4"/>
        <v>-9.1995402722966357E-4</v>
      </c>
      <c r="D127" s="8">
        <v>2771.45</v>
      </c>
      <c r="E127" s="13">
        <f t="shared" si="5"/>
        <v>-6.5241159285216455E-3</v>
      </c>
      <c r="I127" s="7">
        <v>44253</v>
      </c>
      <c r="J127">
        <v>110.099998</v>
      </c>
      <c r="K127" s="15">
        <f t="shared" si="6"/>
        <v>-2.717427487003099E-3</v>
      </c>
      <c r="L127" s="8">
        <v>3819.72</v>
      </c>
      <c r="M127" s="13">
        <f t="shared" si="7"/>
        <v>-1.306620434127681E-2</v>
      </c>
    </row>
    <row r="128" spans="1:13" ht="17" x14ac:dyDescent="0.2">
      <c r="A128" s="7">
        <v>43525</v>
      </c>
      <c r="B128">
        <v>108.5</v>
      </c>
      <c r="C128" s="15">
        <f t="shared" si="4"/>
        <v>-9.2079191382676839E-4</v>
      </c>
      <c r="D128" s="8">
        <v>2748.93</v>
      </c>
      <c r="E128" s="13">
        <f t="shared" si="5"/>
        <v>-8.1257103682187415E-3</v>
      </c>
      <c r="I128" s="7">
        <v>44256</v>
      </c>
      <c r="J128">
        <v>109.400002</v>
      </c>
      <c r="K128" s="15">
        <f t="shared" si="6"/>
        <v>-6.3578202789794647E-3</v>
      </c>
      <c r="L128" s="8">
        <v>3768.47</v>
      </c>
      <c r="M128" s="13">
        <f t="shared" si="7"/>
        <v>-1.3417213827191521E-2</v>
      </c>
    </row>
    <row r="129" spans="1:13" ht="17" x14ac:dyDescent="0.2">
      <c r="A129" s="7">
        <v>43528</v>
      </c>
      <c r="B129">
        <v>108.599998</v>
      </c>
      <c r="C129" s="15">
        <f t="shared" si="4"/>
        <v>9.2164055299548409E-4</v>
      </c>
      <c r="D129" s="8">
        <v>2743.07</v>
      </c>
      <c r="E129" s="13">
        <f t="shared" si="5"/>
        <v>-2.1317385309919112E-3</v>
      </c>
      <c r="I129" s="7">
        <v>44257</v>
      </c>
      <c r="J129">
        <v>109.900002</v>
      </c>
      <c r="K129" s="15">
        <f t="shared" si="6"/>
        <v>4.5703838286950127E-3</v>
      </c>
      <c r="L129" s="8">
        <v>3841.94</v>
      </c>
      <c r="M129" s="13">
        <f t="shared" si="7"/>
        <v>1.9495975820425837E-2</v>
      </c>
    </row>
    <row r="130" spans="1:13" ht="17" x14ac:dyDescent="0.2">
      <c r="A130" s="7">
        <v>43529</v>
      </c>
      <c r="B130">
        <v>108.599998</v>
      </c>
      <c r="C130" s="15">
        <f t="shared" si="4"/>
        <v>0</v>
      </c>
      <c r="D130" s="8">
        <v>2783.3</v>
      </c>
      <c r="E130" s="13">
        <f t="shared" si="5"/>
        <v>1.4666049353461608E-2</v>
      </c>
      <c r="I130" s="7">
        <v>44258</v>
      </c>
      <c r="J130">
        <v>110.099998</v>
      </c>
      <c r="K130" s="15">
        <f t="shared" si="6"/>
        <v>1.81979978489899E-3</v>
      </c>
      <c r="L130" s="8">
        <v>3821.35</v>
      </c>
      <c r="M130" s="13">
        <f t="shared" si="7"/>
        <v>-5.3592716179846622E-3</v>
      </c>
    </row>
    <row r="131" spans="1:13" ht="17" x14ac:dyDescent="0.2">
      <c r="A131" s="7">
        <v>43530</v>
      </c>
      <c r="B131">
        <v>108.699997</v>
      </c>
      <c r="C131" s="15">
        <f t="shared" si="4"/>
        <v>9.2080112192993724E-4</v>
      </c>
      <c r="D131" s="8">
        <v>2791.52</v>
      </c>
      <c r="E131" s="13">
        <f t="shared" si="5"/>
        <v>2.9533287823806376E-3</v>
      </c>
      <c r="I131" s="7">
        <v>44259</v>
      </c>
      <c r="J131">
        <v>109.900002</v>
      </c>
      <c r="K131" s="15">
        <f t="shared" si="6"/>
        <v>-1.8164941292733161E-3</v>
      </c>
      <c r="L131" s="8">
        <v>3875.44</v>
      </c>
      <c r="M131" s="13">
        <f t="shared" si="7"/>
        <v>1.4154683554241432E-2</v>
      </c>
    </row>
    <row r="132" spans="1:13" ht="17" x14ac:dyDescent="0.2">
      <c r="A132" s="7">
        <v>43531</v>
      </c>
      <c r="B132">
        <v>108.699997</v>
      </c>
      <c r="C132" s="15">
        <f t="shared" ref="C132:C195" si="8">B132/B131-1</f>
        <v>0</v>
      </c>
      <c r="D132" s="8">
        <v>2810.92</v>
      </c>
      <c r="E132" s="13">
        <f t="shared" ref="E132:E195" si="9">D132/D131-1</f>
        <v>6.9496188456468211E-3</v>
      </c>
      <c r="I132" s="7">
        <v>44260</v>
      </c>
      <c r="J132">
        <v>109.900002</v>
      </c>
      <c r="K132" s="15">
        <f t="shared" ref="K132:K195" si="10">J132/J131-1</f>
        <v>0</v>
      </c>
      <c r="L132" s="8">
        <v>3898.81</v>
      </c>
      <c r="M132" s="13">
        <f t="shared" ref="M132:M195" si="11">L132/L131-1</f>
        <v>6.0302830130256613E-3</v>
      </c>
    </row>
    <row r="133" spans="1:13" ht="17" x14ac:dyDescent="0.2">
      <c r="A133" s="7">
        <v>43532</v>
      </c>
      <c r="B133">
        <v>108.599998</v>
      </c>
      <c r="C133" s="15">
        <f t="shared" si="8"/>
        <v>-9.1995402722966357E-4</v>
      </c>
      <c r="D133" s="8">
        <v>2808.48</v>
      </c>
      <c r="E133" s="13">
        <f t="shared" si="9"/>
        <v>-8.6804320293709658E-4</v>
      </c>
      <c r="I133" s="7">
        <v>44263</v>
      </c>
      <c r="J133">
        <v>109.599998</v>
      </c>
      <c r="K133" s="15">
        <f t="shared" si="10"/>
        <v>-2.7297906691575724E-3</v>
      </c>
      <c r="L133" s="8">
        <v>3939.34</v>
      </c>
      <c r="M133" s="13">
        <f t="shared" si="11"/>
        <v>1.0395479646353678E-2</v>
      </c>
    </row>
    <row r="134" spans="1:13" ht="17" x14ac:dyDescent="0.2">
      <c r="A134" s="7">
        <v>43535</v>
      </c>
      <c r="B134">
        <v>108.599998</v>
      </c>
      <c r="C134" s="15">
        <f t="shared" si="8"/>
        <v>0</v>
      </c>
      <c r="D134" s="8">
        <v>2822.48</v>
      </c>
      <c r="E134" s="13">
        <f t="shared" si="9"/>
        <v>4.9849028656070438E-3</v>
      </c>
      <c r="I134" s="7">
        <v>44264</v>
      </c>
      <c r="J134">
        <v>110.099998</v>
      </c>
      <c r="K134" s="15">
        <f t="shared" si="10"/>
        <v>4.5620438788693818E-3</v>
      </c>
      <c r="L134" s="8">
        <v>3943.34</v>
      </c>
      <c r="M134" s="13">
        <f t="shared" si="11"/>
        <v>1.0153985185334946E-3</v>
      </c>
    </row>
    <row r="135" spans="1:13" ht="17" x14ac:dyDescent="0.2">
      <c r="A135" s="7">
        <v>43536</v>
      </c>
      <c r="B135">
        <v>108.800003</v>
      </c>
      <c r="C135" s="15">
        <f t="shared" si="8"/>
        <v>1.8416667005831666E-3</v>
      </c>
      <c r="D135" s="8">
        <v>2832.94</v>
      </c>
      <c r="E135" s="13">
        <f t="shared" si="9"/>
        <v>3.7059607153993035E-3</v>
      </c>
      <c r="I135" s="7">
        <v>44265</v>
      </c>
      <c r="J135">
        <v>110</v>
      </c>
      <c r="K135" s="15">
        <f t="shared" si="10"/>
        <v>-9.0824706463665805E-4</v>
      </c>
      <c r="L135" s="8">
        <v>3968.94</v>
      </c>
      <c r="M135" s="13">
        <f t="shared" si="11"/>
        <v>6.4919585934766211E-3</v>
      </c>
    </row>
    <row r="136" spans="1:13" ht="17" x14ac:dyDescent="0.2">
      <c r="A136" s="7">
        <v>43537</v>
      </c>
      <c r="B136">
        <v>108.900002</v>
      </c>
      <c r="C136" s="15">
        <f t="shared" si="8"/>
        <v>9.1910843053932822E-4</v>
      </c>
      <c r="D136" s="8">
        <v>2832.57</v>
      </c>
      <c r="E136" s="13">
        <f t="shared" si="9"/>
        <v>-1.3060636653083879E-4</v>
      </c>
      <c r="I136" s="7">
        <v>44266</v>
      </c>
      <c r="J136">
        <v>110.199997</v>
      </c>
      <c r="K136" s="15">
        <f t="shared" si="10"/>
        <v>1.8181545454545311E-3</v>
      </c>
      <c r="L136" s="8">
        <v>3962.71</v>
      </c>
      <c r="M136" s="13">
        <f t="shared" si="11"/>
        <v>-1.5696886322292825E-3</v>
      </c>
    </row>
    <row r="137" spans="1:13" ht="17" x14ac:dyDescent="0.2">
      <c r="A137" s="7">
        <v>43538</v>
      </c>
      <c r="B137">
        <v>108.900002</v>
      </c>
      <c r="C137" s="15">
        <f t="shared" si="8"/>
        <v>0</v>
      </c>
      <c r="D137" s="8">
        <v>2824.23</v>
      </c>
      <c r="E137" s="13">
        <f t="shared" si="9"/>
        <v>-2.9443226469249018E-3</v>
      </c>
      <c r="I137" s="7">
        <v>44267</v>
      </c>
      <c r="J137">
        <v>110.5</v>
      </c>
      <c r="K137" s="15">
        <f t="shared" si="10"/>
        <v>2.722350346343605E-3</v>
      </c>
      <c r="L137" s="8">
        <v>3974.12</v>
      </c>
      <c r="M137" s="13">
        <f t="shared" si="11"/>
        <v>2.8793426720601367E-3</v>
      </c>
    </row>
    <row r="138" spans="1:13" ht="17" x14ac:dyDescent="0.2">
      <c r="A138" s="7">
        <v>43539</v>
      </c>
      <c r="B138">
        <v>109</v>
      </c>
      <c r="C138" s="15">
        <f t="shared" si="8"/>
        <v>9.1825526320921114E-4</v>
      </c>
      <c r="D138" s="8">
        <v>2854.88</v>
      </c>
      <c r="E138" s="13">
        <f t="shared" si="9"/>
        <v>1.0852515552911779E-2</v>
      </c>
      <c r="I138" s="7">
        <v>44270</v>
      </c>
      <c r="J138">
        <v>110.599998</v>
      </c>
      <c r="K138" s="15">
        <f t="shared" si="10"/>
        <v>9.0495927601819126E-4</v>
      </c>
      <c r="L138" s="8">
        <v>3915.46</v>
      </c>
      <c r="M138" s="13">
        <f t="shared" si="11"/>
        <v>-1.4760500437832724E-2</v>
      </c>
    </row>
    <row r="139" spans="1:13" ht="17" x14ac:dyDescent="0.2">
      <c r="A139" s="7">
        <v>43542</v>
      </c>
      <c r="B139">
        <v>109.199997</v>
      </c>
      <c r="C139" s="15">
        <f t="shared" si="8"/>
        <v>1.8348348623853372E-3</v>
      </c>
      <c r="D139" s="8">
        <v>2800.71</v>
      </c>
      <c r="E139" s="13">
        <f t="shared" si="9"/>
        <v>-1.8974527826038257E-2</v>
      </c>
      <c r="I139" s="7">
        <v>44271</v>
      </c>
      <c r="J139">
        <v>110.900002</v>
      </c>
      <c r="K139" s="15">
        <f t="shared" si="10"/>
        <v>2.7125136114378723E-3</v>
      </c>
      <c r="L139" s="8">
        <v>3913.1</v>
      </c>
      <c r="M139" s="13">
        <f t="shared" si="11"/>
        <v>-6.0273888636330764E-4</v>
      </c>
    </row>
    <row r="140" spans="1:13" ht="17" x14ac:dyDescent="0.2">
      <c r="A140" s="7">
        <v>43543</v>
      </c>
      <c r="B140">
        <v>109.5</v>
      </c>
      <c r="C140" s="15">
        <f t="shared" si="8"/>
        <v>2.7472802952550612E-3</v>
      </c>
      <c r="D140" s="8">
        <v>2798.36</v>
      </c>
      <c r="E140" s="13">
        <f t="shared" si="9"/>
        <v>-8.3907294935925414E-4</v>
      </c>
      <c r="I140" s="7">
        <v>44272</v>
      </c>
      <c r="J140">
        <v>110.699997</v>
      </c>
      <c r="K140" s="15">
        <f t="shared" si="10"/>
        <v>-1.803471563508241E-3</v>
      </c>
      <c r="L140" s="8">
        <v>3940.59</v>
      </c>
      <c r="M140" s="13">
        <f t="shared" si="11"/>
        <v>7.0251207482558975E-3</v>
      </c>
    </row>
    <row r="141" spans="1:13" ht="17" x14ac:dyDescent="0.2">
      <c r="A141" s="7">
        <v>43544</v>
      </c>
      <c r="B141">
        <v>109.599998</v>
      </c>
      <c r="C141" s="15">
        <f t="shared" si="8"/>
        <v>9.1322374429214648E-4</v>
      </c>
      <c r="D141" s="8">
        <v>2818.46</v>
      </c>
      <c r="E141" s="13">
        <f t="shared" si="9"/>
        <v>7.1827784845408527E-3</v>
      </c>
      <c r="I141" s="7">
        <v>44273</v>
      </c>
      <c r="J141">
        <v>110.400002</v>
      </c>
      <c r="K141" s="15">
        <f t="shared" si="10"/>
        <v>-2.7099820065938918E-3</v>
      </c>
      <c r="L141" s="8">
        <v>3910.52</v>
      </c>
      <c r="M141" s="13">
        <f t="shared" si="11"/>
        <v>-7.6308370066411335E-3</v>
      </c>
    </row>
    <row r="142" spans="1:13" ht="17" x14ac:dyDescent="0.2">
      <c r="A142" s="7">
        <v>43545</v>
      </c>
      <c r="B142">
        <v>109.699997</v>
      </c>
      <c r="C142" s="15">
        <f t="shared" si="8"/>
        <v>9.1239965168599113E-4</v>
      </c>
      <c r="D142" s="8">
        <v>2805.37</v>
      </c>
      <c r="E142" s="13">
        <f t="shared" si="9"/>
        <v>-4.6443802643997278E-3</v>
      </c>
      <c r="I142" s="7">
        <v>44274</v>
      </c>
      <c r="J142">
        <v>110.300003</v>
      </c>
      <c r="K142" s="15">
        <f t="shared" si="10"/>
        <v>-9.0578802706897665E-4</v>
      </c>
      <c r="L142" s="8">
        <v>3889.14</v>
      </c>
      <c r="M142" s="13">
        <f t="shared" si="11"/>
        <v>-5.4673035811094728E-3</v>
      </c>
    </row>
    <row r="143" spans="1:13" ht="17" x14ac:dyDescent="0.2">
      <c r="A143" s="7">
        <v>43546</v>
      </c>
      <c r="B143">
        <v>109.699997</v>
      </c>
      <c r="C143" s="15">
        <f t="shared" si="8"/>
        <v>0</v>
      </c>
      <c r="D143" s="8">
        <v>2815.44</v>
      </c>
      <c r="E143" s="13">
        <f t="shared" si="9"/>
        <v>3.5895443381801506E-3</v>
      </c>
      <c r="I143" s="7">
        <v>44277</v>
      </c>
      <c r="J143">
        <v>110.400002</v>
      </c>
      <c r="K143" s="15">
        <f t="shared" si="10"/>
        <v>9.0660922284824252E-4</v>
      </c>
      <c r="L143" s="8">
        <v>3909.52</v>
      </c>
      <c r="M143" s="13">
        <f t="shared" si="11"/>
        <v>5.2402330592367097E-3</v>
      </c>
    </row>
    <row r="144" spans="1:13" ht="17" x14ac:dyDescent="0.2">
      <c r="A144" s="7">
        <v>43549</v>
      </c>
      <c r="B144">
        <v>109.300003</v>
      </c>
      <c r="C144" s="15">
        <f t="shared" si="8"/>
        <v>-3.6462535181289724E-3</v>
      </c>
      <c r="D144" s="8">
        <v>2834.4</v>
      </c>
      <c r="E144" s="13">
        <f t="shared" si="9"/>
        <v>6.7342937515983969E-3</v>
      </c>
      <c r="I144" s="7">
        <v>44278</v>
      </c>
      <c r="J144">
        <v>110.599998</v>
      </c>
      <c r="K144" s="15">
        <f t="shared" si="10"/>
        <v>1.8115579381963176E-3</v>
      </c>
      <c r="L144" s="8">
        <v>3974.54</v>
      </c>
      <c r="M144" s="13">
        <f t="shared" si="11"/>
        <v>1.6631197691788335E-2</v>
      </c>
    </row>
    <row r="145" spans="1:13" ht="17" x14ac:dyDescent="0.2">
      <c r="A145" s="7">
        <v>43550</v>
      </c>
      <c r="B145">
        <v>109.300003</v>
      </c>
      <c r="C145" s="15">
        <f t="shared" si="8"/>
        <v>0</v>
      </c>
      <c r="D145" s="8">
        <v>2867.19</v>
      </c>
      <c r="E145" s="13">
        <f t="shared" si="9"/>
        <v>1.1568585944115251E-2</v>
      </c>
      <c r="I145" s="7">
        <v>44279</v>
      </c>
      <c r="J145">
        <v>110.5</v>
      </c>
      <c r="K145" s="15">
        <f t="shared" si="10"/>
        <v>-9.0414106517433535E-4</v>
      </c>
      <c r="L145" s="8">
        <v>3971.09</v>
      </c>
      <c r="M145" s="13">
        <f t="shared" si="11"/>
        <v>-8.6802497899118869E-4</v>
      </c>
    </row>
    <row r="146" spans="1:13" ht="17" x14ac:dyDescent="0.2">
      <c r="A146" s="7">
        <v>43551</v>
      </c>
      <c r="B146">
        <v>109.400002</v>
      </c>
      <c r="C146" s="15">
        <f t="shared" si="8"/>
        <v>9.1490390901460827E-4</v>
      </c>
      <c r="D146" s="8">
        <v>2867.24</v>
      </c>
      <c r="E146" s="13">
        <f t="shared" si="9"/>
        <v>1.7438676892522764E-5</v>
      </c>
      <c r="I146" s="7">
        <v>44280</v>
      </c>
      <c r="J146">
        <v>110.5</v>
      </c>
      <c r="K146" s="15">
        <f t="shared" si="10"/>
        <v>0</v>
      </c>
      <c r="L146" s="8">
        <v>3958.55</v>
      </c>
      <c r="M146" s="13">
        <f t="shared" si="11"/>
        <v>-3.1578231669390222E-3</v>
      </c>
    </row>
    <row r="147" spans="1:13" ht="17" x14ac:dyDescent="0.2">
      <c r="A147" s="7">
        <v>43552</v>
      </c>
      <c r="B147">
        <v>109.5</v>
      </c>
      <c r="C147" s="15">
        <f t="shared" si="8"/>
        <v>9.1405848420378355E-4</v>
      </c>
      <c r="D147" s="8">
        <v>2873.4</v>
      </c>
      <c r="E147" s="13">
        <f t="shared" si="9"/>
        <v>2.1484075277968806E-3</v>
      </c>
      <c r="I147" s="7">
        <v>44281</v>
      </c>
      <c r="J147">
        <v>110.599998</v>
      </c>
      <c r="K147" s="15">
        <f t="shared" si="10"/>
        <v>9.0495927601819126E-4</v>
      </c>
      <c r="L147" s="8">
        <v>3972.89</v>
      </c>
      <c r="M147" s="13">
        <f t="shared" si="11"/>
        <v>3.6225385557842049E-3</v>
      </c>
    </row>
    <row r="148" spans="1:13" ht="17" x14ac:dyDescent="0.2">
      <c r="A148" s="7">
        <v>43553</v>
      </c>
      <c r="B148">
        <v>109.5</v>
      </c>
      <c r="C148" s="15">
        <f t="shared" si="8"/>
        <v>0</v>
      </c>
      <c r="D148" s="8">
        <v>2879.39</v>
      </c>
      <c r="E148" s="13">
        <f t="shared" si="9"/>
        <v>2.0846384074615365E-3</v>
      </c>
      <c r="I148" s="7">
        <v>44284</v>
      </c>
      <c r="J148">
        <v>110.800003</v>
      </c>
      <c r="K148" s="15">
        <f t="shared" si="10"/>
        <v>1.8083635046721724E-3</v>
      </c>
      <c r="L148" s="8">
        <v>4019.87</v>
      </c>
      <c r="M148" s="13">
        <f t="shared" si="11"/>
        <v>1.1825144919693331E-2</v>
      </c>
    </row>
    <row r="149" spans="1:13" ht="17" x14ac:dyDescent="0.2">
      <c r="A149" s="7">
        <v>43556</v>
      </c>
      <c r="B149">
        <v>109.5</v>
      </c>
      <c r="C149" s="15">
        <f t="shared" si="8"/>
        <v>0</v>
      </c>
      <c r="D149" s="8">
        <v>2892.74</v>
      </c>
      <c r="E149" s="13">
        <f t="shared" si="9"/>
        <v>4.6363986816650993E-3</v>
      </c>
      <c r="I149" s="7">
        <v>44285</v>
      </c>
      <c r="J149">
        <v>110.800003</v>
      </c>
      <c r="K149" s="15">
        <f t="shared" si="10"/>
        <v>0</v>
      </c>
      <c r="L149" s="8">
        <v>4077.91</v>
      </c>
      <c r="M149" s="13">
        <f t="shared" si="11"/>
        <v>1.4438277854756487E-2</v>
      </c>
    </row>
    <row r="150" spans="1:13" ht="17" x14ac:dyDescent="0.2">
      <c r="A150" s="7">
        <v>43557</v>
      </c>
      <c r="B150">
        <v>109.800003</v>
      </c>
      <c r="C150" s="15">
        <f t="shared" si="8"/>
        <v>2.7397534246575983E-3</v>
      </c>
      <c r="D150" s="8">
        <v>2895.77</v>
      </c>
      <c r="E150" s="13">
        <f t="shared" si="9"/>
        <v>1.0474498226595852E-3</v>
      </c>
      <c r="I150" s="7">
        <v>44286</v>
      </c>
      <c r="J150">
        <v>110.699997</v>
      </c>
      <c r="K150" s="15">
        <f t="shared" si="10"/>
        <v>-9.0258120299879785E-4</v>
      </c>
      <c r="L150" s="8">
        <v>4073.94</v>
      </c>
      <c r="M150" s="13">
        <f t="shared" si="11"/>
        <v>-9.7353791525556233E-4</v>
      </c>
    </row>
    <row r="151" spans="1:13" ht="17" x14ac:dyDescent="0.2">
      <c r="A151" s="7">
        <v>43558</v>
      </c>
      <c r="B151">
        <v>109.800003</v>
      </c>
      <c r="C151" s="15">
        <f t="shared" si="8"/>
        <v>0</v>
      </c>
      <c r="D151" s="8">
        <v>2878.2</v>
      </c>
      <c r="E151" s="13">
        <f t="shared" si="9"/>
        <v>-6.0674708281390766E-3</v>
      </c>
      <c r="I151" s="7">
        <v>44287</v>
      </c>
      <c r="J151">
        <v>110.400002</v>
      </c>
      <c r="K151" s="15">
        <f t="shared" si="10"/>
        <v>-2.7099820065938918E-3</v>
      </c>
      <c r="L151" s="8">
        <v>4079.95</v>
      </c>
      <c r="M151" s="13">
        <f t="shared" si="11"/>
        <v>1.4752303666720756E-3</v>
      </c>
    </row>
    <row r="152" spans="1:13" ht="17" x14ac:dyDescent="0.2">
      <c r="A152" s="7">
        <v>43559</v>
      </c>
      <c r="B152">
        <v>109.900002</v>
      </c>
      <c r="C152" s="15">
        <f t="shared" si="8"/>
        <v>9.1073768003435696E-4</v>
      </c>
      <c r="D152" s="8">
        <v>2888.21</v>
      </c>
      <c r="E152" s="13">
        <f t="shared" si="9"/>
        <v>3.4778681120144483E-3</v>
      </c>
      <c r="I152" s="7">
        <v>44292</v>
      </c>
      <c r="J152">
        <v>110.900002</v>
      </c>
      <c r="K152" s="15">
        <f t="shared" si="10"/>
        <v>4.5289854251995276E-3</v>
      </c>
      <c r="L152" s="8">
        <v>4097.17</v>
      </c>
      <c r="M152" s="13">
        <f t="shared" si="11"/>
        <v>4.220639958823158E-3</v>
      </c>
    </row>
    <row r="153" spans="1:13" ht="17" x14ac:dyDescent="0.2">
      <c r="A153" s="7">
        <v>43560</v>
      </c>
      <c r="B153">
        <v>110</v>
      </c>
      <c r="C153" s="15">
        <f t="shared" si="8"/>
        <v>9.0989989244949498E-4</v>
      </c>
      <c r="D153" s="8">
        <v>2888.32</v>
      </c>
      <c r="E153" s="13">
        <f t="shared" si="9"/>
        <v>3.808587325715429E-5</v>
      </c>
      <c r="I153" s="7">
        <v>44293</v>
      </c>
      <c r="J153">
        <v>111.300003</v>
      </c>
      <c r="K153" s="15">
        <f t="shared" si="10"/>
        <v>3.606861972824893E-3</v>
      </c>
      <c r="L153" s="8">
        <v>4128.8</v>
      </c>
      <c r="M153" s="13">
        <f t="shared" si="11"/>
        <v>7.7199628035937717E-3</v>
      </c>
    </row>
    <row r="154" spans="1:13" ht="17" x14ac:dyDescent="0.2">
      <c r="A154" s="7">
        <v>43563</v>
      </c>
      <c r="B154">
        <v>110.300003</v>
      </c>
      <c r="C154" s="15">
        <f t="shared" si="8"/>
        <v>2.7273000000000991E-3</v>
      </c>
      <c r="D154" s="8">
        <v>2907.41</v>
      </c>
      <c r="E154" s="13">
        <f t="shared" si="9"/>
        <v>6.6093784622200946E-3</v>
      </c>
      <c r="I154" s="7">
        <v>44294</v>
      </c>
      <c r="J154">
        <v>111.800003</v>
      </c>
      <c r="K154" s="15">
        <f t="shared" si="10"/>
        <v>4.4923628618411815E-3</v>
      </c>
      <c r="L154" s="8">
        <v>4127.99</v>
      </c>
      <c r="M154" s="13">
        <f t="shared" si="11"/>
        <v>-1.9618291028877799E-4</v>
      </c>
    </row>
    <row r="155" spans="1:13" ht="17" x14ac:dyDescent="0.2">
      <c r="A155" s="7">
        <v>43564</v>
      </c>
      <c r="B155">
        <v>110.199997</v>
      </c>
      <c r="C155" s="15">
        <f t="shared" si="8"/>
        <v>-9.0667268612865115E-4</v>
      </c>
      <c r="D155" s="8">
        <v>2905.58</v>
      </c>
      <c r="E155" s="13">
        <f t="shared" si="9"/>
        <v>-6.2942619032058111E-4</v>
      </c>
      <c r="I155" s="7">
        <v>44295</v>
      </c>
      <c r="J155">
        <v>112</v>
      </c>
      <c r="K155" s="15">
        <f t="shared" si="10"/>
        <v>1.7888818840192666E-3</v>
      </c>
      <c r="L155" s="8">
        <v>4141.59</v>
      </c>
      <c r="M155" s="13">
        <f t="shared" si="11"/>
        <v>3.2945816244711601E-3</v>
      </c>
    </row>
    <row r="156" spans="1:13" ht="17" x14ac:dyDescent="0.2">
      <c r="A156" s="7">
        <v>43565</v>
      </c>
      <c r="B156">
        <v>110.199997</v>
      </c>
      <c r="C156" s="15">
        <f t="shared" si="8"/>
        <v>0</v>
      </c>
      <c r="D156" s="8">
        <v>2907.06</v>
      </c>
      <c r="E156" s="13">
        <f t="shared" si="9"/>
        <v>5.0936473956997297E-4</v>
      </c>
      <c r="I156" s="7">
        <v>44298</v>
      </c>
      <c r="J156">
        <v>111.900002</v>
      </c>
      <c r="K156" s="15">
        <f t="shared" si="10"/>
        <v>-8.9283928571426419E-4</v>
      </c>
      <c r="L156" s="8">
        <v>4124.66</v>
      </c>
      <c r="M156" s="13">
        <f t="shared" si="11"/>
        <v>-4.0878020277237415E-3</v>
      </c>
    </row>
    <row r="157" spans="1:13" ht="17" x14ac:dyDescent="0.2">
      <c r="A157" s="7">
        <v>43566</v>
      </c>
      <c r="B157">
        <v>110.300003</v>
      </c>
      <c r="C157" s="15">
        <f t="shared" si="8"/>
        <v>9.0749548749990971E-4</v>
      </c>
      <c r="D157" s="8">
        <v>2900.45</v>
      </c>
      <c r="E157" s="13">
        <f t="shared" si="9"/>
        <v>-2.2737748790875312E-3</v>
      </c>
      <c r="I157" s="7">
        <v>44299</v>
      </c>
      <c r="J157">
        <v>111.800003</v>
      </c>
      <c r="K157" s="15">
        <f t="shared" si="10"/>
        <v>-8.9364609662823113E-4</v>
      </c>
      <c r="L157" s="8">
        <v>4170.42</v>
      </c>
      <c r="M157" s="13">
        <f t="shared" si="11"/>
        <v>1.1094247768300924E-2</v>
      </c>
    </row>
    <row r="158" spans="1:13" ht="17" x14ac:dyDescent="0.2">
      <c r="A158" s="7">
        <v>43567</v>
      </c>
      <c r="B158">
        <v>110.199997</v>
      </c>
      <c r="C158" s="15">
        <f t="shared" si="8"/>
        <v>-9.0667268612865115E-4</v>
      </c>
      <c r="D158" s="8">
        <v>2905.03</v>
      </c>
      <c r="E158" s="13">
        <f t="shared" si="9"/>
        <v>1.5790653174507785E-3</v>
      </c>
      <c r="I158" s="7">
        <v>44300</v>
      </c>
      <c r="J158">
        <v>111.800003</v>
      </c>
      <c r="K158" s="15">
        <f t="shared" si="10"/>
        <v>0</v>
      </c>
      <c r="L158" s="8">
        <v>4185.47</v>
      </c>
      <c r="M158" s="13">
        <f t="shared" si="11"/>
        <v>3.6087492386858155E-3</v>
      </c>
    </row>
    <row r="159" spans="1:13" ht="17" x14ac:dyDescent="0.2">
      <c r="A159" s="7">
        <v>43570</v>
      </c>
      <c r="B159">
        <v>110.300003</v>
      </c>
      <c r="C159" s="15">
        <f t="shared" si="8"/>
        <v>9.0749548749990971E-4</v>
      </c>
      <c r="D159" s="8">
        <v>2907.97</v>
      </c>
      <c r="E159" s="13">
        <f t="shared" si="9"/>
        <v>1.0120377414346571E-3</v>
      </c>
      <c r="I159" s="7">
        <v>44301</v>
      </c>
      <c r="J159">
        <v>112.199997</v>
      </c>
      <c r="K159" s="15">
        <f t="shared" si="10"/>
        <v>3.5777637680385332E-3</v>
      </c>
      <c r="L159" s="8">
        <v>4163.26</v>
      </c>
      <c r="M159" s="13">
        <f t="shared" si="11"/>
        <v>-5.3064530387267883E-3</v>
      </c>
    </row>
    <row r="160" spans="1:13" ht="17" x14ac:dyDescent="0.2">
      <c r="A160" s="7">
        <v>43571</v>
      </c>
      <c r="B160">
        <v>110.400002</v>
      </c>
      <c r="C160" s="15">
        <f t="shared" si="8"/>
        <v>9.0660922284824252E-4</v>
      </c>
      <c r="D160" s="8">
        <v>2933.68</v>
      </c>
      <c r="E160" s="13">
        <f t="shared" si="9"/>
        <v>8.8412191322468914E-3</v>
      </c>
      <c r="I160" s="7">
        <v>44302</v>
      </c>
      <c r="J160">
        <v>112.300003</v>
      </c>
      <c r="K160" s="15">
        <f t="shared" si="10"/>
        <v>8.9131909691597677E-4</v>
      </c>
      <c r="L160" s="8">
        <v>4134.9399999999996</v>
      </c>
      <c r="M160" s="13">
        <f t="shared" si="11"/>
        <v>-6.8023616108532359E-3</v>
      </c>
    </row>
    <row r="161" spans="1:13" ht="17" x14ac:dyDescent="0.2">
      <c r="A161" s="7">
        <v>43572</v>
      </c>
      <c r="B161">
        <v>110.5</v>
      </c>
      <c r="C161" s="15">
        <f t="shared" si="8"/>
        <v>9.0577896909826983E-4</v>
      </c>
      <c r="D161" s="8">
        <v>2927.25</v>
      </c>
      <c r="E161" s="13">
        <f t="shared" si="9"/>
        <v>-2.1917864252406494E-3</v>
      </c>
      <c r="I161" s="7">
        <v>44305</v>
      </c>
      <c r="J161">
        <v>112.400002</v>
      </c>
      <c r="K161" s="15">
        <f t="shared" si="10"/>
        <v>8.9046302162598678E-4</v>
      </c>
      <c r="L161" s="8">
        <v>4173.42</v>
      </c>
      <c r="M161" s="13">
        <f t="shared" si="11"/>
        <v>9.3060600637495661E-3</v>
      </c>
    </row>
    <row r="162" spans="1:13" ht="17" x14ac:dyDescent="0.2">
      <c r="A162" s="7">
        <v>43573</v>
      </c>
      <c r="B162">
        <v>110.599998</v>
      </c>
      <c r="C162" s="15">
        <f t="shared" si="8"/>
        <v>9.0495927601819126E-4</v>
      </c>
      <c r="D162" s="8">
        <v>2926.17</v>
      </c>
      <c r="E162" s="13">
        <f t="shared" si="9"/>
        <v>-3.6894696387390624E-4</v>
      </c>
      <c r="I162" s="7">
        <v>44306</v>
      </c>
      <c r="J162">
        <v>111.900002</v>
      </c>
      <c r="K162" s="15">
        <f t="shared" si="10"/>
        <v>-4.4483984973594515E-3</v>
      </c>
      <c r="L162" s="8">
        <v>4134.9799999999996</v>
      </c>
      <c r="M162" s="13">
        <f t="shared" si="11"/>
        <v>-9.2106713438859789E-3</v>
      </c>
    </row>
    <row r="163" spans="1:13" ht="17" x14ac:dyDescent="0.2">
      <c r="A163" s="7">
        <v>43578</v>
      </c>
      <c r="B163">
        <v>110.699997</v>
      </c>
      <c r="C163" s="15">
        <f t="shared" si="8"/>
        <v>9.0415010676569985E-4</v>
      </c>
      <c r="D163" s="8">
        <v>2939.88</v>
      </c>
      <c r="E163" s="13">
        <f t="shared" si="9"/>
        <v>4.6853053650335319E-3</v>
      </c>
      <c r="I163" s="7">
        <v>44307</v>
      </c>
      <c r="J163">
        <v>111.599998</v>
      </c>
      <c r="K163" s="15">
        <f t="shared" si="10"/>
        <v>-2.6810008457373025E-3</v>
      </c>
      <c r="L163" s="8">
        <v>4180.17</v>
      </c>
      <c r="M163" s="13">
        <f t="shared" si="11"/>
        <v>1.0928710658818286E-2</v>
      </c>
    </row>
    <row r="164" spans="1:13" ht="17" x14ac:dyDescent="0.2">
      <c r="A164" s="7">
        <v>43579</v>
      </c>
      <c r="B164">
        <v>111</v>
      </c>
      <c r="C164" s="15">
        <f t="shared" si="8"/>
        <v>2.7100542739852962E-3</v>
      </c>
      <c r="D164" s="8">
        <v>2943.03</v>
      </c>
      <c r="E164" s="13">
        <f t="shared" si="9"/>
        <v>1.0714723049920494E-3</v>
      </c>
      <c r="I164" s="7">
        <v>44308</v>
      </c>
      <c r="J164">
        <v>111.900002</v>
      </c>
      <c r="K164" s="15">
        <f t="shared" si="10"/>
        <v>2.6882079334804576E-3</v>
      </c>
      <c r="L164" s="8">
        <v>4187.62</v>
      </c>
      <c r="M164" s="13">
        <f t="shared" si="11"/>
        <v>1.782224167916624E-3</v>
      </c>
    </row>
    <row r="165" spans="1:13" ht="17" x14ac:dyDescent="0.2">
      <c r="A165" s="7">
        <v>43580</v>
      </c>
      <c r="B165">
        <v>111.099998</v>
      </c>
      <c r="C165" s="15">
        <f t="shared" si="8"/>
        <v>9.0088288288292517E-4</v>
      </c>
      <c r="D165" s="8">
        <v>2945.83</v>
      </c>
      <c r="E165" s="13">
        <f t="shared" si="9"/>
        <v>9.5140042745045506E-4</v>
      </c>
      <c r="I165" s="7">
        <v>44309</v>
      </c>
      <c r="J165">
        <v>112.099998</v>
      </c>
      <c r="K165" s="15">
        <f t="shared" si="10"/>
        <v>1.7872743201559071E-3</v>
      </c>
      <c r="L165" s="8">
        <v>4186.72</v>
      </c>
      <c r="M165" s="13">
        <f t="shared" si="11"/>
        <v>-2.1491921425531579E-4</v>
      </c>
    </row>
    <row r="166" spans="1:13" ht="17" x14ac:dyDescent="0.2">
      <c r="A166" s="7">
        <v>43581</v>
      </c>
      <c r="B166">
        <v>111</v>
      </c>
      <c r="C166" s="15">
        <f t="shared" si="8"/>
        <v>-9.0007202340358639E-4</v>
      </c>
      <c r="D166" s="8">
        <v>2923.73</v>
      </c>
      <c r="E166" s="13">
        <f t="shared" si="9"/>
        <v>-7.502130129708795E-3</v>
      </c>
      <c r="I166" s="7">
        <v>44312</v>
      </c>
      <c r="J166">
        <v>112.300003</v>
      </c>
      <c r="K166" s="15">
        <f t="shared" si="10"/>
        <v>1.7841659551145472E-3</v>
      </c>
      <c r="L166" s="8">
        <v>4183.18</v>
      </c>
      <c r="M166" s="13">
        <f t="shared" si="11"/>
        <v>-8.4553063018300012E-4</v>
      </c>
    </row>
    <row r="167" spans="1:13" ht="17" x14ac:dyDescent="0.2">
      <c r="A167" s="7">
        <v>43584</v>
      </c>
      <c r="B167">
        <v>111.099998</v>
      </c>
      <c r="C167" s="15">
        <f t="shared" si="8"/>
        <v>9.0088288288292517E-4</v>
      </c>
      <c r="D167" s="8">
        <v>2917.52</v>
      </c>
      <c r="E167" s="13">
        <f t="shared" si="9"/>
        <v>-2.1239991380873624E-3</v>
      </c>
      <c r="I167" s="7">
        <v>44313</v>
      </c>
      <c r="J167">
        <v>112.300003</v>
      </c>
      <c r="K167" s="15">
        <f t="shared" si="10"/>
        <v>0</v>
      </c>
      <c r="L167" s="8">
        <v>4211.47</v>
      </c>
      <c r="M167" s="13">
        <f t="shared" si="11"/>
        <v>6.7627976802335787E-3</v>
      </c>
    </row>
    <row r="168" spans="1:13" ht="17" x14ac:dyDescent="0.2">
      <c r="A168" s="7">
        <v>43585</v>
      </c>
      <c r="B168">
        <v>111</v>
      </c>
      <c r="C168" s="15">
        <f t="shared" si="8"/>
        <v>-9.0007202340358639E-4</v>
      </c>
      <c r="D168" s="8">
        <v>2945.64</v>
      </c>
      <c r="E168" s="13">
        <f t="shared" si="9"/>
        <v>9.6383229592256203E-3</v>
      </c>
      <c r="I168" s="7">
        <v>44314</v>
      </c>
      <c r="J168">
        <v>112.400002</v>
      </c>
      <c r="K168" s="15">
        <f t="shared" si="10"/>
        <v>8.9046302162598678E-4</v>
      </c>
      <c r="L168" s="8">
        <v>4181.17</v>
      </c>
      <c r="M168" s="13">
        <f t="shared" si="11"/>
        <v>-7.1946375018698827E-3</v>
      </c>
    </row>
    <row r="169" spans="1:13" ht="17" x14ac:dyDescent="0.2">
      <c r="A169" s="7">
        <v>43586</v>
      </c>
      <c r="B169">
        <v>110.699997</v>
      </c>
      <c r="C169" s="15">
        <f t="shared" si="8"/>
        <v>-2.7027297297297359E-3</v>
      </c>
      <c r="D169" s="8">
        <v>2932.47</v>
      </c>
      <c r="E169" s="13">
        <f t="shared" si="9"/>
        <v>-4.471014787957861E-3</v>
      </c>
      <c r="I169" s="7">
        <v>44315</v>
      </c>
      <c r="J169">
        <v>112.400002</v>
      </c>
      <c r="K169" s="15">
        <f t="shared" si="10"/>
        <v>0</v>
      </c>
      <c r="L169" s="8">
        <v>4192.66</v>
      </c>
      <c r="M169" s="13">
        <f t="shared" si="11"/>
        <v>2.7480346410215795E-3</v>
      </c>
    </row>
    <row r="170" spans="1:13" ht="17" x14ac:dyDescent="0.2">
      <c r="A170" s="7">
        <v>43587</v>
      </c>
      <c r="B170">
        <v>110.5</v>
      </c>
      <c r="C170" s="15">
        <f t="shared" si="8"/>
        <v>-1.8066576822038938E-3</v>
      </c>
      <c r="D170" s="8">
        <v>2884.05</v>
      </c>
      <c r="E170" s="13">
        <f t="shared" si="9"/>
        <v>-1.6511677868827124E-2</v>
      </c>
      <c r="I170" s="7">
        <v>44316</v>
      </c>
      <c r="J170">
        <v>112.400002</v>
      </c>
      <c r="K170" s="15">
        <f t="shared" si="10"/>
        <v>0</v>
      </c>
      <c r="L170" s="8">
        <v>4164.66</v>
      </c>
      <c r="M170" s="13">
        <f t="shared" si="11"/>
        <v>-6.6783378571121377E-3</v>
      </c>
    </row>
    <row r="171" spans="1:13" ht="17" x14ac:dyDescent="0.2">
      <c r="A171" s="7">
        <v>43588</v>
      </c>
      <c r="B171">
        <v>110.400002</v>
      </c>
      <c r="C171" s="15">
        <f t="shared" si="8"/>
        <v>-9.0495927601808024E-4</v>
      </c>
      <c r="D171" s="8">
        <v>2879.42</v>
      </c>
      <c r="E171" s="13">
        <f t="shared" si="9"/>
        <v>-1.6053813214057522E-3</v>
      </c>
      <c r="I171" s="7">
        <v>44320</v>
      </c>
      <c r="J171">
        <v>112.5</v>
      </c>
      <c r="K171" s="15">
        <f t="shared" si="10"/>
        <v>8.8966190587780325E-4</v>
      </c>
      <c r="L171" s="8">
        <v>4167.59</v>
      </c>
      <c r="M171" s="13">
        <f t="shared" si="11"/>
        <v>7.0353882429774472E-4</v>
      </c>
    </row>
    <row r="172" spans="1:13" ht="17" x14ac:dyDescent="0.2">
      <c r="A172" s="7">
        <v>43592</v>
      </c>
      <c r="B172">
        <v>110.199997</v>
      </c>
      <c r="C172" s="15">
        <f t="shared" si="8"/>
        <v>-1.8116394599341223E-3</v>
      </c>
      <c r="D172" s="8">
        <v>2870.72</v>
      </c>
      <c r="E172" s="13">
        <f t="shared" si="9"/>
        <v>-3.0214418181440106E-3</v>
      </c>
      <c r="I172" s="7">
        <v>44321</v>
      </c>
      <c r="J172">
        <v>112.300003</v>
      </c>
      <c r="K172" s="15">
        <f t="shared" si="10"/>
        <v>-1.7777511111111144E-3</v>
      </c>
      <c r="L172" s="8">
        <v>4201.62</v>
      </c>
      <c r="M172" s="13">
        <f t="shared" si="11"/>
        <v>8.1653905494540879E-3</v>
      </c>
    </row>
    <row r="173" spans="1:13" ht="17" x14ac:dyDescent="0.2">
      <c r="A173" s="7">
        <v>43593</v>
      </c>
      <c r="B173">
        <v>110</v>
      </c>
      <c r="C173" s="15">
        <f t="shared" si="8"/>
        <v>-1.8148548588435842E-3</v>
      </c>
      <c r="D173" s="8">
        <v>2881.4</v>
      </c>
      <c r="E173" s="13">
        <f t="shared" si="9"/>
        <v>3.7203210344445292E-3</v>
      </c>
      <c r="I173" s="7">
        <v>44322</v>
      </c>
      <c r="J173">
        <v>112.900002</v>
      </c>
      <c r="K173" s="15">
        <f t="shared" si="10"/>
        <v>5.3428226533529521E-3</v>
      </c>
      <c r="L173" s="8">
        <v>4232.6000000000004</v>
      </c>
      <c r="M173" s="13">
        <f t="shared" si="11"/>
        <v>7.3733464711231989E-3</v>
      </c>
    </row>
    <row r="174" spans="1:13" ht="17" x14ac:dyDescent="0.2">
      <c r="A174" s="7">
        <v>43594</v>
      </c>
      <c r="B174">
        <v>110</v>
      </c>
      <c r="C174" s="15">
        <f t="shared" si="8"/>
        <v>0</v>
      </c>
      <c r="D174" s="8">
        <v>2811.87</v>
      </c>
      <c r="E174" s="13">
        <f t="shared" si="9"/>
        <v>-2.4130630943291487E-2</v>
      </c>
      <c r="I174" s="7">
        <v>44323</v>
      </c>
      <c r="J174">
        <v>113.199997</v>
      </c>
      <c r="K174" s="15">
        <f t="shared" si="10"/>
        <v>2.6571744436283407E-3</v>
      </c>
      <c r="L174" s="8">
        <v>4188.43</v>
      </c>
      <c r="M174" s="13">
        <f t="shared" si="11"/>
        <v>-1.0435666020885526E-2</v>
      </c>
    </row>
    <row r="175" spans="1:13" ht="17" x14ac:dyDescent="0.2">
      <c r="A175" s="7">
        <v>43595</v>
      </c>
      <c r="B175">
        <v>109.699997</v>
      </c>
      <c r="C175" s="15">
        <f t="shared" si="8"/>
        <v>-2.7272999999999881E-3</v>
      </c>
      <c r="D175" s="8">
        <v>2834.41</v>
      </c>
      <c r="E175" s="13">
        <f t="shared" si="9"/>
        <v>8.016017810211773E-3</v>
      </c>
      <c r="I175" s="7">
        <v>44326</v>
      </c>
      <c r="J175">
        <v>113.300003</v>
      </c>
      <c r="K175" s="15">
        <f t="shared" si="10"/>
        <v>8.8344525309480559E-4</v>
      </c>
      <c r="L175" s="8">
        <v>4152.1000000000004</v>
      </c>
      <c r="M175" s="13">
        <f t="shared" si="11"/>
        <v>-8.6738945141735524E-3</v>
      </c>
    </row>
    <row r="176" spans="1:13" ht="17" x14ac:dyDescent="0.2">
      <c r="A176" s="7">
        <v>43598</v>
      </c>
      <c r="B176">
        <v>109.699997</v>
      </c>
      <c r="C176" s="15">
        <f t="shared" si="8"/>
        <v>0</v>
      </c>
      <c r="D176" s="8">
        <v>2850.96</v>
      </c>
      <c r="E176" s="13">
        <f t="shared" si="9"/>
        <v>5.8389576666748599E-3</v>
      </c>
      <c r="I176" s="7">
        <v>44327</v>
      </c>
      <c r="J176">
        <v>112.5</v>
      </c>
      <c r="K176" s="15">
        <f t="shared" si="10"/>
        <v>-7.060926556197944E-3</v>
      </c>
      <c r="L176" s="8">
        <v>4063.04</v>
      </c>
      <c r="M176" s="13">
        <f t="shared" si="11"/>
        <v>-2.1449387057151936E-2</v>
      </c>
    </row>
    <row r="177" spans="1:13" ht="17" x14ac:dyDescent="0.2">
      <c r="A177" s="7">
        <v>43599</v>
      </c>
      <c r="B177">
        <v>109.699997</v>
      </c>
      <c r="C177" s="15">
        <f t="shared" si="8"/>
        <v>0</v>
      </c>
      <c r="D177" s="8">
        <v>2876.32</v>
      </c>
      <c r="E177" s="13">
        <f t="shared" si="9"/>
        <v>8.895249319527565E-3</v>
      </c>
      <c r="I177" s="7">
        <v>44328</v>
      </c>
      <c r="J177">
        <v>112</v>
      </c>
      <c r="K177" s="15">
        <f t="shared" si="10"/>
        <v>-4.4444444444444731E-3</v>
      </c>
      <c r="L177" s="8">
        <v>4112.5</v>
      </c>
      <c r="M177" s="13">
        <f t="shared" si="11"/>
        <v>1.2173151138064053E-2</v>
      </c>
    </row>
    <row r="178" spans="1:13" ht="17" x14ac:dyDescent="0.2">
      <c r="A178" s="7">
        <v>43600</v>
      </c>
      <c r="B178">
        <v>109.900002</v>
      </c>
      <c r="C178" s="15">
        <f t="shared" si="8"/>
        <v>1.8231996852289267E-3</v>
      </c>
      <c r="D178" s="8">
        <v>2859.53</v>
      </c>
      <c r="E178" s="13">
        <f t="shared" si="9"/>
        <v>-5.8373199087723426E-3</v>
      </c>
      <c r="I178" s="7">
        <v>44329</v>
      </c>
      <c r="J178">
        <v>111.400002</v>
      </c>
      <c r="K178" s="15">
        <f t="shared" si="10"/>
        <v>-5.3571249999999626E-3</v>
      </c>
      <c r="L178" s="8">
        <v>4173.8500000000004</v>
      </c>
      <c r="M178" s="13">
        <f t="shared" si="11"/>
        <v>1.4917933130699224E-2</v>
      </c>
    </row>
    <row r="179" spans="1:13" ht="17" x14ac:dyDescent="0.2">
      <c r="A179" s="7">
        <v>43601</v>
      </c>
      <c r="B179">
        <v>110.199997</v>
      </c>
      <c r="C179" s="15">
        <f t="shared" si="8"/>
        <v>2.7297087765294492E-3</v>
      </c>
      <c r="D179" s="8">
        <v>2840.23</v>
      </c>
      <c r="E179" s="13">
        <f t="shared" si="9"/>
        <v>-6.749360908960611E-3</v>
      </c>
      <c r="I179" s="7">
        <v>44330</v>
      </c>
      <c r="J179">
        <v>111.900002</v>
      </c>
      <c r="K179" s="15">
        <f t="shared" si="10"/>
        <v>4.4883302605327469E-3</v>
      </c>
      <c r="L179" s="8">
        <v>4163.29</v>
      </c>
      <c r="M179" s="13">
        <f t="shared" si="11"/>
        <v>-2.5300382141189015E-3</v>
      </c>
    </row>
    <row r="180" spans="1:13" ht="17" x14ac:dyDescent="0.2">
      <c r="A180" s="7">
        <v>43602</v>
      </c>
      <c r="B180">
        <v>110.5</v>
      </c>
      <c r="C180" s="15">
        <f t="shared" si="8"/>
        <v>2.722350346343605E-3</v>
      </c>
      <c r="D180" s="8">
        <v>2864.36</v>
      </c>
      <c r="E180" s="13">
        <f t="shared" si="9"/>
        <v>8.4957908338409993E-3</v>
      </c>
      <c r="I180" s="7">
        <v>44333</v>
      </c>
      <c r="J180">
        <v>112.300003</v>
      </c>
      <c r="K180" s="15">
        <f t="shared" si="10"/>
        <v>3.5746290692648675E-3</v>
      </c>
      <c r="L180" s="8">
        <v>4127.83</v>
      </c>
      <c r="M180" s="13">
        <f t="shared" si="11"/>
        <v>-8.5173024218827553E-3</v>
      </c>
    </row>
    <row r="181" spans="1:13" ht="17" x14ac:dyDescent="0.2">
      <c r="A181" s="7">
        <v>43605</v>
      </c>
      <c r="B181">
        <v>110.300003</v>
      </c>
      <c r="C181" s="15">
        <f t="shared" si="8"/>
        <v>-1.8099276018098687E-3</v>
      </c>
      <c r="D181" s="8">
        <v>2856.27</v>
      </c>
      <c r="E181" s="13">
        <f t="shared" si="9"/>
        <v>-2.8243656523622152E-3</v>
      </c>
      <c r="I181" s="7">
        <v>44334</v>
      </c>
      <c r="J181">
        <v>112.5</v>
      </c>
      <c r="K181" s="15">
        <f t="shared" si="10"/>
        <v>1.7809171385330114E-3</v>
      </c>
      <c r="L181" s="8">
        <v>4115.68</v>
      </c>
      <c r="M181" s="13">
        <f t="shared" si="11"/>
        <v>-2.9434351705374118E-3</v>
      </c>
    </row>
    <row r="182" spans="1:13" ht="17" x14ac:dyDescent="0.2">
      <c r="A182" s="7">
        <v>43606</v>
      </c>
      <c r="B182">
        <v>110.5</v>
      </c>
      <c r="C182" s="15">
        <f t="shared" si="8"/>
        <v>1.8132093795137916E-3</v>
      </c>
      <c r="D182" s="8">
        <v>2822.24</v>
      </c>
      <c r="E182" s="13">
        <f t="shared" si="9"/>
        <v>-1.1914139769699683E-2</v>
      </c>
      <c r="I182" s="7">
        <v>44335</v>
      </c>
      <c r="J182">
        <v>112.099998</v>
      </c>
      <c r="K182" s="15">
        <f t="shared" si="10"/>
        <v>-3.5555733333333395E-3</v>
      </c>
      <c r="L182" s="8">
        <v>4159.12</v>
      </c>
      <c r="M182" s="13">
        <f t="shared" si="11"/>
        <v>1.0554756443649449E-2</v>
      </c>
    </row>
    <row r="183" spans="1:13" ht="17" x14ac:dyDescent="0.2">
      <c r="A183" s="7">
        <v>43607</v>
      </c>
      <c r="B183">
        <v>110.599998</v>
      </c>
      <c r="C183" s="15">
        <f t="shared" si="8"/>
        <v>9.0495927601819126E-4</v>
      </c>
      <c r="D183" s="8">
        <v>2826.06</v>
      </c>
      <c r="E183" s="13">
        <f t="shared" si="9"/>
        <v>1.353534780883292E-3</v>
      </c>
      <c r="I183" s="7">
        <v>44336</v>
      </c>
      <c r="J183">
        <v>112</v>
      </c>
      <c r="K183" s="15">
        <f t="shared" si="10"/>
        <v>-8.9204283482680058E-4</v>
      </c>
      <c r="L183" s="8">
        <v>4155.8599999999997</v>
      </c>
      <c r="M183" s="13">
        <f t="shared" si="11"/>
        <v>-7.8381965415763588E-4</v>
      </c>
    </row>
    <row r="184" spans="1:13" ht="17" x14ac:dyDescent="0.2">
      <c r="A184" s="7">
        <v>43608</v>
      </c>
      <c r="B184">
        <v>110.400002</v>
      </c>
      <c r="C184" s="15">
        <f t="shared" si="8"/>
        <v>-1.8082821303486707E-3</v>
      </c>
      <c r="D184" s="8">
        <v>2802.39</v>
      </c>
      <c r="E184" s="13">
        <f t="shared" si="9"/>
        <v>-8.3756183520520278E-3</v>
      </c>
      <c r="I184" s="7">
        <v>44337</v>
      </c>
      <c r="J184">
        <v>112.199997</v>
      </c>
      <c r="K184" s="15">
        <f t="shared" si="10"/>
        <v>1.7856874999999661E-3</v>
      </c>
      <c r="L184" s="8">
        <v>4197.05</v>
      </c>
      <c r="M184" s="13">
        <f t="shared" si="11"/>
        <v>9.9113059631461553E-3</v>
      </c>
    </row>
    <row r="185" spans="1:13" ht="17" x14ac:dyDescent="0.2">
      <c r="A185" s="7">
        <v>43609</v>
      </c>
      <c r="B185">
        <v>110.400002</v>
      </c>
      <c r="C185" s="15">
        <f t="shared" si="8"/>
        <v>0</v>
      </c>
      <c r="D185" s="8">
        <v>2783.02</v>
      </c>
      <c r="E185" s="13">
        <f t="shared" si="9"/>
        <v>-6.9119572935958384E-3</v>
      </c>
      <c r="I185" s="7">
        <v>44340</v>
      </c>
      <c r="J185">
        <v>112.5</v>
      </c>
      <c r="K185" s="15">
        <f t="shared" si="10"/>
        <v>2.6738236009045124E-3</v>
      </c>
      <c r="L185" s="8">
        <v>4188.13</v>
      </c>
      <c r="M185" s="13">
        <f t="shared" si="11"/>
        <v>-2.1253022956601031E-3</v>
      </c>
    </row>
    <row r="186" spans="1:13" ht="17" x14ac:dyDescent="0.2">
      <c r="A186" s="7">
        <v>43613</v>
      </c>
      <c r="B186">
        <v>110.599998</v>
      </c>
      <c r="C186" s="15">
        <f t="shared" si="8"/>
        <v>1.8115579381963176E-3</v>
      </c>
      <c r="D186" s="8">
        <v>2788.86</v>
      </c>
      <c r="E186" s="13">
        <f t="shared" si="9"/>
        <v>2.0984398243635294E-3</v>
      </c>
      <c r="I186" s="7">
        <v>44341</v>
      </c>
      <c r="J186">
        <v>112.800003</v>
      </c>
      <c r="K186" s="15">
        <f t="shared" si="10"/>
        <v>2.6666933333334697E-3</v>
      </c>
      <c r="L186" s="8">
        <v>4195.99</v>
      </c>
      <c r="M186" s="13">
        <f t="shared" si="11"/>
        <v>1.876732575158746E-3</v>
      </c>
    </row>
    <row r="187" spans="1:13" ht="17" x14ac:dyDescent="0.2">
      <c r="A187" s="7">
        <v>43614</v>
      </c>
      <c r="B187">
        <v>110.300003</v>
      </c>
      <c r="C187" s="15">
        <f t="shared" si="8"/>
        <v>-2.7124322371144816E-3</v>
      </c>
      <c r="D187" s="8">
        <v>2752.06</v>
      </c>
      <c r="E187" s="13">
        <f t="shared" si="9"/>
        <v>-1.3195355808466647E-2</v>
      </c>
      <c r="I187" s="7">
        <v>44342</v>
      </c>
      <c r="J187">
        <v>112.699997</v>
      </c>
      <c r="K187" s="15">
        <f t="shared" si="10"/>
        <v>-8.8657799060520848E-4</v>
      </c>
      <c r="L187" s="8">
        <v>4200.88</v>
      </c>
      <c r="M187" s="13">
        <f t="shared" si="11"/>
        <v>1.1653983922745859E-3</v>
      </c>
    </row>
    <row r="188" spans="1:13" ht="17" x14ac:dyDescent="0.2">
      <c r="A188" s="7">
        <v>43615</v>
      </c>
      <c r="B188">
        <v>110.300003</v>
      </c>
      <c r="C188" s="15">
        <f t="shared" si="8"/>
        <v>0</v>
      </c>
      <c r="D188" s="8">
        <v>2744.45</v>
      </c>
      <c r="E188" s="13">
        <f t="shared" si="9"/>
        <v>-2.7652013400870645E-3</v>
      </c>
      <c r="I188" s="7">
        <v>44343</v>
      </c>
      <c r="J188">
        <v>112.900002</v>
      </c>
      <c r="K188" s="15">
        <f t="shared" si="10"/>
        <v>1.7746673054481743E-3</v>
      </c>
      <c r="L188" s="8">
        <v>4204.1099999999997</v>
      </c>
      <c r="M188" s="13">
        <f t="shared" si="11"/>
        <v>7.688865190149663E-4</v>
      </c>
    </row>
    <row r="189" spans="1:13" ht="17" x14ac:dyDescent="0.2">
      <c r="A189" s="7">
        <v>43616</v>
      </c>
      <c r="B189">
        <v>110.400002</v>
      </c>
      <c r="C189" s="15">
        <f t="shared" si="8"/>
        <v>9.0660922284824252E-4</v>
      </c>
      <c r="D189" s="8">
        <v>2803.27</v>
      </c>
      <c r="E189" s="13">
        <f t="shared" si="9"/>
        <v>2.1432345278653342E-2</v>
      </c>
      <c r="I189" s="7">
        <v>44344</v>
      </c>
      <c r="J189">
        <v>112.800003</v>
      </c>
      <c r="K189" s="15">
        <f t="shared" si="10"/>
        <v>-8.8573071947328774E-4</v>
      </c>
      <c r="L189" s="8">
        <v>4202.04</v>
      </c>
      <c r="M189" s="13">
        <f t="shared" si="11"/>
        <v>-4.923753184382651E-4</v>
      </c>
    </row>
    <row r="190" spans="1:13" ht="17" x14ac:dyDescent="0.2">
      <c r="A190" s="7">
        <v>43619</v>
      </c>
      <c r="B190">
        <v>109.900002</v>
      </c>
      <c r="C190" s="15">
        <f t="shared" si="8"/>
        <v>-4.5289854251995276E-3</v>
      </c>
      <c r="D190" s="8">
        <v>2826.15</v>
      </c>
      <c r="E190" s="13">
        <f t="shared" si="9"/>
        <v>8.1618966421357353E-3</v>
      </c>
      <c r="I190" s="7">
        <v>44348</v>
      </c>
      <c r="J190">
        <v>112.800003</v>
      </c>
      <c r="K190" s="15">
        <f t="shared" si="10"/>
        <v>0</v>
      </c>
      <c r="L190" s="8">
        <v>4208.12</v>
      </c>
      <c r="M190" s="13">
        <f t="shared" si="11"/>
        <v>1.4469162597214869E-3</v>
      </c>
    </row>
    <row r="191" spans="1:13" ht="17" x14ac:dyDescent="0.2">
      <c r="A191" s="7">
        <v>43620</v>
      </c>
      <c r="B191">
        <v>110</v>
      </c>
      <c r="C191" s="15">
        <f t="shared" si="8"/>
        <v>9.0989989244949498E-4</v>
      </c>
      <c r="D191" s="8">
        <v>2843.49</v>
      </c>
      <c r="E191" s="13">
        <f t="shared" si="9"/>
        <v>6.1355554376094634E-3</v>
      </c>
      <c r="I191" s="7">
        <v>44349</v>
      </c>
      <c r="J191">
        <v>113.099998</v>
      </c>
      <c r="K191" s="15">
        <f t="shared" si="10"/>
        <v>2.6595300711118597E-3</v>
      </c>
      <c r="L191" s="8">
        <v>4192.8500000000004</v>
      </c>
      <c r="M191" s="13">
        <f t="shared" si="11"/>
        <v>-3.6286988013648491E-3</v>
      </c>
    </row>
    <row r="192" spans="1:13" ht="17" x14ac:dyDescent="0.2">
      <c r="A192" s="7">
        <v>43621</v>
      </c>
      <c r="B192">
        <v>110.300003</v>
      </c>
      <c r="C192" s="15">
        <f t="shared" si="8"/>
        <v>2.7273000000000991E-3</v>
      </c>
      <c r="D192" s="8">
        <v>2873.34</v>
      </c>
      <c r="E192" s="13">
        <f t="shared" si="9"/>
        <v>1.0497663083042452E-2</v>
      </c>
      <c r="I192" s="7">
        <v>44350</v>
      </c>
      <c r="J192">
        <v>113</v>
      </c>
      <c r="K192" s="15">
        <f t="shared" si="10"/>
        <v>-8.8415563013533038E-4</v>
      </c>
      <c r="L192" s="8">
        <v>4229.8900000000003</v>
      </c>
      <c r="M192" s="13">
        <f t="shared" si="11"/>
        <v>8.8340865998068896E-3</v>
      </c>
    </row>
    <row r="193" spans="1:13" ht="17" x14ac:dyDescent="0.2">
      <c r="A193" s="7">
        <v>43622</v>
      </c>
      <c r="B193">
        <v>110.5</v>
      </c>
      <c r="C193" s="15">
        <f t="shared" si="8"/>
        <v>1.8132093795137916E-3</v>
      </c>
      <c r="D193" s="8">
        <v>2886.73</v>
      </c>
      <c r="E193" s="13">
        <f t="shared" si="9"/>
        <v>4.6600819951694294E-3</v>
      </c>
      <c r="I193" s="7">
        <v>44351</v>
      </c>
      <c r="J193">
        <v>113</v>
      </c>
      <c r="K193" s="15">
        <f t="shared" si="10"/>
        <v>0</v>
      </c>
      <c r="L193" s="8">
        <v>4226.5200000000004</v>
      </c>
      <c r="M193" s="13">
        <f t="shared" si="11"/>
        <v>-7.9671102558220852E-4</v>
      </c>
    </row>
    <row r="194" spans="1:13" ht="17" x14ac:dyDescent="0.2">
      <c r="A194" s="7">
        <v>43623</v>
      </c>
      <c r="B194">
        <v>110.699997</v>
      </c>
      <c r="C194" s="15">
        <f t="shared" si="8"/>
        <v>1.8099276018099797E-3</v>
      </c>
      <c r="D194" s="8">
        <v>2885.72</v>
      </c>
      <c r="E194" s="13">
        <f t="shared" si="9"/>
        <v>-3.4987685027698667E-4</v>
      </c>
      <c r="I194" s="7">
        <v>44354</v>
      </c>
      <c r="J194">
        <v>113.400002</v>
      </c>
      <c r="K194" s="15">
        <f t="shared" si="10"/>
        <v>3.5398407079645366E-3</v>
      </c>
      <c r="L194" s="8">
        <v>4227.26</v>
      </c>
      <c r="M194" s="13">
        <f t="shared" si="11"/>
        <v>1.7508493985585183E-4</v>
      </c>
    </row>
    <row r="195" spans="1:13" ht="17" x14ac:dyDescent="0.2">
      <c r="A195" s="7">
        <v>43626</v>
      </c>
      <c r="B195">
        <v>111</v>
      </c>
      <c r="C195" s="15">
        <f t="shared" si="8"/>
        <v>2.7100542739852962E-3</v>
      </c>
      <c r="D195" s="8">
        <v>2879.84</v>
      </c>
      <c r="E195" s="13">
        <f t="shared" si="9"/>
        <v>-2.0376197274856178E-3</v>
      </c>
      <c r="I195" s="7">
        <v>44355</v>
      </c>
      <c r="J195">
        <v>113.5</v>
      </c>
      <c r="K195" s="15">
        <f t="shared" si="10"/>
        <v>8.8181656293095934E-4</v>
      </c>
      <c r="L195" s="8">
        <v>4219.55</v>
      </c>
      <c r="M195" s="13">
        <f t="shared" si="11"/>
        <v>-1.8238764589828538E-3</v>
      </c>
    </row>
    <row r="196" spans="1:13" ht="17" x14ac:dyDescent="0.2">
      <c r="A196" s="7">
        <v>43627</v>
      </c>
      <c r="B196">
        <v>111.300003</v>
      </c>
      <c r="C196" s="15">
        <f t="shared" ref="C196:C259" si="12">B196/B195-1</f>
        <v>2.7027297297297359E-3</v>
      </c>
      <c r="D196" s="8">
        <v>2891.64</v>
      </c>
      <c r="E196" s="13">
        <f t="shared" ref="E196:E259" si="13">D196/D195-1</f>
        <v>4.097449858325275E-3</v>
      </c>
      <c r="I196" s="7">
        <v>44356</v>
      </c>
      <c r="J196">
        <v>113.400002</v>
      </c>
      <c r="K196" s="15">
        <f t="shared" ref="K196:K259" si="14">J196/J195-1</f>
        <v>-8.8103964757713094E-4</v>
      </c>
      <c r="L196" s="8">
        <v>4239.18</v>
      </c>
      <c r="M196" s="13">
        <f t="shared" ref="M196:M259" si="15">L196/L195-1</f>
        <v>4.652154850635748E-3</v>
      </c>
    </row>
    <row r="197" spans="1:13" ht="17" x14ac:dyDescent="0.2">
      <c r="A197" s="7">
        <v>43628</v>
      </c>
      <c r="B197">
        <v>111.199997</v>
      </c>
      <c r="C197" s="15">
        <f t="shared" si="12"/>
        <v>-8.9852648072263896E-4</v>
      </c>
      <c r="D197" s="8">
        <v>2886.98</v>
      </c>
      <c r="E197" s="13">
        <f t="shared" si="13"/>
        <v>-1.6115422390061696E-3</v>
      </c>
      <c r="I197" s="7">
        <v>44357</v>
      </c>
      <c r="J197">
        <v>113.699997</v>
      </c>
      <c r="K197" s="15">
        <f t="shared" si="14"/>
        <v>2.6454585071347125E-3</v>
      </c>
      <c r="L197" s="8">
        <v>4247.4399999999996</v>
      </c>
      <c r="M197" s="13">
        <f t="shared" si="15"/>
        <v>1.9484900381676606E-3</v>
      </c>
    </row>
    <row r="198" spans="1:13" ht="17" x14ac:dyDescent="0.2">
      <c r="A198" s="7">
        <v>43629</v>
      </c>
      <c r="B198">
        <v>111.300003</v>
      </c>
      <c r="C198" s="15">
        <f t="shared" si="12"/>
        <v>8.993345566368216E-4</v>
      </c>
      <c r="D198" s="8">
        <v>2889.67</v>
      </c>
      <c r="E198" s="13">
        <f t="shared" si="13"/>
        <v>9.3176953078999425E-4</v>
      </c>
      <c r="I198" s="7">
        <v>44358</v>
      </c>
      <c r="J198">
        <v>113.699997</v>
      </c>
      <c r="K198" s="15">
        <f t="shared" si="14"/>
        <v>0</v>
      </c>
      <c r="L198" s="8">
        <v>4255.1499999999996</v>
      </c>
      <c r="M198" s="13">
        <f t="shared" si="15"/>
        <v>1.8152110447704484E-3</v>
      </c>
    </row>
    <row r="199" spans="1:13" ht="17" x14ac:dyDescent="0.2">
      <c r="A199" s="7">
        <v>43630</v>
      </c>
      <c r="B199">
        <v>111.300003</v>
      </c>
      <c r="C199" s="15">
        <f t="shared" si="12"/>
        <v>0</v>
      </c>
      <c r="D199" s="8">
        <v>2917.75</v>
      </c>
      <c r="E199" s="13">
        <f t="shared" si="13"/>
        <v>9.7173725719545967E-3</v>
      </c>
      <c r="I199" s="7">
        <v>44361</v>
      </c>
      <c r="J199">
        <v>113.900002</v>
      </c>
      <c r="K199" s="15">
        <f t="shared" si="14"/>
        <v>1.7590589734139961E-3</v>
      </c>
      <c r="L199" s="8">
        <v>4246.59</v>
      </c>
      <c r="M199" s="13">
        <f t="shared" si="15"/>
        <v>-2.0116799642784233E-3</v>
      </c>
    </row>
    <row r="200" spans="1:13" ht="17" x14ac:dyDescent="0.2">
      <c r="A200" s="7">
        <v>43633</v>
      </c>
      <c r="B200">
        <v>111.300003</v>
      </c>
      <c r="C200" s="15">
        <f t="shared" si="12"/>
        <v>0</v>
      </c>
      <c r="D200" s="8">
        <v>2926.46</v>
      </c>
      <c r="E200" s="13">
        <f t="shared" si="13"/>
        <v>2.9851769342814638E-3</v>
      </c>
      <c r="I200" s="7">
        <v>44362</v>
      </c>
      <c r="J200">
        <v>114</v>
      </c>
      <c r="K200" s="15">
        <f t="shared" si="14"/>
        <v>8.7794555087006287E-4</v>
      </c>
      <c r="L200" s="8">
        <v>4223.7</v>
      </c>
      <c r="M200" s="13">
        <f t="shared" si="15"/>
        <v>-5.3902072015429292E-3</v>
      </c>
    </row>
    <row r="201" spans="1:13" ht="17" x14ac:dyDescent="0.2">
      <c r="A201" s="7">
        <v>43634</v>
      </c>
      <c r="B201">
        <v>111.699997</v>
      </c>
      <c r="C201" s="15">
        <f t="shared" si="12"/>
        <v>3.5938363811185425E-3</v>
      </c>
      <c r="D201" s="8">
        <v>2954.18</v>
      </c>
      <c r="E201" s="13">
        <f t="shared" si="13"/>
        <v>9.4721950752785222E-3</v>
      </c>
      <c r="I201" s="7">
        <v>44363</v>
      </c>
      <c r="J201">
        <v>113.900002</v>
      </c>
      <c r="K201" s="15">
        <f t="shared" si="14"/>
        <v>-8.7717543859644476E-4</v>
      </c>
      <c r="L201" s="8">
        <v>4221.8599999999997</v>
      </c>
      <c r="M201" s="13">
        <f t="shared" si="15"/>
        <v>-4.3563700073401268E-4</v>
      </c>
    </row>
    <row r="202" spans="1:13" ht="17" x14ac:dyDescent="0.2">
      <c r="A202" s="7">
        <v>43635</v>
      </c>
      <c r="B202">
        <v>112</v>
      </c>
      <c r="C202" s="15">
        <f t="shared" si="12"/>
        <v>2.6857923729397548E-3</v>
      </c>
      <c r="D202" s="8">
        <v>2950.46</v>
      </c>
      <c r="E202" s="13">
        <f t="shared" si="13"/>
        <v>-1.2592326804730103E-3</v>
      </c>
      <c r="I202" s="7">
        <v>44364</v>
      </c>
      <c r="J202">
        <v>113.800003</v>
      </c>
      <c r="K202" s="15">
        <f t="shared" si="14"/>
        <v>-8.7795433050119609E-4</v>
      </c>
      <c r="L202" s="8">
        <v>4166.45</v>
      </c>
      <c r="M202" s="13">
        <f t="shared" si="15"/>
        <v>-1.3124547000611053E-2</v>
      </c>
    </row>
    <row r="203" spans="1:13" ht="17" x14ac:dyDescent="0.2">
      <c r="A203" s="7">
        <v>43636</v>
      </c>
      <c r="B203">
        <v>112.099998</v>
      </c>
      <c r="C203" s="15">
        <f t="shared" si="12"/>
        <v>8.9283928571437521E-4</v>
      </c>
      <c r="D203" s="8">
        <v>2945.35</v>
      </c>
      <c r="E203" s="13">
        <f t="shared" si="13"/>
        <v>-1.731933325650914E-3</v>
      </c>
      <c r="I203" s="7">
        <v>44365</v>
      </c>
      <c r="J203">
        <v>113.5</v>
      </c>
      <c r="K203" s="15">
        <f t="shared" si="14"/>
        <v>-2.6362301589746284E-3</v>
      </c>
      <c r="L203" s="8">
        <v>4224.79</v>
      </c>
      <c r="M203" s="13">
        <f t="shared" si="15"/>
        <v>1.4002328121062391E-2</v>
      </c>
    </row>
    <row r="204" spans="1:13" ht="17" x14ac:dyDescent="0.2">
      <c r="A204" s="7">
        <v>43637</v>
      </c>
      <c r="B204">
        <v>112.5</v>
      </c>
      <c r="C204" s="15">
        <f t="shared" si="12"/>
        <v>3.5682605453748462E-3</v>
      </c>
      <c r="D204" s="8">
        <v>2917.38</v>
      </c>
      <c r="E204" s="13">
        <f t="shared" si="13"/>
        <v>-9.4963247152289876E-3</v>
      </c>
      <c r="I204" s="7">
        <v>44368</v>
      </c>
      <c r="J204">
        <v>113.099998</v>
      </c>
      <c r="K204" s="15">
        <f t="shared" si="14"/>
        <v>-3.5242466960352381E-3</v>
      </c>
      <c r="L204" s="8">
        <v>4246.4399999999996</v>
      </c>
      <c r="M204" s="13">
        <f t="shared" si="15"/>
        <v>5.124515064653945E-3</v>
      </c>
    </row>
    <row r="205" spans="1:13" ht="17" x14ac:dyDescent="0.2">
      <c r="A205" s="7">
        <v>43640</v>
      </c>
      <c r="B205">
        <v>112.300003</v>
      </c>
      <c r="C205" s="15">
        <f t="shared" si="12"/>
        <v>-1.7777511111111144E-3</v>
      </c>
      <c r="D205" s="8">
        <v>2913.78</v>
      </c>
      <c r="E205" s="13">
        <f t="shared" si="13"/>
        <v>-1.2339839170762978E-3</v>
      </c>
      <c r="I205" s="7">
        <v>44369</v>
      </c>
      <c r="J205">
        <v>113.400002</v>
      </c>
      <c r="K205" s="15">
        <f t="shared" si="14"/>
        <v>2.6525553077374475E-3</v>
      </c>
      <c r="L205" s="8">
        <v>4241.84</v>
      </c>
      <c r="M205" s="13">
        <f t="shared" si="15"/>
        <v>-1.0832603310065858E-3</v>
      </c>
    </row>
    <row r="206" spans="1:13" ht="17" x14ac:dyDescent="0.2">
      <c r="A206" s="7">
        <v>43641</v>
      </c>
      <c r="B206">
        <v>112.199997</v>
      </c>
      <c r="C206" s="15">
        <f t="shared" si="12"/>
        <v>-8.9052535466105365E-4</v>
      </c>
      <c r="D206" s="8">
        <v>2924.92</v>
      </c>
      <c r="E206" s="13">
        <f t="shared" si="13"/>
        <v>3.8232124594168582E-3</v>
      </c>
      <c r="I206" s="7">
        <v>44370</v>
      </c>
      <c r="J206">
        <v>113.300003</v>
      </c>
      <c r="K206" s="15">
        <f t="shared" si="14"/>
        <v>-8.8182538127290488E-4</v>
      </c>
      <c r="L206" s="8">
        <v>4266.49</v>
      </c>
      <c r="M206" s="13">
        <f t="shared" si="15"/>
        <v>5.8111574222505791E-3</v>
      </c>
    </row>
    <row r="207" spans="1:13" ht="17" x14ac:dyDescent="0.2">
      <c r="A207" s="7">
        <v>43642</v>
      </c>
      <c r="B207">
        <v>112.300003</v>
      </c>
      <c r="C207" s="15">
        <f t="shared" si="12"/>
        <v>8.9131909691597677E-4</v>
      </c>
      <c r="D207" s="8">
        <v>2941.76</v>
      </c>
      <c r="E207" s="13">
        <f t="shared" si="13"/>
        <v>5.7574224252288086E-3</v>
      </c>
      <c r="I207" s="7">
        <v>44371</v>
      </c>
      <c r="J207">
        <v>113.400002</v>
      </c>
      <c r="K207" s="15">
        <f t="shared" si="14"/>
        <v>8.826036836027118E-4</v>
      </c>
      <c r="L207" s="8">
        <v>4280.7</v>
      </c>
      <c r="M207" s="13">
        <f t="shared" si="15"/>
        <v>3.3306066579319449E-3</v>
      </c>
    </row>
    <row r="208" spans="1:13" ht="17" x14ac:dyDescent="0.2">
      <c r="A208" s="7">
        <v>43643</v>
      </c>
      <c r="B208">
        <v>112.099998</v>
      </c>
      <c r="C208" s="15">
        <f t="shared" si="12"/>
        <v>-1.7809883762870404E-3</v>
      </c>
      <c r="D208" s="8">
        <v>2964.33</v>
      </c>
      <c r="E208" s="13">
        <f t="shared" si="13"/>
        <v>7.6722778200803976E-3</v>
      </c>
      <c r="I208" s="7">
        <v>44372</v>
      </c>
      <c r="J208">
        <v>113.800003</v>
      </c>
      <c r="K208" s="15">
        <f t="shared" si="14"/>
        <v>3.5273456168016804E-3</v>
      </c>
      <c r="L208" s="8">
        <v>4290.6099999999997</v>
      </c>
      <c r="M208" s="13">
        <f t="shared" si="15"/>
        <v>2.3150419323942906E-3</v>
      </c>
    </row>
    <row r="209" spans="1:13" ht="17" x14ac:dyDescent="0.2">
      <c r="A209" s="7">
        <v>43644</v>
      </c>
      <c r="B209">
        <v>112.300003</v>
      </c>
      <c r="C209" s="15">
        <f t="shared" si="12"/>
        <v>1.7841659551145472E-3</v>
      </c>
      <c r="D209" s="8">
        <v>2973.01</v>
      </c>
      <c r="E209" s="13">
        <f t="shared" si="13"/>
        <v>2.9281490252435205E-3</v>
      </c>
      <c r="I209" s="7">
        <v>44375</v>
      </c>
      <c r="J209">
        <v>113.900002</v>
      </c>
      <c r="K209" s="15">
        <f t="shared" si="14"/>
        <v>8.7872581163295216E-4</v>
      </c>
      <c r="L209" s="8">
        <v>4291.8</v>
      </c>
      <c r="M209" s="13">
        <f t="shared" si="15"/>
        <v>2.7734984069871516E-4</v>
      </c>
    </row>
    <row r="210" spans="1:13" ht="17" x14ac:dyDescent="0.2">
      <c r="A210" s="7">
        <v>43647</v>
      </c>
      <c r="B210">
        <v>112.400002</v>
      </c>
      <c r="C210" s="15">
        <f t="shared" si="12"/>
        <v>8.9046302162598678E-4</v>
      </c>
      <c r="D210" s="8">
        <v>2995.82</v>
      </c>
      <c r="E210" s="13">
        <f t="shared" si="13"/>
        <v>7.672358989710748E-3</v>
      </c>
      <c r="I210" s="7">
        <v>44376</v>
      </c>
      <c r="J210">
        <v>113.900002</v>
      </c>
      <c r="K210" s="15">
        <f t="shared" si="14"/>
        <v>0</v>
      </c>
      <c r="L210" s="8">
        <v>4297.5</v>
      </c>
      <c r="M210" s="13">
        <f t="shared" si="15"/>
        <v>1.3281140780092571E-3</v>
      </c>
    </row>
    <row r="211" spans="1:13" ht="17" x14ac:dyDescent="0.2">
      <c r="A211" s="7">
        <v>43648</v>
      </c>
      <c r="B211">
        <v>112.699997</v>
      </c>
      <c r="C211" s="15">
        <f t="shared" si="12"/>
        <v>2.6689946144307086E-3</v>
      </c>
      <c r="D211" s="8">
        <v>2990.41</v>
      </c>
      <c r="E211" s="13">
        <f t="shared" si="13"/>
        <v>-1.8058494836139527E-3</v>
      </c>
      <c r="I211" s="7">
        <v>44377</v>
      </c>
      <c r="J211">
        <v>113.5</v>
      </c>
      <c r="K211" s="15">
        <f t="shared" si="14"/>
        <v>-3.5118699997915837E-3</v>
      </c>
      <c r="L211" s="8">
        <v>4319.9399999999996</v>
      </c>
      <c r="M211" s="13">
        <f t="shared" si="15"/>
        <v>5.2216404886560319E-3</v>
      </c>
    </row>
    <row r="212" spans="1:13" ht="17" x14ac:dyDescent="0.2">
      <c r="A212" s="7">
        <v>43649</v>
      </c>
      <c r="B212">
        <v>113.199997</v>
      </c>
      <c r="C212" s="15">
        <f t="shared" si="12"/>
        <v>4.4365573496865096E-3</v>
      </c>
      <c r="D212" s="8">
        <v>2975.95</v>
      </c>
      <c r="E212" s="13">
        <f t="shared" si="13"/>
        <v>-4.8354573453138761E-3</v>
      </c>
      <c r="I212" s="7">
        <v>44378</v>
      </c>
      <c r="J212">
        <v>113.199997</v>
      </c>
      <c r="K212" s="15">
        <f t="shared" si="14"/>
        <v>-2.6431982378855023E-3</v>
      </c>
      <c r="L212" s="8">
        <v>4352.34</v>
      </c>
      <c r="M212" s="13">
        <f t="shared" si="15"/>
        <v>7.5001041681135305E-3</v>
      </c>
    </row>
    <row r="213" spans="1:13" ht="17" x14ac:dyDescent="0.2">
      <c r="A213" s="7">
        <v>43650</v>
      </c>
      <c r="B213">
        <v>113.400002</v>
      </c>
      <c r="C213" s="15">
        <f t="shared" si="12"/>
        <v>1.7668286687322343E-3</v>
      </c>
      <c r="D213" s="8">
        <v>2979.63</v>
      </c>
      <c r="E213" s="13">
        <f t="shared" si="13"/>
        <v>1.2365799156572876E-3</v>
      </c>
      <c r="I213" s="7">
        <v>44379</v>
      </c>
      <c r="J213">
        <v>113.699997</v>
      </c>
      <c r="K213" s="15">
        <f t="shared" si="14"/>
        <v>4.4169612477993336E-3</v>
      </c>
      <c r="L213" s="8">
        <v>4343.54</v>
      </c>
      <c r="M213" s="13">
        <f t="shared" si="15"/>
        <v>-2.0219008625245172E-3</v>
      </c>
    </row>
    <row r="214" spans="1:13" ht="17" x14ac:dyDescent="0.2">
      <c r="A214" s="7">
        <v>43651</v>
      </c>
      <c r="B214">
        <v>113.5</v>
      </c>
      <c r="C214" s="15">
        <f t="shared" si="12"/>
        <v>8.8181656293095934E-4</v>
      </c>
      <c r="D214" s="8">
        <v>2993.07</v>
      </c>
      <c r="E214" s="13">
        <f t="shared" si="13"/>
        <v>4.5106271584056667E-3</v>
      </c>
      <c r="I214" s="7">
        <v>44382</v>
      </c>
      <c r="J214">
        <v>113.800003</v>
      </c>
      <c r="K214" s="15">
        <f t="shared" si="14"/>
        <v>8.7956026946955923E-4</v>
      </c>
      <c r="L214" s="8">
        <v>4358.13</v>
      </c>
      <c r="M214" s="13">
        <f t="shared" si="15"/>
        <v>3.359011313352811E-3</v>
      </c>
    </row>
    <row r="215" spans="1:13" ht="17" x14ac:dyDescent="0.2">
      <c r="A215" s="7">
        <v>43654</v>
      </c>
      <c r="B215">
        <v>113.199997</v>
      </c>
      <c r="C215" s="15">
        <f t="shared" si="12"/>
        <v>-2.6431982378855023E-3</v>
      </c>
      <c r="D215" s="8">
        <v>2999.91</v>
      </c>
      <c r="E215" s="13">
        <f t="shared" si="13"/>
        <v>2.285278994477169E-3</v>
      </c>
      <c r="I215" s="7">
        <v>44383</v>
      </c>
      <c r="J215">
        <v>113.900002</v>
      </c>
      <c r="K215" s="15">
        <f t="shared" si="14"/>
        <v>8.7872581163295216E-4</v>
      </c>
      <c r="L215" s="8">
        <v>4320.82</v>
      </c>
      <c r="M215" s="13">
        <f t="shared" si="15"/>
        <v>-8.56101125941644E-3</v>
      </c>
    </row>
    <row r="216" spans="1:13" ht="17" x14ac:dyDescent="0.2">
      <c r="A216" s="7">
        <v>43655</v>
      </c>
      <c r="B216">
        <v>113.099998</v>
      </c>
      <c r="C216" s="15">
        <f t="shared" si="12"/>
        <v>-8.833834156373177E-4</v>
      </c>
      <c r="D216" s="8">
        <v>3013.77</v>
      </c>
      <c r="E216" s="13">
        <f t="shared" si="13"/>
        <v>4.6201386041582193E-3</v>
      </c>
      <c r="I216" s="7">
        <v>44384</v>
      </c>
      <c r="J216">
        <v>113.599998</v>
      </c>
      <c r="K216" s="15">
        <f t="shared" si="14"/>
        <v>-2.6339244489214098E-3</v>
      </c>
      <c r="L216" s="8">
        <v>4369.55</v>
      </c>
      <c r="M216" s="13">
        <f t="shared" si="15"/>
        <v>1.1277951870247049E-2</v>
      </c>
    </row>
    <row r="217" spans="1:13" ht="17" x14ac:dyDescent="0.2">
      <c r="A217" s="7">
        <v>43656</v>
      </c>
      <c r="B217">
        <v>112.900002</v>
      </c>
      <c r="C217" s="15">
        <f t="shared" si="12"/>
        <v>-1.7683112602707718E-3</v>
      </c>
      <c r="D217" s="8">
        <v>3014.3</v>
      </c>
      <c r="E217" s="13">
        <f t="shared" si="13"/>
        <v>1.7585947169163063E-4</v>
      </c>
      <c r="I217" s="7">
        <v>44385</v>
      </c>
      <c r="J217">
        <v>113.300003</v>
      </c>
      <c r="K217" s="15">
        <f t="shared" si="14"/>
        <v>-2.6408011028309364E-3</v>
      </c>
      <c r="L217" s="8">
        <v>4384.63</v>
      </c>
      <c r="M217" s="13">
        <f t="shared" si="15"/>
        <v>3.4511562975592103E-3</v>
      </c>
    </row>
    <row r="218" spans="1:13" ht="17" x14ac:dyDescent="0.2">
      <c r="A218" s="7">
        <v>43657</v>
      </c>
      <c r="B218">
        <v>112.900002</v>
      </c>
      <c r="C218" s="15">
        <f t="shared" si="12"/>
        <v>0</v>
      </c>
      <c r="D218" s="8">
        <v>3004.04</v>
      </c>
      <c r="E218" s="13">
        <f t="shared" si="13"/>
        <v>-3.4037753375577573E-3</v>
      </c>
      <c r="I218" s="7">
        <v>44386</v>
      </c>
      <c r="J218">
        <v>113.199997</v>
      </c>
      <c r="K218" s="15">
        <f t="shared" si="14"/>
        <v>-8.8266546647852717E-4</v>
      </c>
      <c r="L218" s="8">
        <v>4369.21</v>
      </c>
      <c r="M218" s="13">
        <f t="shared" si="15"/>
        <v>-3.516830382495284E-3</v>
      </c>
    </row>
    <row r="219" spans="1:13" ht="17" x14ac:dyDescent="0.2">
      <c r="A219" s="7">
        <v>43658</v>
      </c>
      <c r="B219">
        <v>112.900002</v>
      </c>
      <c r="C219" s="15">
        <f t="shared" si="12"/>
        <v>0</v>
      </c>
      <c r="D219" s="8">
        <v>2984.42</v>
      </c>
      <c r="E219" s="13">
        <f t="shared" si="13"/>
        <v>-6.5312046444121474E-3</v>
      </c>
      <c r="I219" s="7">
        <v>44389</v>
      </c>
      <c r="J219">
        <v>113.5</v>
      </c>
      <c r="K219" s="15">
        <f t="shared" si="14"/>
        <v>2.6502032504471806E-3</v>
      </c>
      <c r="L219" s="8">
        <v>4374.3</v>
      </c>
      <c r="M219" s="13">
        <f t="shared" si="15"/>
        <v>1.1649703264435818E-3</v>
      </c>
    </row>
    <row r="220" spans="1:13" ht="17" x14ac:dyDescent="0.2">
      <c r="A220" s="7">
        <v>43661</v>
      </c>
      <c r="B220">
        <v>112.900002</v>
      </c>
      <c r="C220" s="15">
        <f t="shared" si="12"/>
        <v>0</v>
      </c>
      <c r="D220" s="8">
        <v>2995.11</v>
      </c>
      <c r="E220" s="13">
        <f t="shared" si="13"/>
        <v>3.5819355184592006E-3</v>
      </c>
      <c r="I220" s="7">
        <v>44390</v>
      </c>
      <c r="J220">
        <v>113.900002</v>
      </c>
      <c r="K220" s="15">
        <f t="shared" si="14"/>
        <v>3.5242466960352381E-3</v>
      </c>
      <c r="L220" s="8">
        <v>4360.03</v>
      </c>
      <c r="M220" s="13">
        <f t="shared" si="15"/>
        <v>-3.2622362435132946E-3</v>
      </c>
    </row>
    <row r="221" spans="1:13" ht="17" x14ac:dyDescent="0.2">
      <c r="A221" s="7">
        <v>43662</v>
      </c>
      <c r="B221">
        <v>113.199997</v>
      </c>
      <c r="C221" s="15">
        <f t="shared" si="12"/>
        <v>2.6571744436283407E-3</v>
      </c>
      <c r="D221" s="8">
        <v>2976.61</v>
      </c>
      <c r="E221" s="13">
        <f t="shared" si="13"/>
        <v>-6.1767347442999165E-3</v>
      </c>
      <c r="I221" s="7">
        <v>44391</v>
      </c>
      <c r="J221">
        <v>113.599998</v>
      </c>
      <c r="K221" s="15">
        <f t="shared" si="14"/>
        <v>-2.6339244489214098E-3</v>
      </c>
      <c r="L221" s="8">
        <v>4327.16</v>
      </c>
      <c r="M221" s="13">
        <f t="shared" si="15"/>
        <v>-7.5389389522548811E-3</v>
      </c>
    </row>
    <row r="222" spans="1:13" ht="17" x14ac:dyDescent="0.2">
      <c r="A222" s="7">
        <v>43663</v>
      </c>
      <c r="B222">
        <v>113.300003</v>
      </c>
      <c r="C222" s="15">
        <f t="shared" si="12"/>
        <v>8.8344525309480559E-4</v>
      </c>
      <c r="D222" s="8">
        <v>2985.03</v>
      </c>
      <c r="E222" s="13">
        <f t="shared" si="13"/>
        <v>2.8287212634507952E-3</v>
      </c>
      <c r="I222" s="7">
        <v>44392</v>
      </c>
      <c r="J222">
        <v>113.300003</v>
      </c>
      <c r="K222" s="15">
        <f t="shared" si="14"/>
        <v>-2.6408011028309364E-3</v>
      </c>
      <c r="L222" s="8">
        <v>4258.49</v>
      </c>
      <c r="M222" s="13">
        <f t="shared" si="15"/>
        <v>-1.5869531055010655E-2</v>
      </c>
    </row>
    <row r="223" spans="1:13" ht="17" x14ac:dyDescent="0.2">
      <c r="A223" s="7">
        <v>43664</v>
      </c>
      <c r="B223">
        <v>113.199997</v>
      </c>
      <c r="C223" s="15">
        <f t="shared" si="12"/>
        <v>-8.8266546647852717E-4</v>
      </c>
      <c r="D223" s="8">
        <v>3005.47</v>
      </c>
      <c r="E223" s="13">
        <f t="shared" si="13"/>
        <v>6.8475023701604076E-3</v>
      </c>
      <c r="I223" s="7">
        <v>44393</v>
      </c>
      <c r="J223">
        <v>113.400002</v>
      </c>
      <c r="K223" s="15">
        <f t="shared" si="14"/>
        <v>8.826036836027118E-4</v>
      </c>
      <c r="L223" s="8">
        <v>4323.0600000000004</v>
      </c>
      <c r="M223" s="13">
        <f t="shared" si="15"/>
        <v>1.516265155019747E-2</v>
      </c>
    </row>
    <row r="224" spans="1:13" ht="17" x14ac:dyDescent="0.2">
      <c r="A224" s="7">
        <v>43665</v>
      </c>
      <c r="B224">
        <v>113</v>
      </c>
      <c r="C224" s="15">
        <f t="shared" si="12"/>
        <v>-1.766757997352264E-3</v>
      </c>
      <c r="D224" s="8">
        <v>3019.56</v>
      </c>
      <c r="E224" s="13">
        <f t="shared" si="13"/>
        <v>4.68811866363672E-3</v>
      </c>
      <c r="I224" s="7">
        <v>44396</v>
      </c>
      <c r="J224">
        <v>112.900002</v>
      </c>
      <c r="K224" s="15">
        <f t="shared" si="14"/>
        <v>-4.4091709980745852E-3</v>
      </c>
      <c r="L224" s="8">
        <v>4358.6899999999996</v>
      </c>
      <c r="M224" s="13">
        <f t="shared" si="15"/>
        <v>8.2418472100778128E-3</v>
      </c>
    </row>
    <row r="225" spans="1:13" ht="17" x14ac:dyDescent="0.2">
      <c r="A225" s="7">
        <v>43668</v>
      </c>
      <c r="B225">
        <v>113.199997</v>
      </c>
      <c r="C225" s="15">
        <f t="shared" si="12"/>
        <v>1.7698849557521434E-3</v>
      </c>
      <c r="D225" s="8">
        <v>3003.67</v>
      </c>
      <c r="E225" s="13">
        <f t="shared" si="13"/>
        <v>-5.2623561048629197E-3</v>
      </c>
      <c r="I225" s="7">
        <v>44397</v>
      </c>
      <c r="J225">
        <v>112.699997</v>
      </c>
      <c r="K225" s="15">
        <f t="shared" si="14"/>
        <v>-1.771523440717071E-3</v>
      </c>
      <c r="L225" s="8">
        <v>4367.4799999999996</v>
      </c>
      <c r="M225" s="13">
        <f t="shared" si="15"/>
        <v>2.0166609692362503E-3</v>
      </c>
    </row>
    <row r="226" spans="1:13" ht="17" x14ac:dyDescent="0.2">
      <c r="A226" s="7">
        <v>43669</v>
      </c>
      <c r="B226">
        <v>113.300003</v>
      </c>
      <c r="C226" s="15">
        <f t="shared" si="12"/>
        <v>8.8344525309480559E-4</v>
      </c>
      <c r="D226" s="8">
        <v>3025.86</v>
      </c>
      <c r="E226" s="13">
        <f t="shared" si="13"/>
        <v>7.3876291336931743E-3</v>
      </c>
      <c r="I226" s="7">
        <v>44398</v>
      </c>
      <c r="J226">
        <v>113.300003</v>
      </c>
      <c r="K226" s="15">
        <f t="shared" si="14"/>
        <v>5.3239220583121138E-3</v>
      </c>
      <c r="L226" s="8">
        <v>4411.79</v>
      </c>
      <c r="M226" s="13">
        <f t="shared" si="15"/>
        <v>1.0145438559535647E-2</v>
      </c>
    </row>
    <row r="227" spans="1:13" ht="17" x14ac:dyDescent="0.2">
      <c r="A227" s="7">
        <v>43670</v>
      </c>
      <c r="B227">
        <v>113.300003</v>
      </c>
      <c r="C227" s="15">
        <f t="shared" si="12"/>
        <v>0</v>
      </c>
      <c r="D227" s="8">
        <v>3020.97</v>
      </c>
      <c r="E227" s="13">
        <f t="shared" si="13"/>
        <v>-1.6160694810732901E-3</v>
      </c>
      <c r="I227" s="7">
        <v>44399</v>
      </c>
      <c r="J227">
        <v>113.199997</v>
      </c>
      <c r="K227" s="15">
        <f t="shared" si="14"/>
        <v>-8.8266546647852717E-4</v>
      </c>
      <c r="L227" s="8">
        <v>4422.3</v>
      </c>
      <c r="M227" s="13">
        <f t="shared" si="15"/>
        <v>2.382253008416102E-3</v>
      </c>
    </row>
    <row r="228" spans="1:13" ht="17" x14ac:dyDescent="0.2">
      <c r="A228" s="7">
        <v>43671</v>
      </c>
      <c r="B228">
        <v>113.400002</v>
      </c>
      <c r="C228" s="15">
        <f t="shared" si="12"/>
        <v>8.826036836027118E-4</v>
      </c>
      <c r="D228" s="8">
        <v>3013.18</v>
      </c>
      <c r="E228" s="13">
        <f t="shared" si="13"/>
        <v>-2.5786419593706311E-3</v>
      </c>
      <c r="I228" s="7">
        <v>44400</v>
      </c>
      <c r="J228">
        <v>113.400002</v>
      </c>
      <c r="K228" s="15">
        <f t="shared" si="14"/>
        <v>1.7668286687322343E-3</v>
      </c>
      <c r="L228" s="8">
        <v>4401.46</v>
      </c>
      <c r="M228" s="13">
        <f t="shared" si="15"/>
        <v>-4.7124799312575627E-3</v>
      </c>
    </row>
    <row r="229" spans="1:13" ht="17" x14ac:dyDescent="0.2">
      <c r="A229" s="7">
        <v>43672</v>
      </c>
      <c r="B229">
        <v>113.5</v>
      </c>
      <c r="C229" s="15">
        <f t="shared" si="12"/>
        <v>8.8181656293095934E-4</v>
      </c>
      <c r="D229" s="8">
        <v>2980.38</v>
      </c>
      <c r="E229" s="13">
        <f t="shared" si="13"/>
        <v>-1.0885509660889747E-2</v>
      </c>
      <c r="I229" s="7">
        <v>44403</v>
      </c>
      <c r="J229">
        <v>113.300003</v>
      </c>
      <c r="K229" s="15">
        <f t="shared" si="14"/>
        <v>-8.8182538127290488E-4</v>
      </c>
      <c r="L229" s="8">
        <v>4400.6400000000003</v>
      </c>
      <c r="M229" s="13">
        <f t="shared" si="15"/>
        <v>-1.8630181803303003E-4</v>
      </c>
    </row>
    <row r="230" spans="1:13" ht="17" x14ac:dyDescent="0.2">
      <c r="A230" s="7">
        <v>43675</v>
      </c>
      <c r="B230">
        <v>113.900002</v>
      </c>
      <c r="C230" s="15">
        <f t="shared" si="12"/>
        <v>3.5242466960352381E-3</v>
      </c>
      <c r="D230" s="8">
        <v>2953.56</v>
      </c>
      <c r="E230" s="13">
        <f t="shared" si="13"/>
        <v>-8.9988524953193982E-3</v>
      </c>
      <c r="I230" s="7">
        <v>44404</v>
      </c>
      <c r="J230">
        <v>113.199997</v>
      </c>
      <c r="K230" s="15">
        <f t="shared" si="14"/>
        <v>-8.8266546647852717E-4</v>
      </c>
      <c r="L230" s="8">
        <v>4419.1499999999996</v>
      </c>
      <c r="M230" s="13">
        <f t="shared" si="15"/>
        <v>4.2062063699823682E-3</v>
      </c>
    </row>
    <row r="231" spans="1:13" ht="17" x14ac:dyDescent="0.2">
      <c r="A231" s="7">
        <v>43676</v>
      </c>
      <c r="B231">
        <v>114.199997</v>
      </c>
      <c r="C231" s="15">
        <f t="shared" si="12"/>
        <v>2.6338454322414329E-3</v>
      </c>
      <c r="D231" s="8">
        <v>2932.05</v>
      </c>
      <c r="E231" s="13">
        <f t="shared" si="13"/>
        <v>-7.2827367651240316E-3</v>
      </c>
      <c r="I231" s="7">
        <v>44405</v>
      </c>
      <c r="J231">
        <v>112.699997</v>
      </c>
      <c r="K231" s="15">
        <f t="shared" si="14"/>
        <v>-4.4169612477993336E-3</v>
      </c>
      <c r="L231" s="8">
        <v>4395.26</v>
      </c>
      <c r="M231" s="13">
        <f t="shared" si="15"/>
        <v>-5.4060169942181657E-3</v>
      </c>
    </row>
    <row r="232" spans="1:13" ht="17" x14ac:dyDescent="0.2">
      <c r="A232" s="7">
        <v>43677</v>
      </c>
      <c r="B232">
        <v>113.900002</v>
      </c>
      <c r="C232" s="15">
        <f t="shared" si="12"/>
        <v>-2.6269265138421094E-3</v>
      </c>
      <c r="D232" s="8">
        <v>2844.74</v>
      </c>
      <c r="E232" s="13">
        <f t="shared" si="13"/>
        <v>-2.9777800514998121E-2</v>
      </c>
      <c r="I232" s="7">
        <v>44406</v>
      </c>
      <c r="J232">
        <v>112.800003</v>
      </c>
      <c r="K232" s="15">
        <f t="shared" si="14"/>
        <v>8.8736470862560424E-4</v>
      </c>
      <c r="L232" s="8">
        <v>4387.16</v>
      </c>
      <c r="M232" s="13">
        <f t="shared" si="15"/>
        <v>-1.8428943907755624E-3</v>
      </c>
    </row>
    <row r="233" spans="1:13" ht="17" x14ac:dyDescent="0.2">
      <c r="A233" s="7">
        <v>43678</v>
      </c>
      <c r="B233">
        <v>113.599998</v>
      </c>
      <c r="C233" s="15">
        <f t="shared" si="12"/>
        <v>-2.6339244489214098E-3</v>
      </c>
      <c r="D233" s="8">
        <v>2881.77</v>
      </c>
      <c r="E233" s="13">
        <f t="shared" si="13"/>
        <v>1.3017006826634425E-2</v>
      </c>
      <c r="I233" s="7">
        <v>44407</v>
      </c>
      <c r="J233">
        <v>112.800003</v>
      </c>
      <c r="K233" s="15">
        <f t="shared" si="14"/>
        <v>0</v>
      </c>
      <c r="L233" s="8">
        <v>4423.1499999999996</v>
      </c>
      <c r="M233" s="13">
        <f t="shared" si="15"/>
        <v>8.2034847144849543E-3</v>
      </c>
    </row>
    <row r="234" spans="1:13" ht="17" x14ac:dyDescent="0.2">
      <c r="A234" s="7">
        <v>43679</v>
      </c>
      <c r="B234">
        <v>113.300003</v>
      </c>
      <c r="C234" s="15">
        <f t="shared" si="12"/>
        <v>-2.6408011028309364E-3</v>
      </c>
      <c r="D234" s="8">
        <v>2883.98</v>
      </c>
      <c r="E234" s="13">
        <f t="shared" si="13"/>
        <v>7.6688979342565133E-4</v>
      </c>
      <c r="I234" s="7">
        <v>44410</v>
      </c>
      <c r="J234">
        <v>112.599998</v>
      </c>
      <c r="K234" s="15">
        <f t="shared" si="14"/>
        <v>-1.7730939244744448E-3</v>
      </c>
      <c r="L234" s="8">
        <v>4402.66</v>
      </c>
      <c r="M234" s="13">
        <f t="shared" si="15"/>
        <v>-4.6324452030791496E-3</v>
      </c>
    </row>
    <row r="235" spans="1:13" ht="17" x14ac:dyDescent="0.2">
      <c r="A235" s="7">
        <v>43682</v>
      </c>
      <c r="B235">
        <v>112.699997</v>
      </c>
      <c r="C235" s="15">
        <f t="shared" si="12"/>
        <v>-5.2957280151175734E-3</v>
      </c>
      <c r="D235" s="8">
        <v>2938.09</v>
      </c>
      <c r="E235" s="13">
        <f t="shared" si="13"/>
        <v>1.8762266035132091E-2</v>
      </c>
      <c r="I235" s="7">
        <v>44411</v>
      </c>
      <c r="J235">
        <v>112.699997</v>
      </c>
      <c r="K235" s="15">
        <f t="shared" si="14"/>
        <v>8.8809060191996636E-4</v>
      </c>
      <c r="L235" s="8">
        <v>4429.1000000000004</v>
      </c>
      <c r="M235" s="13">
        <f t="shared" si="15"/>
        <v>6.0054603353427716E-3</v>
      </c>
    </row>
    <row r="236" spans="1:13" ht="17" x14ac:dyDescent="0.2">
      <c r="A236" s="7">
        <v>43683</v>
      </c>
      <c r="B236">
        <v>112.099998</v>
      </c>
      <c r="C236" s="15">
        <f t="shared" si="12"/>
        <v>-5.3238599465090797E-3</v>
      </c>
      <c r="D236" s="8">
        <v>2918.65</v>
      </c>
      <c r="E236" s="13">
        <f t="shared" si="13"/>
        <v>-6.6165434006446588E-3</v>
      </c>
      <c r="I236" s="7">
        <v>44412</v>
      </c>
      <c r="J236">
        <v>113</v>
      </c>
      <c r="K236" s="15">
        <f t="shared" si="14"/>
        <v>2.6619610291560569E-3</v>
      </c>
      <c r="L236" s="8">
        <v>4436.5200000000004</v>
      </c>
      <c r="M236" s="13">
        <f t="shared" si="15"/>
        <v>1.6752839177258672E-3</v>
      </c>
    </row>
    <row r="237" spans="1:13" ht="17" x14ac:dyDescent="0.2">
      <c r="A237" s="7">
        <v>43684</v>
      </c>
      <c r="B237">
        <v>112.300003</v>
      </c>
      <c r="C237" s="15">
        <f t="shared" si="12"/>
        <v>1.7841659551145472E-3</v>
      </c>
      <c r="D237" s="8">
        <v>2882.7</v>
      </c>
      <c r="E237" s="13">
        <f t="shared" si="13"/>
        <v>-1.23173384955374E-2</v>
      </c>
      <c r="I237" s="7">
        <v>44413</v>
      </c>
      <c r="J237">
        <v>113</v>
      </c>
      <c r="K237" s="15">
        <f t="shared" si="14"/>
        <v>0</v>
      </c>
      <c r="L237" s="8">
        <v>4432.3500000000004</v>
      </c>
      <c r="M237" s="13">
        <f t="shared" si="15"/>
        <v>-9.3992588785807296E-4</v>
      </c>
    </row>
    <row r="238" spans="1:13" ht="17" x14ac:dyDescent="0.2">
      <c r="A238" s="7">
        <v>43685</v>
      </c>
      <c r="B238">
        <v>112.400002</v>
      </c>
      <c r="C238" s="15">
        <f t="shared" si="12"/>
        <v>8.9046302162598678E-4</v>
      </c>
      <c r="D238" s="8">
        <v>2926.32</v>
      </c>
      <c r="E238" s="13">
        <f t="shared" si="13"/>
        <v>1.5131647413882954E-2</v>
      </c>
      <c r="I238" s="7">
        <v>44414</v>
      </c>
      <c r="J238">
        <v>113</v>
      </c>
      <c r="K238" s="15">
        <f t="shared" si="14"/>
        <v>0</v>
      </c>
      <c r="L238" s="8">
        <v>4436.75</v>
      </c>
      <c r="M238" s="13">
        <f t="shared" si="15"/>
        <v>9.9270138865370505E-4</v>
      </c>
    </row>
    <row r="239" spans="1:13" ht="17" x14ac:dyDescent="0.2">
      <c r="A239" s="7">
        <v>43686</v>
      </c>
      <c r="B239">
        <v>112.900002</v>
      </c>
      <c r="C239" s="15">
        <f t="shared" si="12"/>
        <v>4.4483984973595625E-3</v>
      </c>
      <c r="D239" s="8">
        <v>2840.6</v>
      </c>
      <c r="E239" s="13">
        <f t="shared" si="13"/>
        <v>-2.9292763607534411E-2</v>
      </c>
      <c r="I239" s="7">
        <v>44417</v>
      </c>
      <c r="J239">
        <v>113</v>
      </c>
      <c r="K239" s="15">
        <f t="shared" si="14"/>
        <v>0</v>
      </c>
      <c r="L239" s="8">
        <v>4442.41</v>
      </c>
      <c r="M239" s="13">
        <f t="shared" si="15"/>
        <v>1.2757085704626636E-3</v>
      </c>
    </row>
    <row r="240" spans="1:13" ht="17" x14ac:dyDescent="0.2">
      <c r="A240" s="7">
        <v>43689</v>
      </c>
      <c r="B240">
        <v>112.900002</v>
      </c>
      <c r="C240" s="15">
        <f t="shared" si="12"/>
        <v>0</v>
      </c>
      <c r="D240" s="8">
        <v>2847.6</v>
      </c>
      <c r="E240" s="13">
        <f t="shared" si="13"/>
        <v>2.464268112370549E-3</v>
      </c>
      <c r="I240" s="7">
        <v>44418</v>
      </c>
      <c r="J240">
        <v>113.099998</v>
      </c>
      <c r="K240" s="15">
        <f t="shared" si="14"/>
        <v>8.8493805309730611E-4</v>
      </c>
      <c r="L240" s="8">
        <v>4460.83</v>
      </c>
      <c r="M240" s="13">
        <f t="shared" si="15"/>
        <v>4.1463980136908773E-3</v>
      </c>
    </row>
    <row r="241" spans="1:13" ht="17" x14ac:dyDescent="0.2">
      <c r="A241" s="7">
        <v>43690</v>
      </c>
      <c r="B241">
        <v>112.599998</v>
      </c>
      <c r="C241" s="15">
        <f t="shared" si="12"/>
        <v>-2.6572541601903588E-3</v>
      </c>
      <c r="D241" s="8">
        <v>2888.68</v>
      </c>
      <c r="E241" s="13">
        <f t="shared" si="13"/>
        <v>1.4426183452732166E-2</v>
      </c>
      <c r="I241" s="7">
        <v>44419</v>
      </c>
      <c r="J241">
        <v>113.5</v>
      </c>
      <c r="K241" s="15">
        <f t="shared" si="14"/>
        <v>3.5367109378727779E-3</v>
      </c>
      <c r="L241" s="8">
        <v>4468</v>
      </c>
      <c r="M241" s="13">
        <f t="shared" si="15"/>
        <v>1.6073241975147479E-3</v>
      </c>
    </row>
    <row r="242" spans="1:13" ht="17" x14ac:dyDescent="0.2">
      <c r="A242" s="7">
        <v>43691</v>
      </c>
      <c r="B242">
        <v>112.599998</v>
      </c>
      <c r="C242" s="15">
        <f t="shared" si="12"/>
        <v>0</v>
      </c>
      <c r="D242" s="8">
        <v>2923.65</v>
      </c>
      <c r="E242" s="13">
        <f t="shared" si="13"/>
        <v>1.2105875347909967E-2</v>
      </c>
      <c r="I242" s="7">
        <v>44420</v>
      </c>
      <c r="J242">
        <v>113.699997</v>
      </c>
      <c r="K242" s="15">
        <f t="shared" si="14"/>
        <v>1.7620881057267557E-3</v>
      </c>
      <c r="L242" s="8">
        <v>4479.71</v>
      </c>
      <c r="M242" s="13">
        <f t="shared" si="15"/>
        <v>2.6208594449417255E-3</v>
      </c>
    </row>
    <row r="243" spans="1:13" ht="17" x14ac:dyDescent="0.2">
      <c r="A243" s="7">
        <v>43692</v>
      </c>
      <c r="B243">
        <v>112.199997</v>
      </c>
      <c r="C243" s="15">
        <f t="shared" si="12"/>
        <v>-3.5524068126537856E-3</v>
      </c>
      <c r="D243" s="8">
        <v>2900.51</v>
      </c>
      <c r="E243" s="13">
        <f t="shared" si="13"/>
        <v>-7.9147640791475959E-3</v>
      </c>
      <c r="I243" s="7">
        <v>44421</v>
      </c>
      <c r="J243">
        <v>113.900002</v>
      </c>
      <c r="K243" s="15">
        <f t="shared" si="14"/>
        <v>1.7590589734139961E-3</v>
      </c>
      <c r="L243" s="8">
        <v>4448.08</v>
      </c>
      <c r="M243" s="13">
        <f t="shared" si="15"/>
        <v>-7.0607249129965854E-3</v>
      </c>
    </row>
    <row r="244" spans="1:13" ht="17" x14ac:dyDescent="0.2">
      <c r="A244" s="7">
        <v>43693</v>
      </c>
      <c r="B244">
        <v>112.099998</v>
      </c>
      <c r="C244" s="15">
        <f t="shared" si="12"/>
        <v>-8.9125670832235215E-4</v>
      </c>
      <c r="D244" s="8">
        <v>2924.43</v>
      </c>
      <c r="E244" s="13">
        <f t="shared" si="13"/>
        <v>8.2468255582637262E-3</v>
      </c>
      <c r="I244" s="7">
        <v>44424</v>
      </c>
      <c r="J244">
        <v>113.699997</v>
      </c>
      <c r="K244" s="15">
        <f t="shared" si="14"/>
        <v>-1.7559701184202137E-3</v>
      </c>
      <c r="L244" s="8">
        <v>4400.2700000000004</v>
      </c>
      <c r="M244" s="13">
        <f t="shared" si="15"/>
        <v>-1.0748457761550978E-2</v>
      </c>
    </row>
    <row r="245" spans="1:13" ht="17" x14ac:dyDescent="0.2">
      <c r="A245" s="7">
        <v>43696</v>
      </c>
      <c r="B245">
        <v>112.599998</v>
      </c>
      <c r="C245" s="15">
        <f t="shared" si="12"/>
        <v>4.4603033802017578E-3</v>
      </c>
      <c r="D245" s="8">
        <v>2922.95</v>
      </c>
      <c r="E245" s="13">
        <f t="shared" si="13"/>
        <v>-5.0608152699838094E-4</v>
      </c>
      <c r="I245" s="7">
        <v>44425</v>
      </c>
      <c r="J245">
        <v>113.900002</v>
      </c>
      <c r="K245" s="15">
        <f t="shared" si="14"/>
        <v>1.7590589734139961E-3</v>
      </c>
      <c r="L245" s="8">
        <v>4405.8</v>
      </c>
      <c r="M245" s="13">
        <f t="shared" si="15"/>
        <v>1.2567410636163956E-3</v>
      </c>
    </row>
    <row r="246" spans="1:13" ht="17" x14ac:dyDescent="0.2">
      <c r="A246" s="7">
        <v>43697</v>
      </c>
      <c r="B246">
        <v>113</v>
      </c>
      <c r="C246" s="15">
        <f t="shared" si="12"/>
        <v>3.552415693648614E-3</v>
      </c>
      <c r="D246" s="8">
        <v>2847.11</v>
      </c>
      <c r="E246" s="13">
        <f t="shared" si="13"/>
        <v>-2.5946389777450785E-2</v>
      </c>
      <c r="I246" s="7">
        <v>44426</v>
      </c>
      <c r="J246">
        <v>113.900002</v>
      </c>
      <c r="K246" s="15">
        <f t="shared" si="14"/>
        <v>0</v>
      </c>
      <c r="L246" s="8">
        <v>4441.67</v>
      </c>
      <c r="M246" s="13">
        <f t="shared" si="15"/>
        <v>8.1415406963547543E-3</v>
      </c>
    </row>
    <row r="247" spans="1:13" ht="17" x14ac:dyDescent="0.2">
      <c r="A247" s="7">
        <v>43698</v>
      </c>
      <c r="B247">
        <v>112.800003</v>
      </c>
      <c r="C247" s="15">
        <f t="shared" si="12"/>
        <v>-1.7698849557521434E-3</v>
      </c>
      <c r="D247" s="8">
        <v>2878.38</v>
      </c>
      <c r="E247" s="13">
        <f t="shared" si="13"/>
        <v>1.0983067039910699E-2</v>
      </c>
      <c r="I247" s="7">
        <v>44427</v>
      </c>
      <c r="J247">
        <v>113.400002</v>
      </c>
      <c r="K247" s="15">
        <f t="shared" si="14"/>
        <v>-4.3898155506617575E-3</v>
      </c>
      <c r="L247" s="8">
        <v>4479.53</v>
      </c>
      <c r="M247" s="13">
        <f t="shared" si="15"/>
        <v>8.5238209952562816E-3</v>
      </c>
    </row>
    <row r="248" spans="1:13" ht="17" x14ac:dyDescent="0.2">
      <c r="A248" s="7">
        <v>43699</v>
      </c>
      <c r="B248">
        <v>112.900002</v>
      </c>
      <c r="C248" s="15">
        <f t="shared" si="12"/>
        <v>8.8651593386912531E-4</v>
      </c>
      <c r="D248" s="8">
        <v>2869.16</v>
      </c>
      <c r="E248" s="13">
        <f t="shared" si="13"/>
        <v>-3.2031906836484936E-3</v>
      </c>
      <c r="I248" s="7">
        <v>44428</v>
      </c>
      <c r="J248">
        <v>113.400002</v>
      </c>
      <c r="K248" s="15">
        <f t="shared" si="14"/>
        <v>0</v>
      </c>
      <c r="L248" s="8">
        <v>4486.2299999999996</v>
      </c>
      <c r="M248" s="13">
        <f t="shared" si="15"/>
        <v>1.4956926284677152E-3</v>
      </c>
    </row>
    <row r="249" spans="1:13" ht="17" x14ac:dyDescent="0.2">
      <c r="A249" s="7">
        <v>43700</v>
      </c>
      <c r="B249">
        <v>112.599998</v>
      </c>
      <c r="C249" s="15">
        <f t="shared" si="12"/>
        <v>-2.6572541601903588E-3</v>
      </c>
      <c r="D249" s="8">
        <v>2887.94</v>
      </c>
      <c r="E249" s="13">
        <f t="shared" si="13"/>
        <v>6.545469754213773E-3</v>
      </c>
      <c r="I249" s="7">
        <v>44431</v>
      </c>
      <c r="J249">
        <v>113.599998</v>
      </c>
      <c r="K249" s="15">
        <f t="shared" si="14"/>
        <v>1.7636331258619187E-3</v>
      </c>
      <c r="L249" s="8">
        <v>4496.1899999999996</v>
      </c>
      <c r="M249" s="13">
        <f t="shared" si="15"/>
        <v>2.2201269217136943E-3</v>
      </c>
    </row>
    <row r="250" spans="1:13" ht="17" x14ac:dyDescent="0.2">
      <c r="A250" s="7">
        <v>43704</v>
      </c>
      <c r="B250">
        <v>112.400002</v>
      </c>
      <c r="C250" s="15">
        <f t="shared" si="12"/>
        <v>-1.7761634418501648E-3</v>
      </c>
      <c r="D250" s="8">
        <v>2924.58</v>
      </c>
      <c r="E250" s="13">
        <f t="shared" si="13"/>
        <v>1.2687244194824032E-2</v>
      </c>
      <c r="I250" s="7">
        <v>44432</v>
      </c>
      <c r="J250">
        <v>113.599998</v>
      </c>
      <c r="K250" s="15">
        <f t="shared" si="14"/>
        <v>0</v>
      </c>
      <c r="L250" s="8">
        <v>4470</v>
      </c>
      <c r="M250" s="13">
        <f t="shared" si="15"/>
        <v>-5.8249317755698637E-3</v>
      </c>
    </row>
    <row r="251" spans="1:13" ht="17" x14ac:dyDescent="0.2">
      <c r="A251" s="7">
        <v>43705</v>
      </c>
      <c r="B251">
        <v>112.5</v>
      </c>
      <c r="C251" s="15">
        <f t="shared" si="12"/>
        <v>8.8966190587780325E-4</v>
      </c>
      <c r="D251" s="8">
        <v>2926.46</v>
      </c>
      <c r="E251" s="13">
        <f t="shared" si="13"/>
        <v>6.4282734614895531E-4</v>
      </c>
      <c r="I251" s="7">
        <v>44433</v>
      </c>
      <c r="J251">
        <v>113.900002</v>
      </c>
      <c r="K251" s="15">
        <f t="shared" si="14"/>
        <v>2.6408803281845472E-3</v>
      </c>
      <c r="L251" s="8">
        <v>4509.37</v>
      </c>
      <c r="M251" s="13">
        <f t="shared" si="15"/>
        <v>8.8076062639821373E-3</v>
      </c>
    </row>
    <row r="252" spans="1:13" ht="17" x14ac:dyDescent="0.2">
      <c r="A252" s="7">
        <v>43706</v>
      </c>
      <c r="B252">
        <v>112.800003</v>
      </c>
      <c r="C252" s="15">
        <f t="shared" si="12"/>
        <v>2.6666933333334697E-3</v>
      </c>
      <c r="D252" s="8">
        <v>2906.27</v>
      </c>
      <c r="E252" s="13">
        <f t="shared" si="13"/>
        <v>-6.8991204390287386E-3</v>
      </c>
      <c r="I252" s="7">
        <v>44434</v>
      </c>
      <c r="J252">
        <v>113.800003</v>
      </c>
      <c r="K252" s="15">
        <f t="shared" si="14"/>
        <v>-8.7795433050119609E-4</v>
      </c>
      <c r="L252" s="8">
        <v>4528.79</v>
      </c>
      <c r="M252" s="13">
        <f t="shared" si="15"/>
        <v>4.30658828173347E-3</v>
      </c>
    </row>
    <row r="253" spans="1:13" ht="17" x14ac:dyDescent="0.2">
      <c r="A253" s="7">
        <v>43707</v>
      </c>
      <c r="B253">
        <v>113.099998</v>
      </c>
      <c r="C253" s="15">
        <f t="shared" si="12"/>
        <v>2.6595300711118597E-3</v>
      </c>
      <c r="D253" s="8">
        <v>2937.78</v>
      </c>
      <c r="E253" s="13">
        <f t="shared" si="13"/>
        <v>1.0842075925499017E-2</v>
      </c>
      <c r="I253" s="7">
        <v>44435</v>
      </c>
      <c r="J253">
        <v>113.800003</v>
      </c>
      <c r="K253" s="15">
        <f t="shared" si="14"/>
        <v>0</v>
      </c>
      <c r="L253" s="8">
        <v>4522.68</v>
      </c>
      <c r="M253" s="13">
        <f t="shared" si="15"/>
        <v>-1.349146239944865E-3</v>
      </c>
    </row>
    <row r="254" spans="1:13" ht="17" x14ac:dyDescent="0.2">
      <c r="A254" s="7">
        <v>43710</v>
      </c>
      <c r="B254">
        <v>113</v>
      </c>
      <c r="C254" s="15">
        <f t="shared" si="12"/>
        <v>-8.8415563013533038E-4</v>
      </c>
      <c r="D254" s="8">
        <v>2976</v>
      </c>
      <c r="E254" s="13">
        <f t="shared" si="13"/>
        <v>1.3009823744460025E-2</v>
      </c>
      <c r="I254" s="7">
        <v>44439</v>
      </c>
      <c r="J254">
        <v>113.900002</v>
      </c>
      <c r="K254" s="15">
        <f t="shared" si="14"/>
        <v>8.7872581163295216E-4</v>
      </c>
      <c r="L254" s="8">
        <v>4524.09</v>
      </c>
      <c r="M254" s="13">
        <f t="shared" si="15"/>
        <v>3.117620525883158E-4</v>
      </c>
    </row>
    <row r="255" spans="1:13" ht="17" x14ac:dyDescent="0.2">
      <c r="A255" s="7">
        <v>43711</v>
      </c>
      <c r="B255">
        <v>113</v>
      </c>
      <c r="C255" s="15">
        <f t="shared" si="12"/>
        <v>0</v>
      </c>
      <c r="D255" s="8">
        <v>2978.71</v>
      </c>
      <c r="E255" s="13">
        <f t="shared" si="13"/>
        <v>9.1061827956995245E-4</v>
      </c>
      <c r="I255" s="7">
        <v>44440</v>
      </c>
      <c r="J255">
        <v>113.699997</v>
      </c>
      <c r="K255" s="15">
        <f t="shared" si="14"/>
        <v>-1.7559701184202137E-3</v>
      </c>
      <c r="L255" s="8">
        <v>4536.95</v>
      </c>
      <c r="M255" s="13">
        <f t="shared" si="15"/>
        <v>2.8425606033477546E-3</v>
      </c>
    </row>
    <row r="256" spans="1:13" ht="17" x14ac:dyDescent="0.2">
      <c r="A256" s="7">
        <v>43712</v>
      </c>
      <c r="B256">
        <v>112.699997</v>
      </c>
      <c r="C256" s="15">
        <f t="shared" si="12"/>
        <v>-2.6548938053098103E-3</v>
      </c>
      <c r="D256" s="8">
        <v>2978.43</v>
      </c>
      <c r="E256" s="13">
        <f t="shared" si="13"/>
        <v>-9.4000423002005284E-5</v>
      </c>
      <c r="I256" s="7">
        <v>44441</v>
      </c>
      <c r="J256">
        <v>113.599998</v>
      </c>
      <c r="K256" s="15">
        <f t="shared" si="14"/>
        <v>-8.7949870394454788E-4</v>
      </c>
      <c r="L256" s="8">
        <v>4535.43</v>
      </c>
      <c r="M256" s="13">
        <f t="shared" si="15"/>
        <v>-3.3502683520858501E-4</v>
      </c>
    </row>
    <row r="257" spans="1:13" ht="17" x14ac:dyDescent="0.2">
      <c r="A257" s="7">
        <v>43713</v>
      </c>
      <c r="B257">
        <v>112.5</v>
      </c>
      <c r="C257" s="15">
        <f t="shared" si="12"/>
        <v>-1.7745963205304527E-3</v>
      </c>
      <c r="D257" s="8">
        <v>2979.39</v>
      </c>
      <c r="E257" s="13">
        <f t="shared" si="13"/>
        <v>3.2231746255573235E-4</v>
      </c>
      <c r="I257" s="7">
        <v>44442</v>
      </c>
      <c r="J257">
        <v>113.800003</v>
      </c>
      <c r="K257" s="15">
        <f t="shared" si="14"/>
        <v>1.7606074253628812E-3</v>
      </c>
      <c r="L257" s="8">
        <v>4520.03</v>
      </c>
      <c r="M257" s="13">
        <f t="shared" si="15"/>
        <v>-3.3954884101398131E-3</v>
      </c>
    </row>
    <row r="258" spans="1:13" ht="17" x14ac:dyDescent="0.2">
      <c r="A258" s="7">
        <v>43714</v>
      </c>
      <c r="B258">
        <v>112.599998</v>
      </c>
      <c r="C258" s="15">
        <f t="shared" si="12"/>
        <v>8.8887111111102257E-4</v>
      </c>
      <c r="D258" s="8">
        <v>3000.93</v>
      </c>
      <c r="E258" s="13">
        <f t="shared" si="13"/>
        <v>7.2296678179091245E-3</v>
      </c>
      <c r="I258" s="7">
        <v>44445</v>
      </c>
      <c r="J258">
        <v>113.699997</v>
      </c>
      <c r="K258" s="15">
        <f t="shared" si="14"/>
        <v>-8.7878732305490814E-4</v>
      </c>
      <c r="L258" s="8">
        <v>4514.07</v>
      </c>
      <c r="M258" s="13">
        <f t="shared" si="15"/>
        <v>-1.3185753191903293E-3</v>
      </c>
    </row>
    <row r="259" spans="1:13" ht="17" x14ac:dyDescent="0.2">
      <c r="A259" s="7">
        <v>43717</v>
      </c>
      <c r="B259">
        <v>112.599998</v>
      </c>
      <c r="C259" s="15">
        <f t="shared" si="12"/>
        <v>0</v>
      </c>
      <c r="D259" s="8">
        <v>3009.57</v>
      </c>
      <c r="E259" s="13">
        <f t="shared" si="13"/>
        <v>2.8791074766822966E-3</v>
      </c>
      <c r="I259" s="7">
        <v>44446</v>
      </c>
      <c r="J259">
        <v>113.699997</v>
      </c>
      <c r="K259" s="15">
        <f t="shared" si="14"/>
        <v>0</v>
      </c>
      <c r="L259" s="8">
        <v>4493.28</v>
      </c>
      <c r="M259" s="13">
        <f t="shared" si="15"/>
        <v>-4.6055998245485563E-3</v>
      </c>
    </row>
    <row r="260" spans="1:13" ht="17" x14ac:dyDescent="0.2">
      <c r="A260" s="7">
        <v>43718</v>
      </c>
      <c r="B260">
        <v>112.5</v>
      </c>
      <c r="C260" s="15">
        <f t="shared" ref="C260:C323" si="16">B260/B259-1</f>
        <v>-8.8808172092502691E-4</v>
      </c>
      <c r="D260" s="8">
        <v>3007.39</v>
      </c>
      <c r="E260" s="13">
        <f t="shared" ref="E260:E323" si="17">D260/D259-1</f>
        <v>-7.2435597111886185E-4</v>
      </c>
      <c r="I260" s="7">
        <v>44447</v>
      </c>
      <c r="J260">
        <v>113.400002</v>
      </c>
      <c r="K260" s="15">
        <f t="shared" ref="K260:K323" si="18">J260/J259-1</f>
        <v>-2.6384785216836404E-3</v>
      </c>
      <c r="L260" s="8">
        <v>4458.58</v>
      </c>
      <c r="M260" s="13">
        <f t="shared" ref="M260:M323" si="19">L260/L259-1</f>
        <v>-7.7226435922087555E-3</v>
      </c>
    </row>
    <row r="261" spans="1:13" ht="17" x14ac:dyDescent="0.2">
      <c r="A261" s="7">
        <v>43719</v>
      </c>
      <c r="B261">
        <v>112.5</v>
      </c>
      <c r="C261" s="15">
        <f t="shared" si="16"/>
        <v>0</v>
      </c>
      <c r="D261" s="8">
        <v>2997.96</v>
      </c>
      <c r="E261" s="13">
        <f t="shared" si="17"/>
        <v>-3.1356092824674775E-3</v>
      </c>
      <c r="I261" s="7">
        <v>44448</v>
      </c>
      <c r="J261">
        <v>112.900002</v>
      </c>
      <c r="K261" s="15">
        <f t="shared" si="18"/>
        <v>-4.4091709980745852E-3</v>
      </c>
      <c r="L261" s="8">
        <v>4468.7299999999996</v>
      </c>
      <c r="M261" s="13">
        <f t="shared" si="19"/>
        <v>2.2765095613401787E-3</v>
      </c>
    </row>
    <row r="262" spans="1:13" ht="17" x14ac:dyDescent="0.2">
      <c r="A262" s="7">
        <v>43720</v>
      </c>
      <c r="B262">
        <v>112.699997</v>
      </c>
      <c r="C262" s="15">
        <f t="shared" si="16"/>
        <v>1.7777511111110034E-3</v>
      </c>
      <c r="D262" s="8">
        <v>3005.7</v>
      </c>
      <c r="E262" s="13">
        <f t="shared" si="17"/>
        <v>2.5817555938036918E-3</v>
      </c>
      <c r="I262" s="7">
        <v>44449</v>
      </c>
      <c r="J262">
        <v>113</v>
      </c>
      <c r="K262" s="15">
        <f t="shared" si="18"/>
        <v>8.8572186207747094E-4</v>
      </c>
      <c r="L262" s="8">
        <v>4443.05</v>
      </c>
      <c r="M262" s="13">
        <f t="shared" si="19"/>
        <v>-5.7465991456183696E-3</v>
      </c>
    </row>
    <row r="263" spans="1:13" ht="17" x14ac:dyDescent="0.2">
      <c r="A263" s="7">
        <v>43721</v>
      </c>
      <c r="B263">
        <v>112.5</v>
      </c>
      <c r="C263" s="15">
        <f t="shared" si="16"/>
        <v>-1.7745963205304527E-3</v>
      </c>
      <c r="D263" s="8">
        <v>3006.73</v>
      </c>
      <c r="E263" s="13">
        <f t="shared" si="17"/>
        <v>3.4268223708289192E-4</v>
      </c>
      <c r="I263" s="7">
        <v>44452</v>
      </c>
      <c r="J263">
        <v>113.099998</v>
      </c>
      <c r="K263" s="15">
        <f t="shared" si="18"/>
        <v>8.8493805309730611E-4</v>
      </c>
      <c r="L263" s="8">
        <v>4480.7</v>
      </c>
      <c r="M263" s="13">
        <f t="shared" si="19"/>
        <v>8.4739086888510062E-3</v>
      </c>
    </row>
    <row r="264" spans="1:13" ht="17" x14ac:dyDescent="0.2">
      <c r="A264" s="7">
        <v>43724</v>
      </c>
      <c r="B264">
        <v>112.5</v>
      </c>
      <c r="C264" s="15">
        <f t="shared" si="16"/>
        <v>0</v>
      </c>
      <c r="D264" s="8">
        <v>3006.79</v>
      </c>
      <c r="E264" s="13">
        <f t="shared" si="17"/>
        <v>1.9955233758972568E-5</v>
      </c>
      <c r="I264" s="7">
        <v>44453</v>
      </c>
      <c r="J264">
        <v>113</v>
      </c>
      <c r="K264" s="15">
        <f t="shared" si="18"/>
        <v>-8.8415563013533038E-4</v>
      </c>
      <c r="L264" s="8">
        <v>4473.75</v>
      </c>
      <c r="M264" s="13">
        <f t="shared" si="19"/>
        <v>-1.5510969268194286E-3</v>
      </c>
    </row>
    <row r="265" spans="1:13" ht="17" x14ac:dyDescent="0.2">
      <c r="A265" s="7">
        <v>43725</v>
      </c>
      <c r="B265">
        <v>112.599998</v>
      </c>
      <c r="C265" s="15">
        <f t="shared" si="16"/>
        <v>8.8887111111102257E-4</v>
      </c>
      <c r="D265" s="8">
        <v>2992.07</v>
      </c>
      <c r="E265" s="13">
        <f t="shared" si="17"/>
        <v>-4.895586322955614E-3</v>
      </c>
      <c r="I265" s="7">
        <v>44454</v>
      </c>
      <c r="J265">
        <v>113</v>
      </c>
      <c r="K265" s="15">
        <f t="shared" si="18"/>
        <v>0</v>
      </c>
      <c r="L265" s="8">
        <v>4432.99</v>
      </c>
      <c r="M265" s="13">
        <f t="shared" si="19"/>
        <v>-9.1109248393406173E-3</v>
      </c>
    </row>
    <row r="266" spans="1:13" ht="17" x14ac:dyDescent="0.2">
      <c r="A266" s="7">
        <v>43726</v>
      </c>
      <c r="B266">
        <v>112.5</v>
      </c>
      <c r="C266" s="15">
        <f t="shared" si="16"/>
        <v>-8.8808172092502691E-4</v>
      </c>
      <c r="D266" s="8">
        <v>2991.78</v>
      </c>
      <c r="E266" s="13">
        <f t="shared" si="17"/>
        <v>-9.6922866109405703E-5</v>
      </c>
      <c r="I266" s="7">
        <v>44455</v>
      </c>
      <c r="J266">
        <v>112.800003</v>
      </c>
      <c r="K266" s="15">
        <f t="shared" si="18"/>
        <v>-1.7698849557521434E-3</v>
      </c>
      <c r="L266" s="8">
        <v>4357.7299999999996</v>
      </c>
      <c r="M266" s="13">
        <f t="shared" si="19"/>
        <v>-1.6977254629493954E-2</v>
      </c>
    </row>
    <row r="267" spans="1:13" ht="17" x14ac:dyDescent="0.2">
      <c r="A267" s="7">
        <v>43727</v>
      </c>
      <c r="B267">
        <v>112.699997</v>
      </c>
      <c r="C267" s="15">
        <f t="shared" si="16"/>
        <v>1.7777511111110034E-3</v>
      </c>
      <c r="D267" s="8">
        <v>2966.6</v>
      </c>
      <c r="E267" s="13">
        <f t="shared" si="17"/>
        <v>-8.4163942535883107E-3</v>
      </c>
      <c r="I267" s="7">
        <v>44456</v>
      </c>
      <c r="J267">
        <v>112.5</v>
      </c>
      <c r="K267" s="15">
        <f t="shared" si="18"/>
        <v>-2.659600993095701E-3</v>
      </c>
      <c r="L267" s="8">
        <v>4354.1899999999996</v>
      </c>
      <c r="M267" s="13">
        <f t="shared" si="19"/>
        <v>-8.1234954896236555E-4</v>
      </c>
    </row>
    <row r="268" spans="1:13" ht="17" x14ac:dyDescent="0.2">
      <c r="A268" s="7">
        <v>43728</v>
      </c>
      <c r="B268">
        <v>112.699997</v>
      </c>
      <c r="C268" s="15">
        <f t="shared" si="16"/>
        <v>0</v>
      </c>
      <c r="D268" s="8">
        <v>2984.87</v>
      </c>
      <c r="E268" s="13">
        <f t="shared" si="17"/>
        <v>6.1585653610194413E-3</v>
      </c>
      <c r="I268" s="7">
        <v>44459</v>
      </c>
      <c r="J268">
        <v>111.800003</v>
      </c>
      <c r="K268" s="15">
        <f t="shared" si="18"/>
        <v>-6.2221955555554764E-3</v>
      </c>
      <c r="L268" s="8">
        <v>4395.6400000000003</v>
      </c>
      <c r="M268" s="13">
        <f t="shared" si="19"/>
        <v>9.5195662109373025E-3</v>
      </c>
    </row>
    <row r="269" spans="1:13" ht="17" x14ac:dyDescent="0.2">
      <c r="A269" s="7">
        <v>43731</v>
      </c>
      <c r="B269">
        <v>112.800003</v>
      </c>
      <c r="C269" s="15">
        <f t="shared" si="16"/>
        <v>8.8736470862560424E-4</v>
      </c>
      <c r="D269" s="8">
        <v>2977.62</v>
      </c>
      <c r="E269" s="13">
        <f t="shared" si="17"/>
        <v>-2.4289165022262083E-3</v>
      </c>
      <c r="I269" s="7">
        <v>44460</v>
      </c>
      <c r="J269">
        <v>111.900002</v>
      </c>
      <c r="K269" s="15">
        <f t="shared" si="18"/>
        <v>8.9444541428140845E-4</v>
      </c>
      <c r="L269" s="8">
        <v>4448.9799999999996</v>
      </c>
      <c r="M269" s="13">
        <f t="shared" si="19"/>
        <v>1.2134751708511082E-2</v>
      </c>
    </row>
    <row r="270" spans="1:13" ht="17" x14ac:dyDescent="0.2">
      <c r="A270" s="7">
        <v>43732</v>
      </c>
      <c r="B270">
        <v>112.900002</v>
      </c>
      <c r="C270" s="15">
        <f t="shared" si="16"/>
        <v>8.8651593386912531E-4</v>
      </c>
      <c r="D270" s="8">
        <v>2961.79</v>
      </c>
      <c r="E270" s="13">
        <f t="shared" si="17"/>
        <v>-5.316326462073695E-3</v>
      </c>
      <c r="I270" s="7">
        <v>44461</v>
      </c>
      <c r="J270">
        <v>112.199997</v>
      </c>
      <c r="K270" s="15">
        <f t="shared" si="18"/>
        <v>2.6809204167841383E-3</v>
      </c>
      <c r="L270" s="8">
        <v>4455.4799999999996</v>
      </c>
      <c r="M270" s="13">
        <f t="shared" si="19"/>
        <v>1.4610090402744635E-3</v>
      </c>
    </row>
    <row r="271" spans="1:13" ht="17" x14ac:dyDescent="0.2">
      <c r="A271" s="7">
        <v>43733</v>
      </c>
      <c r="B271">
        <v>112.800003</v>
      </c>
      <c r="C271" s="15">
        <f t="shared" si="16"/>
        <v>-8.8573071947328774E-4</v>
      </c>
      <c r="D271" s="8">
        <v>2976.74</v>
      </c>
      <c r="E271" s="13">
        <f t="shared" si="17"/>
        <v>5.0476232278453548E-3</v>
      </c>
      <c r="I271" s="7">
        <v>44462</v>
      </c>
      <c r="J271">
        <v>112.5</v>
      </c>
      <c r="K271" s="15">
        <f t="shared" si="18"/>
        <v>2.6738236009045124E-3</v>
      </c>
      <c r="L271" s="8">
        <v>4443.1099999999997</v>
      </c>
      <c r="M271" s="13">
        <f t="shared" si="19"/>
        <v>-2.7763563072890074E-3</v>
      </c>
    </row>
    <row r="272" spans="1:13" ht="17" x14ac:dyDescent="0.2">
      <c r="A272" s="7">
        <v>43734</v>
      </c>
      <c r="B272">
        <v>112.900002</v>
      </c>
      <c r="C272" s="15">
        <f t="shared" si="16"/>
        <v>8.8651593386912531E-4</v>
      </c>
      <c r="D272" s="8">
        <v>2940.25</v>
      </c>
      <c r="E272" s="13">
        <f t="shared" si="17"/>
        <v>-1.2258376613342059E-2</v>
      </c>
      <c r="I272" s="7">
        <v>44463</v>
      </c>
      <c r="J272">
        <v>112.5</v>
      </c>
      <c r="K272" s="15">
        <f t="shared" si="18"/>
        <v>0</v>
      </c>
      <c r="L272" s="8">
        <v>4352.63</v>
      </c>
      <c r="M272" s="13">
        <f t="shared" si="19"/>
        <v>-2.0364114325326033E-2</v>
      </c>
    </row>
    <row r="273" spans="1:13" ht="17" x14ac:dyDescent="0.2">
      <c r="A273" s="7">
        <v>43735</v>
      </c>
      <c r="B273">
        <v>113.199997</v>
      </c>
      <c r="C273" s="15">
        <f t="shared" si="16"/>
        <v>2.6571744436283407E-3</v>
      </c>
      <c r="D273" s="8">
        <v>2887.61</v>
      </c>
      <c r="E273" s="13">
        <f t="shared" si="17"/>
        <v>-1.7903239520448921E-2</v>
      </c>
      <c r="I273" s="7">
        <v>44466</v>
      </c>
      <c r="J273">
        <v>112.199997</v>
      </c>
      <c r="K273" s="15">
        <f t="shared" si="18"/>
        <v>-2.6666933333333587E-3</v>
      </c>
      <c r="L273" s="8">
        <v>4359.46</v>
      </c>
      <c r="M273" s="13">
        <f t="shared" si="19"/>
        <v>1.5691662282344421E-3</v>
      </c>
    </row>
    <row r="274" spans="1:13" ht="17" x14ac:dyDescent="0.2">
      <c r="A274" s="7">
        <v>43738</v>
      </c>
      <c r="B274">
        <v>113.199997</v>
      </c>
      <c r="C274" s="15">
        <f t="shared" si="16"/>
        <v>0</v>
      </c>
      <c r="D274" s="8">
        <v>2910.63</v>
      </c>
      <c r="E274" s="13">
        <f t="shared" si="17"/>
        <v>7.9719906774113891E-3</v>
      </c>
      <c r="I274" s="7">
        <v>44467</v>
      </c>
      <c r="J274">
        <v>112.099998</v>
      </c>
      <c r="K274" s="15">
        <f t="shared" si="18"/>
        <v>-8.9125670832235215E-4</v>
      </c>
      <c r="L274" s="8">
        <v>4307.54</v>
      </c>
      <c r="M274" s="13">
        <f t="shared" si="19"/>
        <v>-1.1909731939276913E-2</v>
      </c>
    </row>
    <row r="275" spans="1:13" ht="17" x14ac:dyDescent="0.2">
      <c r="A275" s="7">
        <v>43739</v>
      </c>
      <c r="B275">
        <v>112.699997</v>
      </c>
      <c r="C275" s="15">
        <f t="shared" si="16"/>
        <v>-4.4169612477993336E-3</v>
      </c>
      <c r="D275" s="8">
        <v>2952.01</v>
      </c>
      <c r="E275" s="13">
        <f t="shared" si="17"/>
        <v>1.4216853396000317E-2</v>
      </c>
      <c r="I275" s="7">
        <v>44468</v>
      </c>
      <c r="J275">
        <v>112.300003</v>
      </c>
      <c r="K275" s="15">
        <f t="shared" si="18"/>
        <v>1.7841659551145472E-3</v>
      </c>
      <c r="L275" s="8">
        <v>4357.04</v>
      </c>
      <c r="M275" s="13">
        <f t="shared" si="19"/>
        <v>1.1491477734391298E-2</v>
      </c>
    </row>
    <row r="276" spans="1:13" ht="17" x14ac:dyDescent="0.2">
      <c r="A276" s="7">
        <v>43740</v>
      </c>
      <c r="B276">
        <v>112.5</v>
      </c>
      <c r="C276" s="15">
        <f t="shared" si="16"/>
        <v>-1.7745963205304527E-3</v>
      </c>
      <c r="D276" s="8">
        <v>2938.79</v>
      </c>
      <c r="E276" s="13">
        <f t="shared" si="17"/>
        <v>-4.4783046127893078E-3</v>
      </c>
      <c r="I276" s="7">
        <v>44469</v>
      </c>
      <c r="J276">
        <v>112.300003</v>
      </c>
      <c r="K276" s="15">
        <f t="shared" si="18"/>
        <v>0</v>
      </c>
      <c r="L276" s="8">
        <v>4300.46</v>
      </c>
      <c r="M276" s="13">
        <f t="shared" si="19"/>
        <v>-1.2985880322420762E-2</v>
      </c>
    </row>
    <row r="277" spans="1:13" ht="17" x14ac:dyDescent="0.2">
      <c r="A277" s="7">
        <v>43741</v>
      </c>
      <c r="B277">
        <v>112</v>
      </c>
      <c r="C277" s="15">
        <f t="shared" si="16"/>
        <v>-4.4444444444444731E-3</v>
      </c>
      <c r="D277" s="8">
        <v>2893.06</v>
      </c>
      <c r="E277" s="13">
        <f t="shared" si="17"/>
        <v>-1.5560826054260457E-2</v>
      </c>
      <c r="I277" s="7">
        <v>44470</v>
      </c>
      <c r="J277">
        <v>111.300003</v>
      </c>
      <c r="K277" s="15">
        <f t="shared" si="18"/>
        <v>-8.9047192634535977E-3</v>
      </c>
      <c r="L277" s="8">
        <v>4345.72</v>
      </c>
      <c r="M277" s="13">
        <f t="shared" si="19"/>
        <v>1.0524455523362564E-2</v>
      </c>
    </row>
    <row r="278" spans="1:13" ht="17" x14ac:dyDescent="0.2">
      <c r="A278" s="7">
        <v>43742</v>
      </c>
      <c r="B278">
        <v>112</v>
      </c>
      <c r="C278" s="15">
        <f t="shared" si="16"/>
        <v>0</v>
      </c>
      <c r="D278" s="8">
        <v>2919.4</v>
      </c>
      <c r="E278" s="13">
        <f t="shared" si="17"/>
        <v>9.104546742895181E-3</v>
      </c>
      <c r="I278" s="7">
        <v>44473</v>
      </c>
      <c r="J278">
        <v>111.300003</v>
      </c>
      <c r="K278" s="15">
        <f t="shared" si="18"/>
        <v>0</v>
      </c>
      <c r="L278" s="8">
        <v>4363.55</v>
      </c>
      <c r="M278" s="13">
        <f t="shared" si="19"/>
        <v>4.1028874386752623E-3</v>
      </c>
    </row>
    <row r="279" spans="1:13" ht="17" x14ac:dyDescent="0.2">
      <c r="A279" s="7">
        <v>43745</v>
      </c>
      <c r="B279">
        <v>112.400002</v>
      </c>
      <c r="C279" s="15">
        <f t="shared" si="16"/>
        <v>3.5714464285714342E-3</v>
      </c>
      <c r="D279" s="8">
        <v>2938.13</v>
      </c>
      <c r="E279" s="13">
        <f t="shared" si="17"/>
        <v>6.4157018565458301E-3</v>
      </c>
      <c r="I279" s="7">
        <v>44474</v>
      </c>
      <c r="J279">
        <v>111.199997</v>
      </c>
      <c r="K279" s="15">
        <f t="shared" si="18"/>
        <v>-8.9852648072263896E-4</v>
      </c>
      <c r="L279" s="8">
        <v>4399.76</v>
      </c>
      <c r="M279" s="13">
        <f t="shared" si="19"/>
        <v>8.2982892369745098E-3</v>
      </c>
    </row>
    <row r="280" spans="1:13" ht="17" x14ac:dyDescent="0.2">
      <c r="A280" s="7">
        <v>43746</v>
      </c>
      <c r="B280">
        <v>112.599998</v>
      </c>
      <c r="C280" s="15">
        <f t="shared" si="16"/>
        <v>1.7793238117558285E-3</v>
      </c>
      <c r="D280" s="8">
        <v>2970.27</v>
      </c>
      <c r="E280" s="13">
        <f t="shared" si="17"/>
        <v>1.0938930544257763E-2</v>
      </c>
      <c r="I280" s="7">
        <v>44475</v>
      </c>
      <c r="J280">
        <v>110.5</v>
      </c>
      <c r="K280" s="15">
        <f t="shared" si="18"/>
        <v>-6.2949372201871467E-3</v>
      </c>
      <c r="L280" s="8">
        <v>4391.34</v>
      </c>
      <c r="M280" s="13">
        <f t="shared" si="19"/>
        <v>-1.9137407494954628E-3</v>
      </c>
    </row>
    <row r="281" spans="1:13" ht="17" x14ac:dyDescent="0.2">
      <c r="A281" s="7">
        <v>43747</v>
      </c>
      <c r="B281">
        <v>112.400002</v>
      </c>
      <c r="C281" s="15">
        <f t="shared" si="16"/>
        <v>-1.7761634418501648E-3</v>
      </c>
      <c r="D281" s="8">
        <v>2966.15</v>
      </c>
      <c r="E281" s="13">
        <f t="shared" si="17"/>
        <v>-1.3870792890882111E-3</v>
      </c>
      <c r="I281" s="7">
        <v>44476</v>
      </c>
      <c r="J281">
        <v>110.800003</v>
      </c>
      <c r="K281" s="15">
        <f t="shared" si="18"/>
        <v>2.7149592760180585E-3</v>
      </c>
      <c r="L281" s="8">
        <v>4361.1899999999996</v>
      </c>
      <c r="M281" s="13">
        <f t="shared" si="19"/>
        <v>-6.8657858421348195E-3</v>
      </c>
    </row>
    <row r="282" spans="1:13" ht="17" x14ac:dyDescent="0.2">
      <c r="A282" s="7">
        <v>43748</v>
      </c>
      <c r="B282">
        <v>112.099998</v>
      </c>
      <c r="C282" s="15">
        <f t="shared" si="16"/>
        <v>-2.6690746856036229E-3</v>
      </c>
      <c r="D282" s="8">
        <v>2995.68</v>
      </c>
      <c r="E282" s="13">
        <f t="shared" si="17"/>
        <v>9.9556664362894232E-3</v>
      </c>
      <c r="I282" s="7">
        <v>44477</v>
      </c>
      <c r="J282">
        <v>110.699997</v>
      </c>
      <c r="K282" s="15">
        <f t="shared" si="18"/>
        <v>-9.0258120299879785E-4</v>
      </c>
      <c r="L282" s="8">
        <v>4350.6499999999996</v>
      </c>
      <c r="M282" s="13">
        <f t="shared" si="19"/>
        <v>-2.4167715692277048E-3</v>
      </c>
    </row>
    <row r="283" spans="1:13" ht="17" x14ac:dyDescent="0.2">
      <c r="A283" s="7">
        <v>43749</v>
      </c>
      <c r="B283">
        <v>111.599998</v>
      </c>
      <c r="C283" s="15">
        <f t="shared" si="16"/>
        <v>-4.4603033802016467E-3</v>
      </c>
      <c r="D283" s="8">
        <v>2989.69</v>
      </c>
      <c r="E283" s="13">
        <f t="shared" si="17"/>
        <v>-1.9995460129251796E-3</v>
      </c>
      <c r="I283" s="7">
        <v>44480</v>
      </c>
      <c r="J283">
        <v>110.300003</v>
      </c>
      <c r="K283" s="15">
        <f t="shared" si="18"/>
        <v>-3.6133153644077876E-3</v>
      </c>
      <c r="L283" s="8">
        <v>4363.8</v>
      </c>
      <c r="M283" s="13">
        <f t="shared" si="19"/>
        <v>3.0225368623080229E-3</v>
      </c>
    </row>
    <row r="284" spans="1:13" ht="17" x14ac:dyDescent="0.2">
      <c r="A284" s="7">
        <v>43752</v>
      </c>
      <c r="B284">
        <v>111.800003</v>
      </c>
      <c r="C284" s="15">
        <f t="shared" si="16"/>
        <v>1.7921595303254101E-3</v>
      </c>
      <c r="D284" s="8">
        <v>2997.95</v>
      </c>
      <c r="E284" s="13">
        <f t="shared" si="17"/>
        <v>2.7628282530964832E-3</v>
      </c>
      <c r="I284" s="7">
        <v>44481</v>
      </c>
      <c r="J284">
        <v>110.199997</v>
      </c>
      <c r="K284" s="15">
        <f t="shared" si="18"/>
        <v>-9.0667268612865115E-4</v>
      </c>
      <c r="L284" s="8">
        <v>4438.26</v>
      </c>
      <c r="M284" s="13">
        <f t="shared" si="19"/>
        <v>1.706311013337003E-2</v>
      </c>
    </row>
    <row r="285" spans="1:13" ht="17" x14ac:dyDescent="0.2">
      <c r="A285" s="7">
        <v>43753</v>
      </c>
      <c r="B285">
        <v>111.800003</v>
      </c>
      <c r="C285" s="15">
        <f t="shared" si="16"/>
        <v>0</v>
      </c>
      <c r="D285" s="8">
        <v>2986.2</v>
      </c>
      <c r="E285" s="13">
        <f t="shared" si="17"/>
        <v>-3.919344885671916E-3</v>
      </c>
      <c r="I285" s="7">
        <v>44482</v>
      </c>
      <c r="J285">
        <v>109.900002</v>
      </c>
      <c r="K285" s="15">
        <f t="shared" si="18"/>
        <v>-2.7222777510601537E-3</v>
      </c>
      <c r="L285" s="8">
        <v>4471.37</v>
      </c>
      <c r="M285" s="13">
        <f t="shared" si="19"/>
        <v>7.4601307719690535E-3</v>
      </c>
    </row>
    <row r="286" spans="1:13" ht="17" x14ac:dyDescent="0.2">
      <c r="A286" s="7">
        <v>43754</v>
      </c>
      <c r="B286">
        <v>111.699997</v>
      </c>
      <c r="C286" s="15">
        <f t="shared" si="16"/>
        <v>-8.9450802608659341E-4</v>
      </c>
      <c r="D286" s="8">
        <v>3006.72</v>
      </c>
      <c r="E286" s="13">
        <f t="shared" si="17"/>
        <v>6.8716094032550412E-3</v>
      </c>
      <c r="I286" s="7">
        <v>44483</v>
      </c>
      <c r="J286">
        <v>110.099998</v>
      </c>
      <c r="K286" s="15">
        <f t="shared" si="18"/>
        <v>1.81979978489899E-3</v>
      </c>
      <c r="L286" s="8">
        <v>4486.46</v>
      </c>
      <c r="M286" s="13">
        <f t="shared" si="19"/>
        <v>3.3748045900920953E-3</v>
      </c>
    </row>
    <row r="287" spans="1:13" ht="17" x14ac:dyDescent="0.2">
      <c r="A287" s="7">
        <v>43755</v>
      </c>
      <c r="B287">
        <v>111.5</v>
      </c>
      <c r="C287" s="15">
        <f t="shared" si="16"/>
        <v>-1.7904834858679664E-3</v>
      </c>
      <c r="D287" s="8">
        <v>2995.99</v>
      </c>
      <c r="E287" s="13">
        <f t="shared" si="17"/>
        <v>-3.5686728395061262E-3</v>
      </c>
      <c r="I287" s="7">
        <v>44484</v>
      </c>
      <c r="J287">
        <v>110.300003</v>
      </c>
      <c r="K287" s="15">
        <f t="shared" si="18"/>
        <v>1.8165758731440995E-3</v>
      </c>
      <c r="L287" s="8">
        <v>4519.63</v>
      </c>
      <c r="M287" s="13">
        <f t="shared" si="19"/>
        <v>7.3933569005406596E-3</v>
      </c>
    </row>
    <row r="288" spans="1:13" ht="17" x14ac:dyDescent="0.2">
      <c r="A288" s="7">
        <v>43756</v>
      </c>
      <c r="B288">
        <v>111.5</v>
      </c>
      <c r="C288" s="15">
        <f t="shared" si="16"/>
        <v>0</v>
      </c>
      <c r="D288" s="8">
        <v>3004.52</v>
      </c>
      <c r="E288" s="13">
        <f t="shared" si="17"/>
        <v>2.8471390091422411E-3</v>
      </c>
      <c r="I288" s="7">
        <v>44487</v>
      </c>
      <c r="J288">
        <v>110.599998</v>
      </c>
      <c r="K288" s="15">
        <f t="shared" si="18"/>
        <v>2.7198095361791186E-3</v>
      </c>
      <c r="L288" s="8">
        <v>4536.1899999999996</v>
      </c>
      <c r="M288" s="13">
        <f t="shared" si="19"/>
        <v>3.6640167447334893E-3</v>
      </c>
    </row>
    <row r="289" spans="1:13" ht="17" x14ac:dyDescent="0.2">
      <c r="A289" s="7">
        <v>43759</v>
      </c>
      <c r="B289">
        <v>111.300003</v>
      </c>
      <c r="C289" s="15">
        <f t="shared" si="16"/>
        <v>-1.7936950672645668E-3</v>
      </c>
      <c r="D289" s="8">
        <v>3010.29</v>
      </c>
      <c r="E289" s="13">
        <f t="shared" si="17"/>
        <v>1.920439870594981E-3</v>
      </c>
      <c r="I289" s="7">
        <v>44488</v>
      </c>
      <c r="J289">
        <v>110.800003</v>
      </c>
      <c r="K289" s="15">
        <f t="shared" si="18"/>
        <v>1.8083635046721724E-3</v>
      </c>
      <c r="L289" s="8">
        <v>4549.78</v>
      </c>
      <c r="M289" s="13">
        <f t="shared" si="19"/>
        <v>2.995906256131331E-3</v>
      </c>
    </row>
    <row r="290" spans="1:13" ht="17" x14ac:dyDescent="0.2">
      <c r="A290" s="7">
        <v>43760</v>
      </c>
      <c r="B290">
        <v>111.5</v>
      </c>
      <c r="C290" s="15">
        <f t="shared" si="16"/>
        <v>1.7969181905592713E-3</v>
      </c>
      <c r="D290" s="8">
        <v>3022.55</v>
      </c>
      <c r="E290" s="13">
        <f t="shared" si="17"/>
        <v>4.0726973148768053E-3</v>
      </c>
      <c r="I290" s="7">
        <v>44489</v>
      </c>
      <c r="J290">
        <v>111.099998</v>
      </c>
      <c r="K290" s="15">
        <f t="shared" si="18"/>
        <v>2.7075360277741822E-3</v>
      </c>
      <c r="L290" s="8">
        <v>4544.8999999999996</v>
      </c>
      <c r="M290" s="13">
        <f t="shared" si="19"/>
        <v>-1.0725793335062406E-3</v>
      </c>
    </row>
    <row r="291" spans="1:13" ht="17" x14ac:dyDescent="0.2">
      <c r="A291" s="7">
        <v>43761</v>
      </c>
      <c r="B291">
        <v>111.800003</v>
      </c>
      <c r="C291" s="15">
        <f t="shared" si="16"/>
        <v>2.6906098654708721E-3</v>
      </c>
      <c r="D291" s="8">
        <v>3039.42</v>
      </c>
      <c r="E291" s="13">
        <f t="shared" si="17"/>
        <v>5.5813799606292402E-3</v>
      </c>
      <c r="I291" s="7">
        <v>44490</v>
      </c>
      <c r="J291">
        <v>111.099998</v>
      </c>
      <c r="K291" s="15">
        <f t="shared" si="18"/>
        <v>0</v>
      </c>
      <c r="L291" s="8">
        <v>4566.4799999999996</v>
      </c>
      <c r="M291" s="13">
        <f t="shared" si="19"/>
        <v>4.7481792778718557E-3</v>
      </c>
    </row>
    <row r="292" spans="1:13" ht="17" x14ac:dyDescent="0.2">
      <c r="A292" s="7">
        <v>43762</v>
      </c>
      <c r="B292">
        <v>111.900002</v>
      </c>
      <c r="C292" s="15">
        <f t="shared" si="16"/>
        <v>8.9444541428140845E-4</v>
      </c>
      <c r="D292" s="8">
        <v>3036.89</v>
      </c>
      <c r="E292" s="13">
        <f t="shared" si="17"/>
        <v>-8.323956544341593E-4</v>
      </c>
      <c r="I292" s="7">
        <v>44491</v>
      </c>
      <c r="J292">
        <v>111.099998</v>
      </c>
      <c r="K292" s="15">
        <f t="shared" si="18"/>
        <v>0</v>
      </c>
      <c r="L292" s="8">
        <v>4574.79</v>
      </c>
      <c r="M292" s="13">
        <f t="shared" si="19"/>
        <v>1.8197824144636776E-3</v>
      </c>
    </row>
    <row r="293" spans="1:13" ht="17" x14ac:dyDescent="0.2">
      <c r="A293" s="7">
        <v>43763</v>
      </c>
      <c r="B293">
        <v>112.099998</v>
      </c>
      <c r="C293" s="15">
        <f t="shared" si="16"/>
        <v>1.7872743201559071E-3</v>
      </c>
      <c r="D293" s="8">
        <v>3046.77</v>
      </c>
      <c r="E293" s="13">
        <f t="shared" si="17"/>
        <v>3.2533282404039188E-3</v>
      </c>
      <c r="I293" s="7">
        <v>44494</v>
      </c>
      <c r="J293">
        <v>111.199997</v>
      </c>
      <c r="K293" s="15">
        <f t="shared" si="18"/>
        <v>9.0008102430383374E-4</v>
      </c>
      <c r="L293" s="8">
        <v>4551.68</v>
      </c>
      <c r="M293" s="13">
        <f t="shared" si="19"/>
        <v>-5.0515979968478453E-3</v>
      </c>
    </row>
    <row r="294" spans="1:13" ht="17" x14ac:dyDescent="0.2">
      <c r="A294" s="7">
        <v>43766</v>
      </c>
      <c r="B294">
        <v>112.199997</v>
      </c>
      <c r="C294" s="15">
        <f t="shared" si="16"/>
        <v>8.9205175543360937E-4</v>
      </c>
      <c r="D294" s="8">
        <v>3037.56</v>
      </c>
      <c r="E294" s="13">
        <f t="shared" si="17"/>
        <v>-3.0228734036372717E-3</v>
      </c>
      <c r="I294" s="7">
        <v>44495</v>
      </c>
      <c r="J294">
        <v>111.199997</v>
      </c>
      <c r="K294" s="15">
        <f t="shared" si="18"/>
        <v>0</v>
      </c>
      <c r="L294" s="8">
        <v>4596.42</v>
      </c>
      <c r="M294" s="13">
        <f t="shared" si="19"/>
        <v>9.8293377390326064E-3</v>
      </c>
    </row>
    <row r="295" spans="1:13" ht="17" x14ac:dyDescent="0.2">
      <c r="A295" s="7">
        <v>43767</v>
      </c>
      <c r="B295">
        <v>112.099998</v>
      </c>
      <c r="C295" s="15">
        <f t="shared" si="16"/>
        <v>-8.9125670832235215E-4</v>
      </c>
      <c r="D295" s="8">
        <v>3066.91</v>
      </c>
      <c r="E295" s="13">
        <f t="shared" si="17"/>
        <v>9.6623605788856981E-3</v>
      </c>
      <c r="I295" s="7">
        <v>44496</v>
      </c>
      <c r="J295">
        <v>111.400002</v>
      </c>
      <c r="K295" s="15">
        <f t="shared" si="18"/>
        <v>1.7986061636314776E-3</v>
      </c>
      <c r="L295" s="8">
        <v>4605.38</v>
      </c>
      <c r="M295" s="13">
        <f t="shared" si="19"/>
        <v>1.9493431844783693E-3</v>
      </c>
    </row>
    <row r="296" spans="1:13" ht="17" x14ac:dyDescent="0.2">
      <c r="A296" s="7">
        <v>43768</v>
      </c>
      <c r="B296">
        <v>112.099998</v>
      </c>
      <c r="C296" s="15">
        <f t="shared" si="16"/>
        <v>0</v>
      </c>
      <c r="D296" s="8">
        <v>3078.27</v>
      </c>
      <c r="E296" s="13">
        <f t="shared" si="17"/>
        <v>3.70405391746087E-3</v>
      </c>
      <c r="I296" s="7">
        <v>44497</v>
      </c>
      <c r="J296">
        <v>111.300003</v>
      </c>
      <c r="K296" s="15">
        <f t="shared" si="18"/>
        <v>-8.9765707544597895E-4</v>
      </c>
      <c r="L296" s="8">
        <v>4613.67</v>
      </c>
      <c r="M296" s="13">
        <f t="shared" si="19"/>
        <v>1.8000686154020507E-3</v>
      </c>
    </row>
    <row r="297" spans="1:13" ht="17" x14ac:dyDescent="0.2">
      <c r="A297" s="7">
        <v>43769</v>
      </c>
      <c r="B297">
        <v>112</v>
      </c>
      <c r="C297" s="15">
        <f t="shared" si="16"/>
        <v>-8.9204283482680058E-4</v>
      </c>
      <c r="D297" s="8">
        <v>3074.62</v>
      </c>
      <c r="E297" s="13">
        <f t="shared" si="17"/>
        <v>-1.1857309462782739E-3</v>
      </c>
      <c r="I297" s="7">
        <v>44498</v>
      </c>
      <c r="J297">
        <v>111</v>
      </c>
      <c r="K297" s="15">
        <f t="shared" si="18"/>
        <v>-2.6954446712817992E-3</v>
      </c>
      <c r="L297" s="8">
        <v>4630.6499999999996</v>
      </c>
      <c r="M297" s="13">
        <f t="shared" si="19"/>
        <v>3.6803672564356127E-3</v>
      </c>
    </row>
    <row r="298" spans="1:13" ht="17" x14ac:dyDescent="0.2">
      <c r="A298" s="7">
        <v>43770</v>
      </c>
      <c r="B298">
        <v>111.5</v>
      </c>
      <c r="C298" s="15">
        <f t="shared" si="16"/>
        <v>-4.4642857142856984E-3</v>
      </c>
      <c r="D298" s="8">
        <v>3076.78</v>
      </c>
      <c r="E298" s="13">
        <f t="shared" si="17"/>
        <v>7.0252584059171674E-4</v>
      </c>
      <c r="I298" s="7">
        <v>44501</v>
      </c>
      <c r="J298">
        <v>110.699997</v>
      </c>
      <c r="K298" s="15">
        <f t="shared" si="18"/>
        <v>-2.7027297297297359E-3</v>
      </c>
      <c r="L298" s="8">
        <v>4660.57</v>
      </c>
      <c r="M298" s="13">
        <f t="shared" si="19"/>
        <v>6.4612959303769202E-3</v>
      </c>
    </row>
    <row r="299" spans="1:13" ht="17" x14ac:dyDescent="0.2">
      <c r="A299" s="7">
        <v>43773</v>
      </c>
      <c r="B299">
        <v>111.800003</v>
      </c>
      <c r="C299" s="15">
        <f t="shared" si="16"/>
        <v>2.6906098654708721E-3</v>
      </c>
      <c r="D299" s="8">
        <v>3085.18</v>
      </c>
      <c r="E299" s="13">
        <f t="shared" si="17"/>
        <v>2.7301269509030224E-3</v>
      </c>
      <c r="I299" s="7">
        <v>44502</v>
      </c>
      <c r="J299">
        <v>110.800003</v>
      </c>
      <c r="K299" s="15">
        <f t="shared" si="18"/>
        <v>9.0339659178129139E-4</v>
      </c>
      <c r="L299" s="8">
        <v>4680.0600000000004</v>
      </c>
      <c r="M299" s="13">
        <f t="shared" si="19"/>
        <v>4.1818919145084621E-3</v>
      </c>
    </row>
    <row r="300" spans="1:13" ht="17" x14ac:dyDescent="0.2">
      <c r="A300" s="7">
        <v>43774</v>
      </c>
      <c r="B300">
        <v>111.900002</v>
      </c>
      <c r="C300" s="15">
        <f t="shared" si="16"/>
        <v>8.9444541428140845E-4</v>
      </c>
      <c r="D300" s="8">
        <v>3093.08</v>
      </c>
      <c r="E300" s="13">
        <f t="shared" si="17"/>
        <v>2.5606285532773221E-3</v>
      </c>
      <c r="I300" s="7">
        <v>44503</v>
      </c>
      <c r="J300">
        <v>110.400002</v>
      </c>
      <c r="K300" s="15">
        <f t="shared" si="18"/>
        <v>-3.6101172307729801E-3</v>
      </c>
      <c r="L300" s="8">
        <v>4697.53</v>
      </c>
      <c r="M300" s="13">
        <f t="shared" si="19"/>
        <v>3.7328581257503046E-3</v>
      </c>
    </row>
    <row r="301" spans="1:13" ht="17" x14ac:dyDescent="0.2">
      <c r="A301" s="7">
        <v>43775</v>
      </c>
      <c r="B301">
        <v>111.900002</v>
      </c>
      <c r="C301" s="15">
        <f t="shared" si="16"/>
        <v>0</v>
      </c>
      <c r="D301" s="8">
        <v>3087.01</v>
      </c>
      <c r="E301" s="13">
        <f t="shared" si="17"/>
        <v>-1.9624452002533488E-3</v>
      </c>
      <c r="I301" s="7">
        <v>44504</v>
      </c>
      <c r="J301">
        <v>110.699997</v>
      </c>
      <c r="K301" s="15">
        <f t="shared" si="18"/>
        <v>2.7173459652654053E-3</v>
      </c>
      <c r="L301" s="8">
        <v>4701.7</v>
      </c>
      <c r="M301" s="13">
        <f t="shared" si="19"/>
        <v>8.8770055752696031E-4</v>
      </c>
    </row>
    <row r="302" spans="1:13" ht="17" x14ac:dyDescent="0.2">
      <c r="A302" s="7">
        <v>43776</v>
      </c>
      <c r="B302">
        <v>112.099998</v>
      </c>
      <c r="C302" s="15">
        <f t="shared" si="16"/>
        <v>1.7872743201559071E-3</v>
      </c>
      <c r="D302" s="8">
        <v>3091.84</v>
      </c>
      <c r="E302" s="13">
        <f t="shared" si="17"/>
        <v>1.5646207819215441E-3</v>
      </c>
      <c r="I302" s="7">
        <v>44505</v>
      </c>
      <c r="J302">
        <v>111.099998</v>
      </c>
      <c r="K302" s="15">
        <f t="shared" si="18"/>
        <v>3.6133785983751832E-3</v>
      </c>
      <c r="L302" s="8">
        <v>4685.25</v>
      </c>
      <c r="M302" s="13">
        <f t="shared" si="19"/>
        <v>-3.4987345002870374E-3</v>
      </c>
    </row>
    <row r="303" spans="1:13" ht="17" x14ac:dyDescent="0.2">
      <c r="A303" s="7">
        <v>43777</v>
      </c>
      <c r="B303">
        <v>112.099998</v>
      </c>
      <c r="C303" s="15">
        <f t="shared" si="16"/>
        <v>0</v>
      </c>
      <c r="D303" s="8">
        <v>3094.04</v>
      </c>
      <c r="E303" s="13">
        <f t="shared" si="17"/>
        <v>7.1155040364301314E-4</v>
      </c>
      <c r="I303" s="7">
        <v>44508</v>
      </c>
      <c r="J303">
        <v>111.099998</v>
      </c>
      <c r="K303" s="15">
        <f t="shared" si="18"/>
        <v>0</v>
      </c>
      <c r="L303" s="8">
        <v>4646.71</v>
      </c>
      <c r="M303" s="13">
        <f t="shared" si="19"/>
        <v>-8.2258150578944367E-3</v>
      </c>
    </row>
    <row r="304" spans="1:13" ht="17" x14ac:dyDescent="0.2">
      <c r="A304" s="7">
        <v>43780</v>
      </c>
      <c r="B304">
        <v>111.900002</v>
      </c>
      <c r="C304" s="15">
        <f t="shared" si="16"/>
        <v>-1.7840856696536012E-3</v>
      </c>
      <c r="D304" s="8">
        <v>3096.63</v>
      </c>
      <c r="E304" s="13">
        <f t="shared" si="17"/>
        <v>8.3709325024883263E-4</v>
      </c>
      <c r="I304" s="7">
        <v>44509</v>
      </c>
      <c r="J304">
        <v>110.900002</v>
      </c>
      <c r="K304" s="15">
        <f t="shared" si="18"/>
        <v>-1.8001440468072838E-3</v>
      </c>
      <c r="L304" s="8">
        <v>4649.2700000000004</v>
      </c>
      <c r="M304" s="13">
        <f t="shared" si="19"/>
        <v>5.5092743037565839E-4</v>
      </c>
    </row>
    <row r="305" spans="1:13" ht="17" x14ac:dyDescent="0.2">
      <c r="A305" s="7">
        <v>43781</v>
      </c>
      <c r="B305">
        <v>111.800003</v>
      </c>
      <c r="C305" s="15">
        <f t="shared" si="16"/>
        <v>-8.9364609662823113E-4</v>
      </c>
      <c r="D305" s="8">
        <v>3120.46</v>
      </c>
      <c r="E305" s="13">
        <f t="shared" si="17"/>
        <v>7.6954624866387711E-3</v>
      </c>
      <c r="I305" s="7">
        <v>44510</v>
      </c>
      <c r="J305">
        <v>110.800003</v>
      </c>
      <c r="K305" s="15">
        <f t="shared" si="18"/>
        <v>-9.0170422179070009E-4</v>
      </c>
      <c r="L305" s="8">
        <v>4682.8500000000004</v>
      </c>
      <c r="M305" s="13">
        <f t="shared" si="19"/>
        <v>7.2226392530441164E-3</v>
      </c>
    </row>
    <row r="306" spans="1:13" ht="17" x14ac:dyDescent="0.2">
      <c r="A306" s="7">
        <v>43782</v>
      </c>
      <c r="B306">
        <v>111.800003</v>
      </c>
      <c r="C306" s="15">
        <f t="shared" si="16"/>
        <v>0</v>
      </c>
      <c r="D306" s="8">
        <v>3122.03</v>
      </c>
      <c r="E306" s="13">
        <f t="shared" si="17"/>
        <v>5.0313094864229413E-4</v>
      </c>
      <c r="I306" s="7">
        <v>44511</v>
      </c>
      <c r="J306">
        <v>111.099998</v>
      </c>
      <c r="K306" s="15">
        <f t="shared" si="18"/>
        <v>2.7075360277741822E-3</v>
      </c>
      <c r="L306" s="8">
        <v>4682.8</v>
      </c>
      <c r="M306" s="13">
        <f t="shared" si="19"/>
        <v>-1.0677258507119092E-5</v>
      </c>
    </row>
    <row r="307" spans="1:13" ht="17" x14ac:dyDescent="0.2">
      <c r="A307" s="7">
        <v>43783</v>
      </c>
      <c r="B307">
        <v>111.699997</v>
      </c>
      <c r="C307" s="15">
        <f t="shared" si="16"/>
        <v>-8.9450802608659341E-4</v>
      </c>
      <c r="D307" s="8">
        <v>3120.18</v>
      </c>
      <c r="E307" s="13">
        <f t="shared" si="17"/>
        <v>-5.9256317203881803E-4</v>
      </c>
      <c r="I307" s="7">
        <v>44512</v>
      </c>
      <c r="J307">
        <v>111.300003</v>
      </c>
      <c r="K307" s="15">
        <f t="shared" si="18"/>
        <v>1.800225054909621E-3</v>
      </c>
      <c r="L307" s="8">
        <v>4700.8999999999996</v>
      </c>
      <c r="M307" s="13">
        <f t="shared" si="19"/>
        <v>3.8652088494062209E-3</v>
      </c>
    </row>
    <row r="308" spans="1:13" ht="17" x14ac:dyDescent="0.2">
      <c r="A308" s="7">
        <v>43784</v>
      </c>
      <c r="B308">
        <v>111.599998</v>
      </c>
      <c r="C308" s="15">
        <f t="shared" si="16"/>
        <v>-8.9524621920977765E-4</v>
      </c>
      <c r="D308" s="8">
        <v>3108.46</v>
      </c>
      <c r="E308" s="13">
        <f t="shared" si="17"/>
        <v>-3.7561935529359936E-3</v>
      </c>
      <c r="I308" s="7">
        <v>44515</v>
      </c>
      <c r="J308">
        <v>111.199997</v>
      </c>
      <c r="K308" s="15">
        <f t="shared" si="18"/>
        <v>-8.9852648072263896E-4</v>
      </c>
      <c r="L308" s="8">
        <v>4688.67</v>
      </c>
      <c r="M308" s="13">
        <f t="shared" si="19"/>
        <v>-2.6016294752068125E-3</v>
      </c>
    </row>
    <row r="309" spans="1:13" ht="17" x14ac:dyDescent="0.2">
      <c r="A309" s="7">
        <v>43787</v>
      </c>
      <c r="B309">
        <v>111.699997</v>
      </c>
      <c r="C309" s="15">
        <f t="shared" si="16"/>
        <v>8.9604840315504752E-4</v>
      </c>
      <c r="D309" s="8">
        <v>3103.54</v>
      </c>
      <c r="E309" s="13">
        <f t="shared" si="17"/>
        <v>-1.5827773238195064E-3</v>
      </c>
      <c r="I309" s="7">
        <v>44516</v>
      </c>
      <c r="J309">
        <v>111.699997</v>
      </c>
      <c r="K309" s="15">
        <f t="shared" si="18"/>
        <v>4.496402999003779E-3</v>
      </c>
      <c r="L309" s="8">
        <v>4704.54</v>
      </c>
      <c r="M309" s="13">
        <f t="shared" si="19"/>
        <v>3.3847551651107199E-3</v>
      </c>
    </row>
    <row r="310" spans="1:13" ht="17" x14ac:dyDescent="0.2">
      <c r="A310" s="7">
        <v>43788</v>
      </c>
      <c r="B310">
        <v>111.900002</v>
      </c>
      <c r="C310" s="15">
        <f t="shared" si="16"/>
        <v>1.7905551062817882E-3</v>
      </c>
      <c r="D310" s="8">
        <v>3110.29</v>
      </c>
      <c r="E310" s="13">
        <f t="shared" si="17"/>
        <v>2.1749357185665286E-3</v>
      </c>
      <c r="I310" s="7">
        <v>44517</v>
      </c>
      <c r="J310">
        <v>111.199997</v>
      </c>
      <c r="K310" s="15">
        <f t="shared" si="18"/>
        <v>-4.4762758588077212E-3</v>
      </c>
      <c r="L310" s="8">
        <v>4697.96</v>
      </c>
      <c r="M310" s="13">
        <f t="shared" si="19"/>
        <v>-1.3986489646171663E-3</v>
      </c>
    </row>
    <row r="311" spans="1:13" ht="17" x14ac:dyDescent="0.2">
      <c r="A311" s="7">
        <v>43789</v>
      </c>
      <c r="B311">
        <v>111.800003</v>
      </c>
      <c r="C311" s="15">
        <f t="shared" si="16"/>
        <v>-8.9364609662823113E-4</v>
      </c>
      <c r="D311" s="8">
        <v>3133.64</v>
      </c>
      <c r="E311" s="13">
        <f t="shared" si="17"/>
        <v>7.5073385439943241E-3</v>
      </c>
      <c r="I311" s="7">
        <v>44518</v>
      </c>
      <c r="J311">
        <v>110.900002</v>
      </c>
      <c r="K311" s="15">
        <f t="shared" si="18"/>
        <v>-2.6977968353721904E-3</v>
      </c>
      <c r="L311" s="8">
        <v>4682.9399999999996</v>
      </c>
      <c r="M311" s="13">
        <f t="shared" si="19"/>
        <v>-3.1971323723489764E-3</v>
      </c>
    </row>
    <row r="312" spans="1:13" ht="17" x14ac:dyDescent="0.2">
      <c r="A312" s="7">
        <v>43790</v>
      </c>
      <c r="B312">
        <v>111.5</v>
      </c>
      <c r="C312" s="15">
        <f t="shared" si="16"/>
        <v>-2.68338991010586E-3</v>
      </c>
      <c r="D312" s="8">
        <v>3140.52</v>
      </c>
      <c r="E312" s="13">
        <f t="shared" si="17"/>
        <v>2.1955297992111156E-3</v>
      </c>
      <c r="I312" s="7">
        <v>44519</v>
      </c>
      <c r="J312">
        <v>110.800003</v>
      </c>
      <c r="K312" s="15">
        <f t="shared" si="18"/>
        <v>-9.0170422179070009E-4</v>
      </c>
      <c r="L312" s="8">
        <v>4690.7</v>
      </c>
      <c r="M312" s="13">
        <f t="shared" si="19"/>
        <v>1.6570786727996278E-3</v>
      </c>
    </row>
    <row r="313" spans="1:13" ht="17" x14ac:dyDescent="0.2">
      <c r="A313" s="7">
        <v>43791</v>
      </c>
      <c r="B313">
        <v>111.599998</v>
      </c>
      <c r="C313" s="15">
        <f t="shared" si="16"/>
        <v>8.9684304932724501E-4</v>
      </c>
      <c r="D313" s="8">
        <v>3153.63</v>
      </c>
      <c r="E313" s="13">
        <f t="shared" si="17"/>
        <v>4.1744679225097503E-3</v>
      </c>
      <c r="I313" s="7">
        <v>44522</v>
      </c>
      <c r="J313">
        <v>110.800003</v>
      </c>
      <c r="K313" s="15">
        <f t="shared" si="18"/>
        <v>0</v>
      </c>
      <c r="L313" s="8">
        <v>4701.46</v>
      </c>
      <c r="M313" s="13">
        <f t="shared" si="19"/>
        <v>2.2939006971240961E-3</v>
      </c>
    </row>
    <row r="314" spans="1:13" ht="17" x14ac:dyDescent="0.2">
      <c r="A314" s="7">
        <v>43794</v>
      </c>
      <c r="B314">
        <v>111.800003</v>
      </c>
      <c r="C314" s="15">
        <f t="shared" si="16"/>
        <v>1.7921595303254101E-3</v>
      </c>
      <c r="D314" s="8">
        <v>3140.98</v>
      </c>
      <c r="E314" s="13">
        <f t="shared" si="17"/>
        <v>-4.0112505271703291E-3</v>
      </c>
      <c r="I314" s="7">
        <v>44523</v>
      </c>
      <c r="J314">
        <v>111</v>
      </c>
      <c r="K314" s="15">
        <f t="shared" si="18"/>
        <v>1.8050270269396318E-3</v>
      </c>
      <c r="L314" s="8">
        <v>4594.62</v>
      </c>
      <c r="M314" s="13">
        <f t="shared" si="19"/>
        <v>-2.2724855683128209E-2</v>
      </c>
    </row>
    <row r="315" spans="1:13" ht="17" x14ac:dyDescent="0.2">
      <c r="A315" s="7">
        <v>43795</v>
      </c>
      <c r="B315">
        <v>112.099998</v>
      </c>
      <c r="C315" s="15">
        <f t="shared" si="16"/>
        <v>2.6833183537571248E-3</v>
      </c>
      <c r="D315" s="8">
        <v>3113.87</v>
      </c>
      <c r="E315" s="13">
        <f t="shared" si="17"/>
        <v>-8.6310641901572449E-3</v>
      </c>
      <c r="I315" s="7">
        <v>44524</v>
      </c>
      <c r="J315">
        <v>111</v>
      </c>
      <c r="K315" s="15">
        <f t="shared" si="18"/>
        <v>0</v>
      </c>
      <c r="L315" s="8">
        <v>4655.2700000000004</v>
      </c>
      <c r="M315" s="13">
        <f t="shared" si="19"/>
        <v>1.3200221128189193E-2</v>
      </c>
    </row>
    <row r="316" spans="1:13" ht="17" x14ac:dyDescent="0.2">
      <c r="A316" s="7">
        <v>43796</v>
      </c>
      <c r="B316">
        <v>112.099998</v>
      </c>
      <c r="C316" s="15">
        <f t="shared" si="16"/>
        <v>0</v>
      </c>
      <c r="D316" s="8">
        <v>3093.2</v>
      </c>
      <c r="E316" s="13">
        <f t="shared" si="17"/>
        <v>-6.6380420505672832E-3</v>
      </c>
      <c r="I316" s="7">
        <v>44525</v>
      </c>
      <c r="J316">
        <v>111.099998</v>
      </c>
      <c r="K316" s="15">
        <f t="shared" si="18"/>
        <v>9.0088288288292517E-4</v>
      </c>
      <c r="L316" s="8">
        <v>4567</v>
      </c>
      <c r="M316" s="13">
        <f t="shared" si="19"/>
        <v>-1.8961306218543861E-2</v>
      </c>
    </row>
    <row r="317" spans="1:13" ht="17" x14ac:dyDescent="0.2">
      <c r="A317" s="7">
        <v>43797</v>
      </c>
      <c r="B317">
        <v>112.099998</v>
      </c>
      <c r="C317" s="15">
        <f t="shared" si="16"/>
        <v>0</v>
      </c>
      <c r="D317" s="8">
        <v>3112.76</v>
      </c>
      <c r="E317" s="13">
        <f t="shared" si="17"/>
        <v>6.323548428811776E-3</v>
      </c>
      <c r="I317" s="7">
        <v>44526</v>
      </c>
      <c r="J317">
        <v>110.599998</v>
      </c>
      <c r="K317" s="15">
        <f t="shared" si="18"/>
        <v>-4.5004501260207386E-3</v>
      </c>
      <c r="L317" s="8">
        <v>4513.04</v>
      </c>
      <c r="M317" s="13">
        <f t="shared" si="19"/>
        <v>-1.1815195971097037E-2</v>
      </c>
    </row>
    <row r="318" spans="1:13" ht="17" x14ac:dyDescent="0.2">
      <c r="A318" s="7">
        <v>43798</v>
      </c>
      <c r="B318">
        <v>112.099998</v>
      </c>
      <c r="C318" s="15">
        <f t="shared" si="16"/>
        <v>0</v>
      </c>
      <c r="D318" s="8">
        <v>3117.43</v>
      </c>
      <c r="E318" s="13">
        <f t="shared" si="17"/>
        <v>1.500276282141666E-3</v>
      </c>
      <c r="I318" s="7">
        <v>44529</v>
      </c>
      <c r="J318">
        <v>110.099998</v>
      </c>
      <c r="K318" s="15">
        <f t="shared" si="18"/>
        <v>-4.520795741786543E-3</v>
      </c>
      <c r="L318" s="8">
        <v>4577.1000000000004</v>
      </c>
      <c r="M318" s="13">
        <f t="shared" si="19"/>
        <v>1.4194423271231882E-2</v>
      </c>
    </row>
    <row r="319" spans="1:13" ht="17" x14ac:dyDescent="0.2">
      <c r="A319" s="7">
        <v>43801</v>
      </c>
      <c r="B319">
        <v>111.599998</v>
      </c>
      <c r="C319" s="15">
        <f t="shared" si="16"/>
        <v>-4.4603033802016467E-3</v>
      </c>
      <c r="D319" s="8">
        <v>3145.91</v>
      </c>
      <c r="E319" s="13">
        <f t="shared" si="17"/>
        <v>9.1357303933048417E-3</v>
      </c>
      <c r="I319" s="7">
        <v>44530</v>
      </c>
      <c r="J319">
        <v>109.699997</v>
      </c>
      <c r="K319" s="15">
        <f t="shared" si="18"/>
        <v>-3.6330700024173046E-3</v>
      </c>
      <c r="L319" s="8">
        <v>4538.43</v>
      </c>
      <c r="M319" s="13">
        <f t="shared" si="19"/>
        <v>-8.4485809792226307E-3</v>
      </c>
    </row>
    <row r="320" spans="1:13" ht="17" x14ac:dyDescent="0.2">
      <c r="A320" s="7">
        <v>43802</v>
      </c>
      <c r="B320">
        <v>111.199997</v>
      </c>
      <c r="C320" s="15">
        <f t="shared" si="16"/>
        <v>-3.5842384154881612E-3</v>
      </c>
      <c r="D320" s="8">
        <v>3135.96</v>
      </c>
      <c r="E320" s="13">
        <f t="shared" si="17"/>
        <v>-3.1628368262283102E-3</v>
      </c>
      <c r="I320" s="7">
        <v>44531</v>
      </c>
      <c r="J320">
        <v>109.699997</v>
      </c>
      <c r="K320" s="15">
        <f t="shared" si="18"/>
        <v>0</v>
      </c>
      <c r="L320" s="8">
        <v>4591.67</v>
      </c>
      <c r="M320" s="13">
        <f t="shared" si="19"/>
        <v>1.1730928977641941E-2</v>
      </c>
    </row>
    <row r="321" spans="1:13" ht="17" x14ac:dyDescent="0.2">
      <c r="A321" s="7">
        <v>43803</v>
      </c>
      <c r="B321">
        <v>111</v>
      </c>
      <c r="C321" s="15">
        <f t="shared" si="16"/>
        <v>-1.7985342211834787E-3</v>
      </c>
      <c r="D321" s="8">
        <v>3132.52</v>
      </c>
      <c r="E321" s="13">
        <f t="shared" si="17"/>
        <v>-1.0969527672547441E-3</v>
      </c>
      <c r="I321" s="7">
        <v>44532</v>
      </c>
      <c r="J321">
        <v>109.599998</v>
      </c>
      <c r="K321" s="15">
        <f t="shared" si="18"/>
        <v>-9.115679374175345E-4</v>
      </c>
      <c r="L321" s="8">
        <v>4686.75</v>
      </c>
      <c r="M321" s="13">
        <f t="shared" si="19"/>
        <v>2.0707063007576743E-2</v>
      </c>
    </row>
    <row r="322" spans="1:13" ht="17" x14ac:dyDescent="0.2">
      <c r="A322" s="7">
        <v>43804</v>
      </c>
      <c r="B322">
        <v>110.900002</v>
      </c>
      <c r="C322" s="15">
        <f t="shared" si="16"/>
        <v>-9.0088288288292517E-4</v>
      </c>
      <c r="D322" s="8">
        <v>3141.63</v>
      </c>
      <c r="E322" s="13">
        <f t="shared" si="17"/>
        <v>2.9082017034209873E-3</v>
      </c>
      <c r="I322" s="7">
        <v>44533</v>
      </c>
      <c r="J322">
        <v>110.099998</v>
      </c>
      <c r="K322" s="15">
        <f t="shared" si="18"/>
        <v>4.5620438788693818E-3</v>
      </c>
      <c r="L322" s="8">
        <v>4701.21</v>
      </c>
      <c r="M322" s="13">
        <f t="shared" si="19"/>
        <v>3.0852936469836223E-3</v>
      </c>
    </row>
    <row r="323" spans="1:13" ht="17" x14ac:dyDescent="0.2">
      <c r="A323" s="7">
        <v>43805</v>
      </c>
      <c r="B323">
        <v>111</v>
      </c>
      <c r="C323" s="15">
        <f t="shared" si="16"/>
        <v>9.0169520465832598E-4</v>
      </c>
      <c r="D323" s="8">
        <v>3168.57</v>
      </c>
      <c r="E323" s="13">
        <f t="shared" si="17"/>
        <v>8.5751663945150547E-3</v>
      </c>
      <c r="I323" s="7">
        <v>44536</v>
      </c>
      <c r="J323">
        <v>110.199997</v>
      </c>
      <c r="K323" s="15">
        <f t="shared" si="18"/>
        <v>9.0825614728884396E-4</v>
      </c>
      <c r="L323" s="8">
        <v>4667.45</v>
      </c>
      <c r="M323" s="13">
        <f t="shared" si="19"/>
        <v>-7.1811299644134463E-3</v>
      </c>
    </row>
    <row r="324" spans="1:13" ht="17" x14ac:dyDescent="0.2">
      <c r="A324" s="7">
        <v>43808</v>
      </c>
      <c r="B324">
        <v>111.099998</v>
      </c>
      <c r="C324" s="15">
        <f t="shared" ref="C324:C387" si="20">B324/B323-1</f>
        <v>9.0088288288292517E-4</v>
      </c>
      <c r="D324" s="8">
        <v>3168.8</v>
      </c>
      <c r="E324" s="13">
        <f t="shared" ref="E324:E387" si="21">D324/D323-1</f>
        <v>7.258794976916505E-5</v>
      </c>
      <c r="I324" s="7">
        <v>44537</v>
      </c>
      <c r="J324">
        <v>111</v>
      </c>
      <c r="K324" s="15">
        <f t="shared" ref="K324:K387" si="22">J324/J323-1</f>
        <v>7.2595555515306831E-3</v>
      </c>
      <c r="L324" s="8">
        <v>4712.0200000000004</v>
      </c>
      <c r="M324" s="13">
        <f t="shared" ref="M324:M387" si="23">L324/L323-1</f>
        <v>9.54911139915815E-3</v>
      </c>
    </row>
    <row r="325" spans="1:13" ht="17" x14ac:dyDescent="0.2">
      <c r="A325" s="7">
        <v>43809</v>
      </c>
      <c r="B325">
        <v>111</v>
      </c>
      <c r="C325" s="15">
        <f t="shared" si="20"/>
        <v>-9.0007202340358639E-4</v>
      </c>
      <c r="D325" s="8">
        <v>3191.45</v>
      </c>
      <c r="E325" s="13">
        <f t="shared" si="21"/>
        <v>7.1478162080280683E-3</v>
      </c>
      <c r="I325" s="7">
        <v>44538</v>
      </c>
      <c r="J325">
        <v>111.699997</v>
      </c>
      <c r="K325" s="15">
        <f t="shared" si="22"/>
        <v>6.3062792792791811E-3</v>
      </c>
      <c r="L325" s="8">
        <v>4668.97</v>
      </c>
      <c r="M325" s="13">
        <f t="shared" si="23"/>
        <v>-9.1362090992822553E-3</v>
      </c>
    </row>
    <row r="326" spans="1:13" ht="17" x14ac:dyDescent="0.2">
      <c r="A326" s="7">
        <v>43810</v>
      </c>
      <c r="B326">
        <v>111</v>
      </c>
      <c r="C326" s="15">
        <f t="shared" si="20"/>
        <v>0</v>
      </c>
      <c r="D326" s="8">
        <v>3192.52</v>
      </c>
      <c r="E326" s="13">
        <f t="shared" si="21"/>
        <v>3.3527080167328194E-4</v>
      </c>
      <c r="I326" s="7">
        <v>44539</v>
      </c>
      <c r="J326">
        <v>111.800003</v>
      </c>
      <c r="K326" s="15">
        <f t="shared" si="22"/>
        <v>8.9530888707201051E-4</v>
      </c>
      <c r="L326" s="8">
        <v>4634.09</v>
      </c>
      <c r="M326" s="13">
        <f t="shared" si="23"/>
        <v>-7.4705984403412584E-3</v>
      </c>
    </row>
    <row r="327" spans="1:13" ht="17" x14ac:dyDescent="0.2">
      <c r="A327" s="7">
        <v>43811</v>
      </c>
      <c r="B327">
        <v>111.300003</v>
      </c>
      <c r="C327" s="15">
        <f t="shared" si="20"/>
        <v>2.7027297297297359E-3</v>
      </c>
      <c r="D327" s="8">
        <v>3191.14</v>
      </c>
      <c r="E327" s="13">
        <f t="shared" si="21"/>
        <v>-4.3226040870536497E-4</v>
      </c>
      <c r="I327" s="7">
        <v>44540</v>
      </c>
      <c r="J327">
        <v>111.699997</v>
      </c>
      <c r="K327" s="15">
        <f t="shared" si="22"/>
        <v>-8.9450802608659341E-4</v>
      </c>
      <c r="L327" s="8">
        <v>4709.8500000000004</v>
      </c>
      <c r="M327" s="13">
        <f t="shared" si="23"/>
        <v>1.6348409288555077E-2</v>
      </c>
    </row>
    <row r="328" spans="1:13" ht="17" x14ac:dyDescent="0.2">
      <c r="A328" s="7">
        <v>43812</v>
      </c>
      <c r="B328">
        <v>111.5</v>
      </c>
      <c r="C328" s="15">
        <f t="shared" si="20"/>
        <v>1.7969181905592713E-3</v>
      </c>
      <c r="D328" s="8">
        <v>3205.37</v>
      </c>
      <c r="E328" s="13">
        <f t="shared" si="21"/>
        <v>4.4592214694434418E-3</v>
      </c>
      <c r="I328" s="7">
        <v>44543</v>
      </c>
      <c r="J328">
        <v>111.5</v>
      </c>
      <c r="K328" s="15">
        <f t="shared" si="22"/>
        <v>-1.7904834858679664E-3</v>
      </c>
      <c r="L328" s="8">
        <v>4668.67</v>
      </c>
      <c r="M328" s="13">
        <f t="shared" si="23"/>
        <v>-8.7433782392221104E-3</v>
      </c>
    </row>
    <row r="329" spans="1:13" ht="17" x14ac:dyDescent="0.2">
      <c r="A329" s="7">
        <v>43815</v>
      </c>
      <c r="B329">
        <v>112</v>
      </c>
      <c r="C329" s="15">
        <f t="shared" si="20"/>
        <v>4.484304932735439E-3</v>
      </c>
      <c r="D329" s="8">
        <v>3221.22</v>
      </c>
      <c r="E329" s="13">
        <f t="shared" si="21"/>
        <v>4.9448269622538454E-3</v>
      </c>
      <c r="I329" s="7">
        <v>44544</v>
      </c>
      <c r="J329">
        <v>111.400002</v>
      </c>
      <c r="K329" s="15">
        <f t="shared" si="22"/>
        <v>-8.9684304932735603E-4</v>
      </c>
      <c r="L329" s="8">
        <v>4620.6400000000003</v>
      </c>
      <c r="M329" s="13">
        <f t="shared" si="23"/>
        <v>-1.0287726483131143E-2</v>
      </c>
    </row>
    <row r="330" spans="1:13" ht="17" x14ac:dyDescent="0.2">
      <c r="A330" s="7">
        <v>43816</v>
      </c>
      <c r="B330">
        <v>112.400002</v>
      </c>
      <c r="C330" s="15">
        <f t="shared" si="20"/>
        <v>3.5714464285714342E-3</v>
      </c>
      <c r="D330" s="8">
        <v>3224.01</v>
      </c>
      <c r="E330" s="13">
        <f t="shared" si="21"/>
        <v>8.6613146571812294E-4</v>
      </c>
      <c r="I330" s="7">
        <v>44545</v>
      </c>
      <c r="J330">
        <v>111</v>
      </c>
      <c r="K330" s="15">
        <f t="shared" si="22"/>
        <v>-3.5906821617471829E-3</v>
      </c>
      <c r="L330" s="8">
        <v>4568.0200000000004</v>
      </c>
      <c r="M330" s="13">
        <f t="shared" si="23"/>
        <v>-1.1388032826621375E-2</v>
      </c>
    </row>
    <row r="331" spans="1:13" ht="17" x14ac:dyDescent="0.2">
      <c r="A331" s="7">
        <v>43817</v>
      </c>
      <c r="B331">
        <v>112.800003</v>
      </c>
      <c r="C331" s="15">
        <f t="shared" si="20"/>
        <v>3.5587276946846824E-3</v>
      </c>
      <c r="D331" s="8">
        <v>3223.38</v>
      </c>
      <c r="E331" s="13">
        <f t="shared" si="21"/>
        <v>-1.9540882317370389E-4</v>
      </c>
      <c r="I331" s="7">
        <v>44546</v>
      </c>
      <c r="J331">
        <v>111</v>
      </c>
      <c r="K331" s="15">
        <f t="shared" si="22"/>
        <v>0</v>
      </c>
      <c r="L331" s="8">
        <v>4649.2299999999996</v>
      </c>
      <c r="M331" s="13">
        <f t="shared" si="23"/>
        <v>1.7777943178882483E-2</v>
      </c>
    </row>
    <row r="332" spans="1:13" ht="17" x14ac:dyDescent="0.2">
      <c r="A332" s="7">
        <v>43818</v>
      </c>
      <c r="B332">
        <v>112.800003</v>
      </c>
      <c r="C332" s="15">
        <f t="shared" si="20"/>
        <v>0</v>
      </c>
      <c r="D332" s="8">
        <v>3239.91</v>
      </c>
      <c r="E332" s="13">
        <f t="shared" si="21"/>
        <v>5.1281573999961694E-3</v>
      </c>
      <c r="I332" s="7">
        <v>44547</v>
      </c>
      <c r="J332">
        <v>111.300003</v>
      </c>
      <c r="K332" s="15">
        <f t="shared" si="22"/>
        <v>2.7027297297297359E-3</v>
      </c>
      <c r="L332" s="8">
        <v>4696.5600000000004</v>
      </c>
      <c r="M332" s="13">
        <f t="shared" si="23"/>
        <v>1.0180180373954517E-2</v>
      </c>
    </row>
    <row r="333" spans="1:13" ht="17" x14ac:dyDescent="0.2">
      <c r="A333" s="7">
        <v>43819</v>
      </c>
      <c r="B333">
        <v>113</v>
      </c>
      <c r="C333" s="15">
        <f t="shared" si="20"/>
        <v>1.7730230024903815E-3</v>
      </c>
      <c r="D333" s="8">
        <v>3240.02</v>
      </c>
      <c r="E333" s="13">
        <f t="shared" si="21"/>
        <v>3.3951560382883272E-5</v>
      </c>
      <c r="I333" s="7">
        <v>44550</v>
      </c>
      <c r="J333">
        <v>110.900002</v>
      </c>
      <c r="K333" s="15">
        <f t="shared" si="22"/>
        <v>-3.5938992741986198E-3</v>
      </c>
      <c r="L333" s="8">
        <v>4725.79</v>
      </c>
      <c r="M333" s="13">
        <f t="shared" si="23"/>
        <v>6.2237041579367158E-3</v>
      </c>
    </row>
    <row r="334" spans="1:13" ht="17" x14ac:dyDescent="0.2">
      <c r="A334" s="7">
        <v>43822</v>
      </c>
      <c r="B334">
        <v>113.400002</v>
      </c>
      <c r="C334" s="15">
        <f t="shared" si="20"/>
        <v>3.5398407079645366E-3</v>
      </c>
      <c r="D334" s="8">
        <v>3221.29</v>
      </c>
      <c r="E334" s="13">
        <f t="shared" si="21"/>
        <v>-5.7808285134042237E-3</v>
      </c>
      <c r="I334" s="7">
        <v>44551</v>
      </c>
      <c r="J334">
        <v>110.900002</v>
      </c>
      <c r="K334" s="15">
        <f t="shared" si="22"/>
        <v>0</v>
      </c>
      <c r="L334" s="8">
        <v>4791.1899999999996</v>
      </c>
      <c r="M334" s="13">
        <f t="shared" si="23"/>
        <v>1.383895602639984E-2</v>
      </c>
    </row>
    <row r="335" spans="1:13" ht="17" x14ac:dyDescent="0.2">
      <c r="A335" s="7">
        <v>43823</v>
      </c>
      <c r="B335">
        <v>113.5</v>
      </c>
      <c r="C335" s="15">
        <f t="shared" si="20"/>
        <v>8.8181656293095934E-4</v>
      </c>
      <c r="D335" s="8">
        <v>3230.78</v>
      </c>
      <c r="E335" s="13">
        <f t="shared" si="21"/>
        <v>2.9460247292234509E-3</v>
      </c>
      <c r="I335" s="7">
        <v>44552</v>
      </c>
      <c r="J335">
        <v>110.900002</v>
      </c>
      <c r="K335" s="15">
        <f t="shared" si="22"/>
        <v>0</v>
      </c>
      <c r="L335" s="8">
        <v>4786.3500000000004</v>
      </c>
      <c r="M335" s="13">
        <f t="shared" si="23"/>
        <v>-1.0101874482121298E-3</v>
      </c>
    </row>
    <row r="336" spans="1:13" ht="17" x14ac:dyDescent="0.2">
      <c r="A336" s="7">
        <v>43826</v>
      </c>
      <c r="B336">
        <v>113.5</v>
      </c>
      <c r="C336" s="15">
        <f t="shared" si="20"/>
        <v>0</v>
      </c>
      <c r="D336" s="8">
        <v>3257.85</v>
      </c>
      <c r="E336" s="13">
        <f t="shared" si="21"/>
        <v>8.3787815945375321E-3</v>
      </c>
      <c r="I336" s="7">
        <v>44553</v>
      </c>
      <c r="J336">
        <v>110.900002</v>
      </c>
      <c r="K336" s="15">
        <f t="shared" si="22"/>
        <v>0</v>
      </c>
      <c r="L336" s="8">
        <v>4793.0600000000004</v>
      </c>
      <c r="M336" s="13">
        <f t="shared" si="23"/>
        <v>1.4019033292591576E-3</v>
      </c>
    </row>
    <row r="337" spans="1:13" ht="17" x14ac:dyDescent="0.2">
      <c r="A337" s="7">
        <v>43829</v>
      </c>
      <c r="B337">
        <v>113.400002</v>
      </c>
      <c r="C337" s="15">
        <f t="shared" si="20"/>
        <v>-8.8103964757713094E-4</v>
      </c>
      <c r="D337" s="8">
        <v>3234.85</v>
      </c>
      <c r="E337" s="13">
        <f t="shared" si="21"/>
        <v>-7.059870773669763E-3</v>
      </c>
      <c r="I337" s="7">
        <v>44554</v>
      </c>
      <c r="J337">
        <v>111.199997</v>
      </c>
      <c r="K337" s="15">
        <f t="shared" si="22"/>
        <v>2.705094631107352E-3</v>
      </c>
      <c r="L337" s="8">
        <v>4778.7299999999996</v>
      </c>
      <c r="M337" s="13">
        <f t="shared" si="23"/>
        <v>-2.9897393314501919E-3</v>
      </c>
    </row>
    <row r="338" spans="1:13" ht="17" x14ac:dyDescent="0.2">
      <c r="A338" s="7">
        <v>43830</v>
      </c>
      <c r="B338">
        <v>113.099998</v>
      </c>
      <c r="C338" s="15">
        <f t="shared" si="20"/>
        <v>-2.6455378722127776E-3</v>
      </c>
      <c r="D338" s="8">
        <v>3246.28</v>
      </c>
      <c r="E338" s="13">
        <f t="shared" si="21"/>
        <v>3.5333941295578875E-3</v>
      </c>
      <c r="I338" s="7">
        <v>44559</v>
      </c>
      <c r="J338">
        <v>111.599998</v>
      </c>
      <c r="K338" s="15">
        <f t="shared" si="22"/>
        <v>3.597131392008901E-3</v>
      </c>
      <c r="L338" s="8">
        <v>4766.18</v>
      </c>
      <c r="M338" s="13">
        <f t="shared" si="23"/>
        <v>-2.6262207741385435E-3</v>
      </c>
    </row>
    <row r="339" spans="1:13" ht="17" x14ac:dyDescent="0.2">
      <c r="A339" s="7">
        <v>43832</v>
      </c>
      <c r="B339">
        <v>112.900002</v>
      </c>
      <c r="C339" s="15">
        <f t="shared" si="20"/>
        <v>-1.7683112602707718E-3</v>
      </c>
      <c r="D339" s="8">
        <v>3237.18</v>
      </c>
      <c r="E339" s="13">
        <f t="shared" si="21"/>
        <v>-2.8032085956850583E-3</v>
      </c>
      <c r="I339" s="7">
        <v>44560</v>
      </c>
      <c r="J339">
        <v>111.400002</v>
      </c>
      <c r="K339" s="15">
        <f t="shared" si="22"/>
        <v>-1.7920788851626401E-3</v>
      </c>
      <c r="L339" s="8">
        <v>4796.5600000000004</v>
      </c>
      <c r="M339" s="13">
        <f t="shared" si="23"/>
        <v>6.3740773533522699E-3</v>
      </c>
    </row>
    <row r="340" spans="1:13" ht="17" x14ac:dyDescent="0.2">
      <c r="A340" s="7">
        <v>43833</v>
      </c>
      <c r="B340">
        <v>113.300003</v>
      </c>
      <c r="C340" s="15">
        <f t="shared" si="20"/>
        <v>3.5429671648721239E-3</v>
      </c>
      <c r="D340" s="8">
        <v>3253.05</v>
      </c>
      <c r="E340" s="13">
        <f t="shared" si="21"/>
        <v>4.9024150649641385E-3</v>
      </c>
      <c r="I340" s="7">
        <v>44561</v>
      </c>
      <c r="J340">
        <v>111.199997</v>
      </c>
      <c r="K340" s="15">
        <f t="shared" si="22"/>
        <v>-1.795376987515751E-3</v>
      </c>
      <c r="L340" s="8">
        <v>4793.54</v>
      </c>
      <c r="M340" s="13">
        <f t="shared" si="23"/>
        <v>-6.29617892823231E-4</v>
      </c>
    </row>
    <row r="341" spans="1:13" ht="17" x14ac:dyDescent="0.2">
      <c r="A341" s="7">
        <v>43836</v>
      </c>
      <c r="B341">
        <v>113.099998</v>
      </c>
      <c r="C341" s="15">
        <f t="shared" si="20"/>
        <v>-1.7652691500811279E-3</v>
      </c>
      <c r="D341" s="8">
        <v>3274.7</v>
      </c>
      <c r="E341" s="13">
        <f t="shared" si="21"/>
        <v>6.6552927252885308E-3</v>
      </c>
      <c r="I341" s="7">
        <v>44565</v>
      </c>
      <c r="J341">
        <v>111.199997</v>
      </c>
      <c r="K341" s="15">
        <f t="shared" si="22"/>
        <v>0</v>
      </c>
      <c r="L341" s="8">
        <v>4700.58</v>
      </c>
      <c r="M341" s="13">
        <f t="shared" si="23"/>
        <v>-1.939276609770646E-2</v>
      </c>
    </row>
    <row r="342" spans="1:13" ht="17" x14ac:dyDescent="0.2">
      <c r="A342" s="7">
        <v>43837</v>
      </c>
      <c r="B342">
        <v>113.199997</v>
      </c>
      <c r="C342" s="15">
        <f t="shared" si="20"/>
        <v>8.8416447186845382E-4</v>
      </c>
      <c r="D342" s="8">
        <v>3265.35</v>
      </c>
      <c r="E342" s="13">
        <f t="shared" si="21"/>
        <v>-2.8552233792408233E-3</v>
      </c>
      <c r="I342" s="7">
        <v>44566</v>
      </c>
      <c r="J342">
        <v>111.199997</v>
      </c>
      <c r="K342" s="15">
        <f t="shared" si="22"/>
        <v>0</v>
      </c>
      <c r="L342" s="8">
        <v>4696.05</v>
      </c>
      <c r="M342" s="13">
        <f t="shared" si="23"/>
        <v>-9.6371086121282978E-4</v>
      </c>
    </row>
    <row r="343" spans="1:13" ht="17" x14ac:dyDescent="0.2">
      <c r="A343" s="7">
        <v>43838</v>
      </c>
      <c r="B343">
        <v>113.199997</v>
      </c>
      <c r="C343" s="15">
        <f t="shared" si="20"/>
        <v>0</v>
      </c>
      <c r="D343" s="8">
        <v>3288.13</v>
      </c>
      <c r="E343" s="13">
        <f t="shared" si="21"/>
        <v>6.9762812562206289E-3</v>
      </c>
      <c r="I343" s="7">
        <v>44567</v>
      </c>
      <c r="J343">
        <v>110.800003</v>
      </c>
      <c r="K343" s="15">
        <f t="shared" si="22"/>
        <v>-3.5970684423668464E-3</v>
      </c>
      <c r="L343" s="8">
        <v>4677.03</v>
      </c>
      <c r="M343" s="13">
        <f t="shared" si="23"/>
        <v>-4.0502124125595396E-3</v>
      </c>
    </row>
    <row r="344" spans="1:13" ht="17" x14ac:dyDescent="0.2">
      <c r="A344" s="7">
        <v>43839</v>
      </c>
      <c r="B344">
        <v>113.400002</v>
      </c>
      <c r="C344" s="15">
        <f t="shared" si="20"/>
        <v>1.7668286687322343E-3</v>
      </c>
      <c r="D344" s="8">
        <v>3283.15</v>
      </c>
      <c r="E344" s="13">
        <f t="shared" si="21"/>
        <v>-1.5145386587512855E-3</v>
      </c>
      <c r="I344" s="7">
        <v>44568</v>
      </c>
      <c r="J344">
        <v>110.400002</v>
      </c>
      <c r="K344" s="15">
        <f t="shared" si="22"/>
        <v>-3.6101172307729801E-3</v>
      </c>
      <c r="L344" s="8">
        <v>4670.29</v>
      </c>
      <c r="M344" s="13">
        <f t="shared" si="23"/>
        <v>-1.4410854751839564E-3</v>
      </c>
    </row>
    <row r="345" spans="1:13" ht="17" x14ac:dyDescent="0.2">
      <c r="A345" s="7">
        <v>43840</v>
      </c>
      <c r="B345">
        <v>113.5</v>
      </c>
      <c r="C345" s="15">
        <f t="shared" si="20"/>
        <v>8.8181656293095934E-4</v>
      </c>
      <c r="D345" s="8">
        <v>3289.29</v>
      </c>
      <c r="E345" s="13">
        <f t="shared" si="21"/>
        <v>1.870155186330269E-3</v>
      </c>
      <c r="I345" s="7">
        <v>44571</v>
      </c>
      <c r="J345">
        <v>110.400002</v>
      </c>
      <c r="K345" s="15">
        <f t="shared" si="22"/>
        <v>0</v>
      </c>
      <c r="L345" s="8">
        <v>4713.07</v>
      </c>
      <c r="M345" s="13">
        <f t="shared" si="23"/>
        <v>9.1600307475552256E-3</v>
      </c>
    </row>
    <row r="346" spans="1:13" ht="17" x14ac:dyDescent="0.2">
      <c r="A346" s="7">
        <v>43843</v>
      </c>
      <c r="B346">
        <v>113.800003</v>
      </c>
      <c r="C346" s="15">
        <f t="shared" si="20"/>
        <v>2.6431982378853913E-3</v>
      </c>
      <c r="D346" s="8">
        <v>3316.81</v>
      </c>
      <c r="E346" s="13">
        <f t="shared" si="21"/>
        <v>8.3665471879950104E-3</v>
      </c>
      <c r="I346" s="7">
        <v>44572</v>
      </c>
      <c r="J346">
        <v>110.400002</v>
      </c>
      <c r="K346" s="15">
        <f t="shared" si="22"/>
        <v>0</v>
      </c>
      <c r="L346" s="8">
        <v>4726.3500000000004</v>
      </c>
      <c r="M346" s="13">
        <f t="shared" si="23"/>
        <v>2.8176963210817529E-3</v>
      </c>
    </row>
    <row r="347" spans="1:13" ht="17" x14ac:dyDescent="0.2">
      <c r="A347" s="7">
        <v>43844</v>
      </c>
      <c r="B347">
        <v>113.900002</v>
      </c>
      <c r="C347" s="15">
        <f t="shared" si="20"/>
        <v>8.7872581163295216E-4</v>
      </c>
      <c r="D347" s="8">
        <v>3329.62</v>
      </c>
      <c r="E347" s="13">
        <f t="shared" si="21"/>
        <v>3.862144651035182E-3</v>
      </c>
      <c r="I347" s="7">
        <v>44573</v>
      </c>
      <c r="J347">
        <v>110.400002</v>
      </c>
      <c r="K347" s="15">
        <f t="shared" si="22"/>
        <v>0</v>
      </c>
      <c r="L347" s="8">
        <v>4659.03</v>
      </c>
      <c r="M347" s="13">
        <f t="shared" si="23"/>
        <v>-1.4243549462058636E-2</v>
      </c>
    </row>
    <row r="348" spans="1:13" ht="17" x14ac:dyDescent="0.2">
      <c r="A348" s="7">
        <v>43845</v>
      </c>
      <c r="B348">
        <v>114.099998</v>
      </c>
      <c r="C348" s="15">
        <f t="shared" si="20"/>
        <v>1.7558911017403478E-3</v>
      </c>
      <c r="D348" s="8">
        <v>3320.79</v>
      </c>
      <c r="E348" s="13">
        <f t="shared" si="21"/>
        <v>-2.6519542770646609E-3</v>
      </c>
      <c r="I348" s="7">
        <v>44574</v>
      </c>
      <c r="J348">
        <v>110.5</v>
      </c>
      <c r="K348" s="15">
        <f t="shared" si="22"/>
        <v>9.0577896909826983E-4</v>
      </c>
      <c r="L348" s="8">
        <v>4662.8500000000004</v>
      </c>
      <c r="M348" s="13">
        <f t="shared" si="23"/>
        <v>8.1991315788920716E-4</v>
      </c>
    </row>
    <row r="349" spans="1:13" ht="17" x14ac:dyDescent="0.2">
      <c r="A349" s="7">
        <v>43846</v>
      </c>
      <c r="B349">
        <v>114.099998</v>
      </c>
      <c r="C349" s="15">
        <f t="shared" si="20"/>
        <v>0</v>
      </c>
      <c r="D349" s="8">
        <v>3321.75</v>
      </c>
      <c r="E349" s="13">
        <f t="shared" si="21"/>
        <v>2.8908783753256451E-4</v>
      </c>
      <c r="I349" s="7">
        <v>44575</v>
      </c>
      <c r="J349">
        <v>110.300003</v>
      </c>
      <c r="K349" s="15">
        <f t="shared" si="22"/>
        <v>-1.8099276018098687E-3</v>
      </c>
      <c r="L349" s="8">
        <v>4577.1099999999997</v>
      </c>
      <c r="M349" s="13">
        <f t="shared" si="23"/>
        <v>-1.8387895814791499E-2</v>
      </c>
    </row>
    <row r="350" spans="1:13" ht="17" x14ac:dyDescent="0.2">
      <c r="A350" s="7">
        <v>43847</v>
      </c>
      <c r="B350">
        <v>114.400002</v>
      </c>
      <c r="C350" s="15">
        <f t="shared" si="20"/>
        <v>2.6293076709782426E-3</v>
      </c>
      <c r="D350" s="8">
        <v>3325.54</v>
      </c>
      <c r="E350" s="13">
        <f t="shared" si="21"/>
        <v>1.1409648528637462E-3</v>
      </c>
      <c r="I350" s="7">
        <v>44578</v>
      </c>
      <c r="J350">
        <v>110.199997</v>
      </c>
      <c r="K350" s="15">
        <f t="shared" si="22"/>
        <v>-9.0667268612865115E-4</v>
      </c>
      <c r="L350" s="8">
        <v>4532.76</v>
      </c>
      <c r="M350" s="13">
        <f t="shared" si="23"/>
        <v>-9.6895202431227512E-3</v>
      </c>
    </row>
    <row r="351" spans="1:13" ht="17" x14ac:dyDescent="0.2">
      <c r="A351" s="7">
        <v>43850</v>
      </c>
      <c r="B351">
        <v>114.5</v>
      </c>
      <c r="C351" s="15">
        <f t="shared" si="20"/>
        <v>8.7410837632684313E-4</v>
      </c>
      <c r="D351" s="8">
        <v>3295.47</v>
      </c>
      <c r="E351" s="13">
        <f t="shared" si="21"/>
        <v>-9.0421405245464381E-3</v>
      </c>
      <c r="I351" s="7">
        <v>44579</v>
      </c>
      <c r="J351">
        <v>110</v>
      </c>
      <c r="K351" s="15">
        <f t="shared" si="22"/>
        <v>-1.8148548588435842E-3</v>
      </c>
      <c r="L351" s="8">
        <v>4482.7299999999996</v>
      </c>
      <c r="M351" s="13">
        <f t="shared" si="23"/>
        <v>-1.103742532143781E-2</v>
      </c>
    </row>
    <row r="352" spans="1:13" ht="17" x14ac:dyDescent="0.2">
      <c r="A352" s="7">
        <v>43851</v>
      </c>
      <c r="B352">
        <v>114.300003</v>
      </c>
      <c r="C352" s="15">
        <f t="shared" si="20"/>
        <v>-1.7466986899562498E-3</v>
      </c>
      <c r="D352" s="8">
        <v>3243.63</v>
      </c>
      <c r="E352" s="13">
        <f t="shared" si="21"/>
        <v>-1.5730684849202037E-2</v>
      </c>
      <c r="I352" s="7">
        <v>44580</v>
      </c>
      <c r="J352">
        <v>109.699997</v>
      </c>
      <c r="K352" s="15">
        <f t="shared" si="22"/>
        <v>-2.7272999999999881E-3</v>
      </c>
      <c r="L352" s="8">
        <v>4397.9399999999996</v>
      </c>
      <c r="M352" s="13">
        <f t="shared" si="23"/>
        <v>-1.8914813071498782E-2</v>
      </c>
    </row>
    <row r="353" spans="1:13" ht="17" x14ac:dyDescent="0.2">
      <c r="A353" s="7">
        <v>43852</v>
      </c>
      <c r="B353">
        <v>114.099998</v>
      </c>
      <c r="C353" s="15">
        <f t="shared" si="20"/>
        <v>-1.7498249759451134E-3</v>
      </c>
      <c r="D353" s="8">
        <v>3276.24</v>
      </c>
      <c r="E353" s="13">
        <f t="shared" si="21"/>
        <v>1.0053551114029613E-2</v>
      </c>
      <c r="I353" s="7">
        <v>44581</v>
      </c>
      <c r="J353">
        <v>110</v>
      </c>
      <c r="K353" s="15">
        <f t="shared" si="22"/>
        <v>2.7347585068757674E-3</v>
      </c>
      <c r="L353" s="8">
        <v>4410.13</v>
      </c>
      <c r="M353" s="13">
        <f t="shared" si="23"/>
        <v>2.7717522294530283E-3</v>
      </c>
    </row>
    <row r="354" spans="1:13" ht="17" x14ac:dyDescent="0.2">
      <c r="A354" s="7">
        <v>43853</v>
      </c>
      <c r="B354">
        <v>114</v>
      </c>
      <c r="C354" s="15">
        <f t="shared" si="20"/>
        <v>-8.7640667618593682E-4</v>
      </c>
      <c r="D354" s="8">
        <v>3273.4</v>
      </c>
      <c r="E354" s="13">
        <f t="shared" si="21"/>
        <v>-8.6684736160957954E-4</v>
      </c>
      <c r="I354" s="7">
        <v>44582</v>
      </c>
      <c r="J354">
        <v>110.199997</v>
      </c>
      <c r="K354" s="15">
        <f t="shared" si="22"/>
        <v>1.8181545454545311E-3</v>
      </c>
      <c r="L354" s="8">
        <v>4356.45</v>
      </c>
      <c r="M354" s="13">
        <f t="shared" si="23"/>
        <v>-1.2171976789799865E-2</v>
      </c>
    </row>
    <row r="355" spans="1:13" ht="17" x14ac:dyDescent="0.2">
      <c r="A355" s="7">
        <v>43854</v>
      </c>
      <c r="B355">
        <v>114.199997</v>
      </c>
      <c r="C355" s="15">
        <f t="shared" si="20"/>
        <v>1.7543596491227387E-3</v>
      </c>
      <c r="D355" s="8">
        <v>3283.66</v>
      </c>
      <c r="E355" s="13">
        <f t="shared" si="21"/>
        <v>3.1343557157694768E-3</v>
      </c>
      <c r="I355" s="7">
        <v>44585</v>
      </c>
      <c r="J355">
        <v>110</v>
      </c>
      <c r="K355" s="15">
        <f t="shared" si="22"/>
        <v>-1.8148548588435842E-3</v>
      </c>
      <c r="L355" s="8">
        <v>4349.93</v>
      </c>
      <c r="M355" s="13">
        <f t="shared" si="23"/>
        <v>-1.4966314315554285E-3</v>
      </c>
    </row>
    <row r="356" spans="1:13" ht="17" x14ac:dyDescent="0.2">
      <c r="A356" s="7">
        <v>43857</v>
      </c>
      <c r="B356">
        <v>113.800003</v>
      </c>
      <c r="C356" s="15">
        <f t="shared" si="20"/>
        <v>-3.502574522834645E-3</v>
      </c>
      <c r="D356" s="8">
        <v>3225.52</v>
      </c>
      <c r="E356" s="13">
        <f t="shared" si="21"/>
        <v>-1.7705852615678808E-2</v>
      </c>
      <c r="I356" s="7">
        <v>44586</v>
      </c>
      <c r="J356">
        <v>109.5</v>
      </c>
      <c r="K356" s="15">
        <f t="shared" si="22"/>
        <v>-4.5454545454545192E-3</v>
      </c>
      <c r="L356" s="8">
        <v>4326.51</v>
      </c>
      <c r="M356" s="13">
        <f t="shared" si="23"/>
        <v>-5.3839946849719711E-3</v>
      </c>
    </row>
    <row r="357" spans="1:13" ht="17" x14ac:dyDescent="0.2">
      <c r="A357" s="7">
        <v>43858</v>
      </c>
      <c r="B357">
        <v>113.5</v>
      </c>
      <c r="C357" s="15">
        <f t="shared" si="20"/>
        <v>-2.6362301589746284E-3</v>
      </c>
      <c r="D357" s="8">
        <v>3248.92</v>
      </c>
      <c r="E357" s="13">
        <f t="shared" si="21"/>
        <v>7.2546442124061805E-3</v>
      </c>
      <c r="I357" s="7">
        <v>44587</v>
      </c>
      <c r="J357">
        <v>109.900002</v>
      </c>
      <c r="K357" s="15">
        <f t="shared" si="22"/>
        <v>3.6529863013698982E-3</v>
      </c>
      <c r="L357" s="8">
        <v>4431.8500000000004</v>
      </c>
      <c r="M357" s="13">
        <f t="shared" si="23"/>
        <v>2.4347568825681787E-2</v>
      </c>
    </row>
    <row r="358" spans="1:13" ht="17" x14ac:dyDescent="0.2">
      <c r="A358" s="7">
        <v>43859</v>
      </c>
      <c r="B358">
        <v>113.800003</v>
      </c>
      <c r="C358" s="15">
        <f t="shared" si="20"/>
        <v>2.6431982378853913E-3</v>
      </c>
      <c r="D358" s="8">
        <v>3297.59</v>
      </c>
      <c r="E358" s="13">
        <f t="shared" si="21"/>
        <v>1.4980362705145023E-2</v>
      </c>
      <c r="I358" s="7">
        <v>44588</v>
      </c>
      <c r="J358">
        <v>109.900002</v>
      </c>
      <c r="K358" s="15">
        <f t="shared" si="22"/>
        <v>0</v>
      </c>
      <c r="L358" s="8">
        <v>4515.55</v>
      </c>
      <c r="M358" s="13">
        <f t="shared" si="23"/>
        <v>1.8886018254227865E-2</v>
      </c>
    </row>
    <row r="359" spans="1:13" ht="17" x14ac:dyDescent="0.2">
      <c r="A359" s="7">
        <v>43860</v>
      </c>
      <c r="B359">
        <v>113.599998</v>
      </c>
      <c r="C359" s="15">
        <f t="shared" si="20"/>
        <v>-1.7575131346877493E-3</v>
      </c>
      <c r="D359" s="8">
        <v>3334.69</v>
      </c>
      <c r="E359" s="13">
        <f t="shared" si="21"/>
        <v>1.1250640619361318E-2</v>
      </c>
      <c r="I359" s="7">
        <v>44589</v>
      </c>
      <c r="J359">
        <v>109.5</v>
      </c>
      <c r="K359" s="15">
        <f t="shared" si="22"/>
        <v>-3.6396905616070674E-3</v>
      </c>
      <c r="L359" s="8">
        <v>4546.54</v>
      </c>
      <c r="M359" s="13">
        <f t="shared" si="23"/>
        <v>6.8629513569775646E-3</v>
      </c>
    </row>
    <row r="360" spans="1:13" ht="17" x14ac:dyDescent="0.2">
      <c r="A360" s="7">
        <v>43861</v>
      </c>
      <c r="B360">
        <v>113.199997</v>
      </c>
      <c r="C360" s="15">
        <f t="shared" si="20"/>
        <v>-3.5211356253721515E-3</v>
      </c>
      <c r="D360" s="8">
        <v>3345.78</v>
      </c>
      <c r="E360" s="13">
        <f t="shared" si="21"/>
        <v>3.3256464618900416E-3</v>
      </c>
      <c r="I360" s="7">
        <v>44592</v>
      </c>
      <c r="J360">
        <v>109.300003</v>
      </c>
      <c r="K360" s="15">
        <f t="shared" si="22"/>
        <v>-1.8264566210045574E-3</v>
      </c>
      <c r="L360" s="8">
        <v>4589.38</v>
      </c>
      <c r="M360" s="13">
        <f t="shared" si="23"/>
        <v>9.4225498950850639E-3</v>
      </c>
    </row>
    <row r="361" spans="1:13" ht="17" x14ac:dyDescent="0.2">
      <c r="A361" s="7">
        <v>43864</v>
      </c>
      <c r="B361">
        <v>112.800003</v>
      </c>
      <c r="C361" s="15">
        <f t="shared" si="20"/>
        <v>-3.533515994704417E-3</v>
      </c>
      <c r="D361" s="8">
        <v>3327.71</v>
      </c>
      <c r="E361" s="13">
        <f t="shared" si="21"/>
        <v>-5.4008332885008281E-3</v>
      </c>
      <c r="I361" s="7">
        <v>44593</v>
      </c>
      <c r="J361">
        <v>109.400002</v>
      </c>
      <c r="K361" s="15">
        <f t="shared" si="22"/>
        <v>9.1490390901460827E-4</v>
      </c>
      <c r="L361" s="8">
        <v>4477.4399999999996</v>
      </c>
      <c r="M361" s="13">
        <f t="shared" si="23"/>
        <v>-2.4391094221877574E-2</v>
      </c>
    </row>
    <row r="362" spans="1:13" ht="17" x14ac:dyDescent="0.2">
      <c r="A362" s="7">
        <v>43865</v>
      </c>
      <c r="B362">
        <v>113.099998</v>
      </c>
      <c r="C362" s="15">
        <f t="shared" si="20"/>
        <v>2.6595300711118597E-3</v>
      </c>
      <c r="D362" s="8">
        <v>3352.09</v>
      </c>
      <c r="E362" s="13">
        <f t="shared" si="21"/>
        <v>7.3263595685921779E-3</v>
      </c>
      <c r="I362" s="7">
        <v>44594</v>
      </c>
      <c r="J362">
        <v>109.699997</v>
      </c>
      <c r="K362" s="15">
        <f t="shared" si="22"/>
        <v>2.7421845933786049E-3</v>
      </c>
      <c r="L362" s="8">
        <v>4500.53</v>
      </c>
      <c r="M362" s="13">
        <f t="shared" si="23"/>
        <v>5.156964694110977E-3</v>
      </c>
    </row>
    <row r="363" spans="1:13" ht="17" x14ac:dyDescent="0.2">
      <c r="A363" s="7">
        <v>43866</v>
      </c>
      <c r="B363">
        <v>113.400002</v>
      </c>
      <c r="C363" s="15">
        <f t="shared" si="20"/>
        <v>2.6525553077374475E-3</v>
      </c>
      <c r="D363" s="8">
        <v>3357.75</v>
      </c>
      <c r="E363" s="13">
        <f t="shared" si="21"/>
        <v>1.6884988171557147E-3</v>
      </c>
      <c r="I363" s="7">
        <v>44595</v>
      </c>
      <c r="J363">
        <v>109.599998</v>
      </c>
      <c r="K363" s="15">
        <f t="shared" si="22"/>
        <v>-9.115679374175345E-4</v>
      </c>
      <c r="L363" s="8">
        <v>4483.87</v>
      </c>
      <c r="M363" s="13">
        <f t="shared" si="23"/>
        <v>-3.701786234065696E-3</v>
      </c>
    </row>
    <row r="364" spans="1:13" ht="17" x14ac:dyDescent="0.2">
      <c r="A364" s="7">
        <v>43867</v>
      </c>
      <c r="B364">
        <v>113.900002</v>
      </c>
      <c r="C364" s="15">
        <f t="shared" si="20"/>
        <v>4.4091709980746963E-3</v>
      </c>
      <c r="D364" s="8">
        <v>3379.45</v>
      </c>
      <c r="E364" s="13">
        <f t="shared" si="21"/>
        <v>6.4626610081155444E-3</v>
      </c>
      <c r="I364" s="7">
        <v>44596</v>
      </c>
      <c r="J364">
        <v>109.099998</v>
      </c>
      <c r="K364" s="15">
        <f t="shared" si="22"/>
        <v>-4.5620438788693818E-3</v>
      </c>
      <c r="L364" s="8">
        <v>4521.54</v>
      </c>
      <c r="M364" s="13">
        <f t="shared" si="23"/>
        <v>8.4012248347966612E-3</v>
      </c>
    </row>
    <row r="365" spans="1:13" ht="17" x14ac:dyDescent="0.2">
      <c r="A365" s="7">
        <v>43868</v>
      </c>
      <c r="B365">
        <v>114.099998</v>
      </c>
      <c r="C365" s="15">
        <f t="shared" si="20"/>
        <v>1.7558911017403478E-3</v>
      </c>
      <c r="D365" s="8">
        <v>3373.94</v>
      </c>
      <c r="E365" s="13">
        <f t="shared" si="21"/>
        <v>-1.6304428235363044E-3</v>
      </c>
      <c r="I365" s="7">
        <v>44599</v>
      </c>
      <c r="J365">
        <v>109</v>
      </c>
      <c r="K365" s="15">
        <f t="shared" si="22"/>
        <v>-9.1657196913974559E-4</v>
      </c>
      <c r="L365" s="8">
        <v>4587.18</v>
      </c>
      <c r="M365" s="13">
        <f t="shared" si="23"/>
        <v>1.4517177775713597E-2</v>
      </c>
    </row>
    <row r="366" spans="1:13" ht="17" x14ac:dyDescent="0.2">
      <c r="A366" s="7">
        <v>43871</v>
      </c>
      <c r="B366">
        <v>114</v>
      </c>
      <c r="C366" s="15">
        <f t="shared" si="20"/>
        <v>-8.7640667618593682E-4</v>
      </c>
      <c r="D366" s="8">
        <v>3380.16</v>
      </c>
      <c r="E366" s="13">
        <f t="shared" si="21"/>
        <v>1.8435419717006685E-3</v>
      </c>
      <c r="I366" s="7">
        <v>44600</v>
      </c>
      <c r="J366">
        <v>109</v>
      </c>
      <c r="K366" s="15">
        <f t="shared" si="22"/>
        <v>0</v>
      </c>
      <c r="L366" s="8">
        <v>4504.08</v>
      </c>
      <c r="M366" s="13">
        <f t="shared" si="23"/>
        <v>-1.8115705073705524E-2</v>
      </c>
    </row>
    <row r="367" spans="1:13" ht="17" x14ac:dyDescent="0.2">
      <c r="A367" s="7">
        <v>43872</v>
      </c>
      <c r="B367">
        <v>114.099998</v>
      </c>
      <c r="C367" s="15">
        <f t="shared" si="20"/>
        <v>8.7717543859655578E-4</v>
      </c>
      <c r="D367" s="8">
        <v>3370.29</v>
      </c>
      <c r="E367" s="13">
        <f t="shared" si="21"/>
        <v>-2.9199801192842934E-3</v>
      </c>
      <c r="I367" s="7">
        <v>44601</v>
      </c>
      <c r="J367">
        <v>109.300003</v>
      </c>
      <c r="K367" s="15">
        <f t="shared" si="22"/>
        <v>2.7523211009174986E-3</v>
      </c>
      <c r="L367" s="8">
        <v>4418.6400000000003</v>
      </c>
      <c r="M367" s="13">
        <f t="shared" si="23"/>
        <v>-1.89694676826343E-2</v>
      </c>
    </row>
    <row r="368" spans="1:13" ht="17" x14ac:dyDescent="0.2">
      <c r="A368" s="7">
        <v>43873</v>
      </c>
      <c r="B368">
        <v>114.199997</v>
      </c>
      <c r="C368" s="15">
        <f t="shared" si="20"/>
        <v>8.7641544042793562E-4</v>
      </c>
      <c r="D368" s="8">
        <v>3386.15</v>
      </c>
      <c r="E368" s="13">
        <f t="shared" si="21"/>
        <v>4.7058265015771372E-3</v>
      </c>
      <c r="I368" s="7">
        <v>44602</v>
      </c>
      <c r="J368">
        <v>109.599998</v>
      </c>
      <c r="K368" s="15">
        <f t="shared" si="22"/>
        <v>2.7446934287824742E-3</v>
      </c>
      <c r="L368" s="8">
        <v>4401.67</v>
      </c>
      <c r="M368" s="13">
        <f t="shared" si="23"/>
        <v>-3.8405482229827426E-3</v>
      </c>
    </row>
    <row r="369" spans="1:13" ht="17" x14ac:dyDescent="0.2">
      <c r="A369" s="7">
        <v>43874</v>
      </c>
      <c r="B369">
        <v>114.099998</v>
      </c>
      <c r="C369" s="15">
        <f t="shared" si="20"/>
        <v>-8.7564800899242456E-4</v>
      </c>
      <c r="D369" s="8">
        <v>3373.23</v>
      </c>
      <c r="E369" s="13">
        <f t="shared" si="21"/>
        <v>-3.8155427255142094E-3</v>
      </c>
      <c r="I369" s="7">
        <v>44603</v>
      </c>
      <c r="J369">
        <v>109.099998</v>
      </c>
      <c r="K369" s="15">
        <f t="shared" si="22"/>
        <v>-4.5620438788693818E-3</v>
      </c>
      <c r="L369" s="8">
        <v>4471.07</v>
      </c>
      <c r="M369" s="13">
        <f t="shared" si="23"/>
        <v>1.5766743077059386E-2</v>
      </c>
    </row>
    <row r="370" spans="1:13" ht="17" x14ac:dyDescent="0.2">
      <c r="A370" s="7">
        <v>43875</v>
      </c>
      <c r="B370">
        <v>114</v>
      </c>
      <c r="C370" s="15">
        <f t="shared" si="20"/>
        <v>-8.7640667618593682E-4</v>
      </c>
      <c r="D370" s="8">
        <v>3337.75</v>
      </c>
      <c r="E370" s="13">
        <f t="shared" si="21"/>
        <v>-1.0518108756295885E-2</v>
      </c>
      <c r="I370" s="7">
        <v>44606</v>
      </c>
      <c r="J370">
        <v>108.599998</v>
      </c>
      <c r="K370" s="15">
        <f t="shared" si="22"/>
        <v>-4.5829515047287606E-3</v>
      </c>
      <c r="L370" s="8">
        <v>4475.01</v>
      </c>
      <c r="M370" s="13">
        <f t="shared" si="23"/>
        <v>8.8122082633468324E-4</v>
      </c>
    </row>
    <row r="371" spans="1:13" ht="17" x14ac:dyDescent="0.2">
      <c r="A371" s="7">
        <v>43878</v>
      </c>
      <c r="B371">
        <v>114.199997</v>
      </c>
      <c r="C371" s="15">
        <f t="shared" si="20"/>
        <v>1.7543596491227387E-3</v>
      </c>
      <c r="D371" s="8">
        <v>3225.89</v>
      </c>
      <c r="E371" s="13">
        <f t="shared" si="21"/>
        <v>-3.3513594487304399E-2</v>
      </c>
      <c r="I371" s="7">
        <v>44607</v>
      </c>
      <c r="J371">
        <v>108.599998</v>
      </c>
      <c r="K371" s="15">
        <f t="shared" si="22"/>
        <v>0</v>
      </c>
      <c r="L371" s="8">
        <v>4380.26</v>
      </c>
      <c r="M371" s="13">
        <f t="shared" si="23"/>
        <v>-2.1173137043269175E-2</v>
      </c>
    </row>
    <row r="372" spans="1:13" ht="17" x14ac:dyDescent="0.2">
      <c r="A372" s="7">
        <v>43879</v>
      </c>
      <c r="B372">
        <v>114.099998</v>
      </c>
      <c r="C372" s="15">
        <f t="shared" si="20"/>
        <v>-8.7564800899242456E-4</v>
      </c>
      <c r="D372" s="8">
        <v>3128.21</v>
      </c>
      <c r="E372" s="13">
        <f t="shared" si="21"/>
        <v>-3.0280015747592093E-2</v>
      </c>
      <c r="I372" s="7">
        <v>44608</v>
      </c>
      <c r="J372">
        <v>108.599998</v>
      </c>
      <c r="K372" s="15">
        <f t="shared" si="22"/>
        <v>0</v>
      </c>
      <c r="L372" s="8">
        <v>4348.87</v>
      </c>
      <c r="M372" s="13">
        <f t="shared" si="23"/>
        <v>-7.1662412733491943E-3</v>
      </c>
    </row>
    <row r="373" spans="1:13" ht="17" x14ac:dyDescent="0.2">
      <c r="A373" s="7">
        <v>43880</v>
      </c>
      <c r="B373">
        <v>114.199997</v>
      </c>
      <c r="C373" s="15">
        <f t="shared" si="20"/>
        <v>8.7641544042793562E-4</v>
      </c>
      <c r="D373" s="8">
        <v>3116.39</v>
      </c>
      <c r="E373" s="13">
        <f t="shared" si="21"/>
        <v>-3.7785187055856539E-3</v>
      </c>
      <c r="I373" s="7">
        <v>44609</v>
      </c>
      <c r="J373">
        <v>108.5</v>
      </c>
      <c r="K373" s="15">
        <f t="shared" si="22"/>
        <v>-9.2079191382676839E-4</v>
      </c>
      <c r="L373" s="8">
        <v>4304.76</v>
      </c>
      <c r="M373" s="13">
        <f t="shared" si="23"/>
        <v>-1.0142864698185927E-2</v>
      </c>
    </row>
    <row r="374" spans="1:13" ht="17" x14ac:dyDescent="0.2">
      <c r="A374" s="7">
        <v>43881</v>
      </c>
      <c r="B374">
        <v>114.5</v>
      </c>
      <c r="C374" s="15">
        <f t="shared" si="20"/>
        <v>2.6269965663834327E-3</v>
      </c>
      <c r="D374" s="8">
        <v>2978.76</v>
      </c>
      <c r="E374" s="13">
        <f t="shared" si="21"/>
        <v>-4.4163278665378725E-2</v>
      </c>
      <c r="I374" s="7">
        <v>44610</v>
      </c>
      <c r="J374">
        <v>108.400002</v>
      </c>
      <c r="K374" s="15">
        <f t="shared" si="22"/>
        <v>-9.2164055299537306E-4</v>
      </c>
      <c r="L374" s="8">
        <v>4225.5</v>
      </c>
      <c r="M374" s="13">
        <f t="shared" si="23"/>
        <v>-1.8412176288573612E-2</v>
      </c>
    </row>
    <row r="375" spans="1:13" ht="17" x14ac:dyDescent="0.2">
      <c r="A375" s="7">
        <v>43882</v>
      </c>
      <c r="B375">
        <v>114.199997</v>
      </c>
      <c r="C375" s="15">
        <f t="shared" si="20"/>
        <v>-2.6201135371178852E-3</v>
      </c>
      <c r="D375" s="8">
        <v>2954.22</v>
      </c>
      <c r="E375" s="13">
        <f t="shared" si="21"/>
        <v>-8.2383273576925875E-3</v>
      </c>
      <c r="I375" s="7">
        <v>44613</v>
      </c>
      <c r="J375">
        <v>108.099998</v>
      </c>
      <c r="K375" s="15">
        <f t="shared" si="22"/>
        <v>-2.7675645245837099E-3</v>
      </c>
      <c r="L375" s="8">
        <v>4288.7</v>
      </c>
      <c r="M375" s="13">
        <f t="shared" si="23"/>
        <v>1.4956809844988816E-2</v>
      </c>
    </row>
    <row r="376" spans="1:13" ht="17" x14ac:dyDescent="0.2">
      <c r="A376" s="7">
        <v>43885</v>
      </c>
      <c r="B376">
        <v>113.599998</v>
      </c>
      <c r="C376" s="15">
        <f t="shared" si="20"/>
        <v>-5.2539318367932353E-3</v>
      </c>
      <c r="D376" s="8">
        <v>3090.23</v>
      </c>
      <c r="E376" s="13">
        <f t="shared" si="21"/>
        <v>4.6039225243888371E-2</v>
      </c>
      <c r="I376" s="7">
        <v>44614</v>
      </c>
      <c r="J376">
        <v>107.900002</v>
      </c>
      <c r="K376" s="15">
        <f t="shared" si="22"/>
        <v>-1.8501017918612916E-3</v>
      </c>
      <c r="L376" s="8">
        <v>4384.6499999999996</v>
      </c>
      <c r="M376" s="13">
        <f t="shared" si="23"/>
        <v>2.2372746986266234E-2</v>
      </c>
    </row>
    <row r="377" spans="1:13" ht="17" x14ac:dyDescent="0.2">
      <c r="A377" s="7">
        <v>43886</v>
      </c>
      <c r="B377">
        <v>112.800003</v>
      </c>
      <c r="C377" s="15">
        <f t="shared" si="20"/>
        <v>-7.0422096310247539E-3</v>
      </c>
      <c r="D377" s="8">
        <v>3003.37</v>
      </c>
      <c r="E377" s="13">
        <f t="shared" si="21"/>
        <v>-2.8107940185681968E-2</v>
      </c>
      <c r="I377" s="7">
        <v>44615</v>
      </c>
      <c r="J377">
        <v>107.699997</v>
      </c>
      <c r="K377" s="15">
        <f t="shared" si="22"/>
        <v>-1.8536144234733154E-3</v>
      </c>
      <c r="L377" s="8">
        <v>4373.9399999999996</v>
      </c>
      <c r="M377" s="13">
        <f t="shared" si="23"/>
        <v>-2.4426122951660689E-3</v>
      </c>
    </row>
    <row r="378" spans="1:13" ht="17" x14ac:dyDescent="0.2">
      <c r="A378" s="7">
        <v>43887</v>
      </c>
      <c r="B378">
        <v>112.199997</v>
      </c>
      <c r="C378" s="15">
        <f t="shared" si="20"/>
        <v>-5.319201986191513E-3</v>
      </c>
      <c r="D378" s="8">
        <v>3130.12</v>
      </c>
      <c r="E378" s="13">
        <f t="shared" si="21"/>
        <v>4.2202592421180185E-2</v>
      </c>
      <c r="I378" s="7">
        <v>44616</v>
      </c>
      <c r="J378">
        <v>106.800003</v>
      </c>
      <c r="K378" s="15">
        <f t="shared" si="22"/>
        <v>-8.356490483467649E-3</v>
      </c>
      <c r="L378" s="8">
        <v>4306.26</v>
      </c>
      <c r="M378" s="13">
        <f t="shared" si="23"/>
        <v>-1.5473463284818578E-2</v>
      </c>
    </row>
    <row r="379" spans="1:13" ht="17" x14ac:dyDescent="0.2">
      <c r="A379" s="7">
        <v>43888</v>
      </c>
      <c r="B379">
        <v>111.900002</v>
      </c>
      <c r="C379" s="15">
        <f t="shared" si="20"/>
        <v>-2.6737522996546081E-3</v>
      </c>
      <c r="D379" s="8">
        <v>3023.94</v>
      </c>
      <c r="E379" s="13">
        <f t="shared" si="21"/>
        <v>-3.3922022158894838E-2</v>
      </c>
      <c r="I379" s="7">
        <v>44617</v>
      </c>
      <c r="J379">
        <v>106.599998</v>
      </c>
      <c r="K379" s="15">
        <f t="shared" si="22"/>
        <v>-1.8727059399052948E-3</v>
      </c>
      <c r="L379" s="8">
        <v>4386.54</v>
      </c>
      <c r="M379" s="13">
        <f t="shared" si="23"/>
        <v>1.8642627244987553E-2</v>
      </c>
    </row>
    <row r="380" spans="1:13" ht="17" x14ac:dyDescent="0.2">
      <c r="A380" s="7">
        <v>43889</v>
      </c>
      <c r="B380">
        <v>110.300003</v>
      </c>
      <c r="C380" s="15">
        <f t="shared" si="20"/>
        <v>-1.429847159430786E-2</v>
      </c>
      <c r="D380" s="8">
        <v>2972.37</v>
      </c>
      <c r="E380" s="13">
        <f t="shared" si="21"/>
        <v>-1.7053909799797706E-2</v>
      </c>
      <c r="I380" s="7">
        <v>44620</v>
      </c>
      <c r="J380">
        <v>106.900002</v>
      </c>
      <c r="K380" s="15">
        <f t="shared" si="22"/>
        <v>2.8142964880730759E-3</v>
      </c>
      <c r="L380" s="8">
        <v>4363.49</v>
      </c>
      <c r="M380" s="13">
        <f t="shared" si="23"/>
        <v>-5.2547110022934662E-3</v>
      </c>
    </row>
    <row r="381" spans="1:13" ht="17" x14ac:dyDescent="0.2">
      <c r="A381" s="7">
        <v>43892</v>
      </c>
      <c r="B381">
        <v>109.699997</v>
      </c>
      <c r="C381" s="15">
        <f t="shared" si="20"/>
        <v>-5.4397641312847744E-3</v>
      </c>
      <c r="D381" s="8">
        <v>2746.56</v>
      </c>
      <c r="E381" s="13">
        <f t="shared" si="21"/>
        <v>-7.5969680759797709E-2</v>
      </c>
      <c r="I381" s="7">
        <v>44621</v>
      </c>
      <c r="J381">
        <v>106.199997</v>
      </c>
      <c r="K381" s="15">
        <f t="shared" si="22"/>
        <v>-6.5482225154682716E-3</v>
      </c>
      <c r="L381" s="8">
        <v>4328.87</v>
      </c>
      <c r="M381" s="13">
        <f t="shared" si="23"/>
        <v>-7.93401612012401E-3</v>
      </c>
    </row>
    <row r="382" spans="1:13" ht="17" x14ac:dyDescent="0.2">
      <c r="A382" s="7">
        <v>43893</v>
      </c>
      <c r="B382">
        <v>110.699997</v>
      </c>
      <c r="C382" s="15">
        <f t="shared" si="20"/>
        <v>9.1157705318807292E-3</v>
      </c>
      <c r="D382" s="8">
        <v>2882.23</v>
      </c>
      <c r="E382" s="13">
        <f t="shared" si="21"/>
        <v>4.9396335780030221E-2</v>
      </c>
      <c r="I382" s="7">
        <v>44622</v>
      </c>
      <c r="J382">
        <v>106</v>
      </c>
      <c r="K382" s="15">
        <f t="shared" si="22"/>
        <v>-1.8832109759852056E-3</v>
      </c>
      <c r="L382" s="8">
        <v>4201.09</v>
      </c>
      <c r="M382" s="13">
        <f t="shared" si="23"/>
        <v>-2.9518095946517109E-2</v>
      </c>
    </row>
    <row r="383" spans="1:13" ht="17" x14ac:dyDescent="0.2">
      <c r="A383" s="7">
        <v>43894</v>
      </c>
      <c r="B383">
        <v>111.300003</v>
      </c>
      <c r="C383" s="15">
        <f t="shared" si="20"/>
        <v>5.4201085479705924E-3</v>
      </c>
      <c r="D383" s="8">
        <v>2741.38</v>
      </c>
      <c r="E383" s="13">
        <f t="shared" si="21"/>
        <v>-4.8868410917935035E-2</v>
      </c>
      <c r="I383" s="7">
        <v>44623</v>
      </c>
      <c r="J383">
        <v>105.400002</v>
      </c>
      <c r="K383" s="15">
        <f t="shared" si="22"/>
        <v>-5.6603584905660087E-3</v>
      </c>
      <c r="L383" s="8">
        <v>4170.7</v>
      </c>
      <c r="M383" s="13">
        <f t="shared" si="23"/>
        <v>-7.2338369327961116E-3</v>
      </c>
    </row>
    <row r="384" spans="1:13" ht="17" x14ac:dyDescent="0.2">
      <c r="A384" s="7">
        <v>43895</v>
      </c>
      <c r="B384">
        <v>111.199997</v>
      </c>
      <c r="C384" s="15">
        <f t="shared" si="20"/>
        <v>-8.9852648072263896E-4</v>
      </c>
      <c r="D384" s="8">
        <v>2480.64</v>
      </c>
      <c r="E384" s="13">
        <f t="shared" si="21"/>
        <v>-9.5112680474797484E-2</v>
      </c>
      <c r="I384" s="7">
        <v>44624</v>
      </c>
      <c r="J384">
        <v>104.300003</v>
      </c>
      <c r="K384" s="15">
        <f t="shared" si="22"/>
        <v>-1.0436422951870528E-2</v>
      </c>
      <c r="L384" s="8">
        <v>4277.88</v>
      </c>
      <c r="M384" s="13">
        <f t="shared" si="23"/>
        <v>2.5698324022346508E-2</v>
      </c>
    </row>
    <row r="385" spans="1:13" ht="17" x14ac:dyDescent="0.2">
      <c r="A385" s="7">
        <v>43896</v>
      </c>
      <c r="B385">
        <v>110.300003</v>
      </c>
      <c r="C385" s="15">
        <f t="shared" si="20"/>
        <v>-8.0934714413705144E-3</v>
      </c>
      <c r="D385" s="8">
        <v>2711.02</v>
      </c>
      <c r="E385" s="13">
        <f t="shared" si="21"/>
        <v>9.2871194530443901E-2</v>
      </c>
      <c r="I385" s="7">
        <v>44627</v>
      </c>
      <c r="J385">
        <v>103.699997</v>
      </c>
      <c r="K385" s="15">
        <f t="shared" si="22"/>
        <v>-5.7526939860204074E-3</v>
      </c>
      <c r="L385" s="8">
        <v>4259.5200000000004</v>
      </c>
      <c r="M385" s="13">
        <f t="shared" si="23"/>
        <v>-4.2918454935622075E-3</v>
      </c>
    </row>
    <row r="386" spans="1:13" ht="17" x14ac:dyDescent="0.2">
      <c r="A386" s="7">
        <v>43899</v>
      </c>
      <c r="B386">
        <v>108.400002</v>
      </c>
      <c r="C386" s="15">
        <f t="shared" si="20"/>
        <v>-1.7225756557776362E-2</v>
      </c>
      <c r="D386" s="8">
        <v>2386.13</v>
      </c>
      <c r="E386" s="13">
        <f t="shared" si="21"/>
        <v>-0.11984050283657066</v>
      </c>
      <c r="I386" s="7">
        <v>44628</v>
      </c>
      <c r="J386">
        <v>103.400002</v>
      </c>
      <c r="K386" s="15">
        <f t="shared" si="22"/>
        <v>-2.8929123305567739E-3</v>
      </c>
      <c r="L386" s="8">
        <v>4204.3100000000004</v>
      </c>
      <c r="M386" s="13">
        <f t="shared" si="23"/>
        <v>-1.2961554353542182E-2</v>
      </c>
    </row>
    <row r="387" spans="1:13" ht="17" x14ac:dyDescent="0.2">
      <c r="A387" s="7">
        <v>43900</v>
      </c>
      <c r="B387">
        <v>106.599998</v>
      </c>
      <c r="C387" s="15">
        <f t="shared" si="20"/>
        <v>-1.6605202645660455E-2</v>
      </c>
      <c r="D387" s="8">
        <v>2529.19</v>
      </c>
      <c r="E387" s="13">
        <f t="shared" si="21"/>
        <v>5.9954822243549089E-2</v>
      </c>
      <c r="I387" s="7">
        <v>44629</v>
      </c>
      <c r="J387">
        <v>103.300003</v>
      </c>
      <c r="K387" s="15">
        <f t="shared" si="22"/>
        <v>-9.6710829850854552E-4</v>
      </c>
      <c r="L387" s="8">
        <v>4173.1099999999997</v>
      </c>
      <c r="M387" s="13">
        <f t="shared" si="23"/>
        <v>-7.4209561140831104E-3</v>
      </c>
    </row>
    <row r="388" spans="1:13" ht="17" x14ac:dyDescent="0.2">
      <c r="A388" s="7">
        <v>43901</v>
      </c>
      <c r="B388">
        <v>106.300003</v>
      </c>
      <c r="C388" s="15">
        <f t="shared" ref="C388:C451" si="24">B388/B387-1</f>
        <v>-2.8142120603040777E-3</v>
      </c>
      <c r="D388" s="8">
        <v>2398.1</v>
      </c>
      <c r="E388" s="13">
        <f t="shared" ref="E388:E451" si="25">D388/D387-1</f>
        <v>-5.1830823307066787E-2</v>
      </c>
      <c r="I388" s="7">
        <v>44630</v>
      </c>
      <c r="J388">
        <v>103.699997</v>
      </c>
      <c r="K388" s="15">
        <f t="shared" ref="K388:K451" si="26">J388/J387-1</f>
        <v>3.8721586484367077E-3</v>
      </c>
      <c r="L388" s="8">
        <v>4262.45</v>
      </c>
      <c r="M388" s="13">
        <f t="shared" ref="M388:M451" si="27">L388/L387-1</f>
        <v>2.1408493905025416E-2</v>
      </c>
    </row>
    <row r="389" spans="1:13" ht="17" x14ac:dyDescent="0.2">
      <c r="A389" s="7">
        <v>43902</v>
      </c>
      <c r="B389">
        <v>104.400002</v>
      </c>
      <c r="C389" s="15">
        <f t="shared" si="24"/>
        <v>-1.787395057740504E-2</v>
      </c>
      <c r="D389" s="8">
        <v>2409.39</v>
      </c>
      <c r="E389" s="13">
        <f t="shared" si="25"/>
        <v>4.707893749218206E-3</v>
      </c>
      <c r="I389" s="7">
        <v>44631</v>
      </c>
      <c r="J389">
        <v>104</v>
      </c>
      <c r="K389" s="15">
        <f t="shared" si="26"/>
        <v>2.8929894761713371E-3</v>
      </c>
      <c r="L389" s="8">
        <v>4357.8599999999997</v>
      </c>
      <c r="M389" s="13">
        <f t="shared" si="27"/>
        <v>2.2383840279651235E-2</v>
      </c>
    </row>
    <row r="390" spans="1:13" ht="17" x14ac:dyDescent="0.2">
      <c r="A390" s="7">
        <v>43903</v>
      </c>
      <c r="B390">
        <v>102.099998</v>
      </c>
      <c r="C390" s="15">
        <f t="shared" si="24"/>
        <v>-2.2030689233128564E-2</v>
      </c>
      <c r="D390" s="8">
        <v>2304.92</v>
      </c>
      <c r="E390" s="13">
        <f t="shared" si="25"/>
        <v>-4.3359522534749395E-2</v>
      </c>
      <c r="I390" s="7">
        <v>44634</v>
      </c>
      <c r="J390">
        <v>103.800003</v>
      </c>
      <c r="K390" s="15">
        <f t="shared" si="26"/>
        <v>-1.9230480769230063E-3</v>
      </c>
      <c r="L390" s="8">
        <v>4411.67</v>
      </c>
      <c r="M390" s="13">
        <f t="shared" si="27"/>
        <v>1.2347803738532281E-2</v>
      </c>
    </row>
    <row r="391" spans="1:13" ht="17" x14ac:dyDescent="0.2">
      <c r="A391" s="7">
        <v>43906</v>
      </c>
      <c r="B391">
        <v>99.269997000000004</v>
      </c>
      <c r="C391" s="15">
        <f t="shared" si="24"/>
        <v>-2.7717933941585393E-2</v>
      </c>
      <c r="D391" s="8">
        <v>2237.4</v>
      </c>
      <c r="E391" s="13">
        <f t="shared" si="25"/>
        <v>-2.9293858355170621E-2</v>
      </c>
      <c r="I391" s="7">
        <v>44635</v>
      </c>
      <c r="J391">
        <v>103.099998</v>
      </c>
      <c r="K391" s="15">
        <f t="shared" si="26"/>
        <v>-6.7437859322605487E-3</v>
      </c>
      <c r="L391" s="8">
        <v>4463.12</v>
      </c>
      <c r="M391" s="13">
        <f t="shared" si="27"/>
        <v>1.1662250349640857E-2</v>
      </c>
    </row>
    <row r="392" spans="1:13" ht="17" x14ac:dyDescent="0.2">
      <c r="A392" s="7">
        <v>43907</v>
      </c>
      <c r="B392">
        <v>97.660004000000001</v>
      </c>
      <c r="C392" s="15">
        <f t="shared" si="24"/>
        <v>-1.6218324253601035E-2</v>
      </c>
      <c r="D392" s="8">
        <v>2447.33</v>
      </c>
      <c r="E392" s="13">
        <f t="shared" si="25"/>
        <v>9.3827657101993367E-2</v>
      </c>
      <c r="I392" s="7">
        <v>44636</v>
      </c>
      <c r="J392">
        <v>103.199997</v>
      </c>
      <c r="K392" s="15">
        <f t="shared" si="26"/>
        <v>9.6992242424676078E-4</v>
      </c>
      <c r="L392" s="8">
        <v>4461.18</v>
      </c>
      <c r="M392" s="13">
        <f t="shared" si="27"/>
        <v>-4.3467350194470455E-4</v>
      </c>
    </row>
    <row r="393" spans="1:13" ht="17" x14ac:dyDescent="0.2">
      <c r="A393" s="7">
        <v>43908</v>
      </c>
      <c r="B393">
        <v>96.550003000000004</v>
      </c>
      <c r="C393" s="15">
        <f t="shared" si="24"/>
        <v>-1.1365973321074141E-2</v>
      </c>
      <c r="D393" s="8">
        <v>2475.56</v>
      </c>
      <c r="E393" s="13">
        <f t="shared" si="25"/>
        <v>1.1535019797084933E-2</v>
      </c>
      <c r="I393" s="7">
        <v>44637</v>
      </c>
      <c r="J393">
        <v>103.5</v>
      </c>
      <c r="K393" s="15">
        <f t="shared" si="26"/>
        <v>2.9070058984594915E-3</v>
      </c>
      <c r="L393" s="8">
        <v>4511.6099999999997</v>
      </c>
      <c r="M393" s="13">
        <f t="shared" si="27"/>
        <v>1.1304184094790948E-2</v>
      </c>
    </row>
    <row r="394" spans="1:13" ht="17" x14ac:dyDescent="0.2">
      <c r="A394" s="7">
        <v>43909</v>
      </c>
      <c r="B394">
        <v>94.459998999999996</v>
      </c>
      <c r="C394" s="15">
        <f t="shared" si="24"/>
        <v>-2.1646855878399207E-2</v>
      </c>
      <c r="D394" s="8">
        <v>2630.07</v>
      </c>
      <c r="E394" s="13">
        <f t="shared" si="25"/>
        <v>6.2414160836336219E-2</v>
      </c>
      <c r="I394" s="7">
        <v>44638</v>
      </c>
      <c r="J394">
        <v>104.300003</v>
      </c>
      <c r="K394" s="15">
        <f t="shared" si="26"/>
        <v>7.7294975845410008E-3</v>
      </c>
      <c r="L394" s="8">
        <v>4456.24</v>
      </c>
      <c r="M394" s="13">
        <f t="shared" si="27"/>
        <v>-1.2272780670315009E-2</v>
      </c>
    </row>
    <row r="395" spans="1:13" ht="17" x14ac:dyDescent="0.2">
      <c r="A395" s="7">
        <v>43910</v>
      </c>
      <c r="B395">
        <v>94.75</v>
      </c>
      <c r="C395" s="15">
        <f t="shared" si="24"/>
        <v>3.070093193628054E-3</v>
      </c>
      <c r="D395" s="8">
        <v>2541.4699999999998</v>
      </c>
      <c r="E395" s="13">
        <f t="shared" si="25"/>
        <v>-3.36873163071707E-2</v>
      </c>
      <c r="I395" s="7">
        <v>44641</v>
      </c>
      <c r="J395">
        <v>104.699997</v>
      </c>
      <c r="K395" s="15">
        <f t="shared" si="26"/>
        <v>3.8350334467391889E-3</v>
      </c>
      <c r="L395" s="8">
        <v>4520.16</v>
      </c>
      <c r="M395" s="13">
        <f t="shared" si="27"/>
        <v>1.4343931206577842E-2</v>
      </c>
    </row>
    <row r="396" spans="1:13" ht="17" x14ac:dyDescent="0.2">
      <c r="A396" s="7">
        <v>43913</v>
      </c>
      <c r="B396">
        <v>93.949996999999996</v>
      </c>
      <c r="C396" s="15">
        <f t="shared" si="24"/>
        <v>-8.4433034300791521E-3</v>
      </c>
      <c r="D396" s="8">
        <v>2626.65</v>
      </c>
      <c r="E396" s="13">
        <f t="shared" si="25"/>
        <v>3.3516035994916482E-2</v>
      </c>
      <c r="I396" s="7">
        <v>44642</v>
      </c>
      <c r="J396">
        <v>104.5</v>
      </c>
      <c r="K396" s="15">
        <f t="shared" si="26"/>
        <v>-1.9101910767007624E-3</v>
      </c>
      <c r="L396" s="8">
        <v>4543.0600000000004</v>
      </c>
      <c r="M396" s="13">
        <f t="shared" si="27"/>
        <v>5.0661923471737591E-3</v>
      </c>
    </row>
    <row r="397" spans="1:13" ht="17" x14ac:dyDescent="0.2">
      <c r="A397" s="7">
        <v>43914</v>
      </c>
      <c r="B397">
        <v>93.860000999999997</v>
      </c>
      <c r="C397" s="15">
        <f t="shared" si="24"/>
        <v>-9.5791381451559854E-4</v>
      </c>
      <c r="D397" s="8">
        <v>2584.59</v>
      </c>
      <c r="E397" s="13">
        <f t="shared" si="25"/>
        <v>-1.60127919593398E-2</v>
      </c>
      <c r="I397" s="7">
        <v>44643</v>
      </c>
      <c r="J397">
        <v>104.5</v>
      </c>
      <c r="K397" s="15">
        <f t="shared" si="26"/>
        <v>0</v>
      </c>
      <c r="L397" s="8">
        <v>4575.5200000000004</v>
      </c>
      <c r="M397" s="13">
        <f t="shared" si="27"/>
        <v>7.1449639670178033E-3</v>
      </c>
    </row>
    <row r="398" spans="1:13" ht="17" x14ac:dyDescent="0.2">
      <c r="A398" s="7">
        <v>43915</v>
      </c>
      <c r="B398">
        <v>95.339995999999999</v>
      </c>
      <c r="C398" s="15">
        <f t="shared" si="24"/>
        <v>1.5768111913827987E-2</v>
      </c>
      <c r="D398" s="8">
        <v>2470.5</v>
      </c>
      <c r="E398" s="13">
        <f t="shared" si="25"/>
        <v>-4.4142397827121593E-2</v>
      </c>
      <c r="I398" s="7">
        <v>44644</v>
      </c>
      <c r="J398">
        <v>104.599998</v>
      </c>
      <c r="K398" s="15">
        <f t="shared" si="26"/>
        <v>9.5691866028713157E-4</v>
      </c>
      <c r="L398" s="8">
        <v>4631.6000000000004</v>
      </c>
      <c r="M398" s="13">
        <f t="shared" si="27"/>
        <v>1.2256530405287291E-2</v>
      </c>
    </row>
    <row r="399" spans="1:13" ht="17" x14ac:dyDescent="0.2">
      <c r="A399" s="7">
        <v>43916</v>
      </c>
      <c r="B399">
        <v>96.669998000000007</v>
      </c>
      <c r="C399" s="15">
        <f t="shared" si="24"/>
        <v>1.39500949842708E-2</v>
      </c>
      <c r="D399" s="8">
        <v>2526.9</v>
      </c>
      <c r="E399" s="13">
        <f t="shared" si="25"/>
        <v>2.2829386763812964E-2</v>
      </c>
      <c r="I399" s="7">
        <v>44645</v>
      </c>
      <c r="J399">
        <v>104.800003</v>
      </c>
      <c r="K399" s="15">
        <f t="shared" si="26"/>
        <v>1.9120937268086724E-3</v>
      </c>
      <c r="L399" s="8">
        <v>4602.45</v>
      </c>
      <c r="M399" s="13">
        <f t="shared" si="27"/>
        <v>-6.2937213921756552E-3</v>
      </c>
    </row>
    <row r="400" spans="1:13" ht="17" x14ac:dyDescent="0.2">
      <c r="A400" s="7">
        <v>43917</v>
      </c>
      <c r="B400">
        <v>97.519997000000004</v>
      </c>
      <c r="C400" s="15">
        <f t="shared" si="24"/>
        <v>8.7927900857098784E-3</v>
      </c>
      <c r="D400" s="8">
        <v>2488.65</v>
      </c>
      <c r="E400" s="13">
        <f t="shared" si="25"/>
        <v>-1.5137124539950086E-2</v>
      </c>
      <c r="I400" s="7">
        <v>44648</v>
      </c>
      <c r="J400">
        <v>104.699997</v>
      </c>
      <c r="K400" s="15">
        <f t="shared" si="26"/>
        <v>-9.5425569787443987E-4</v>
      </c>
      <c r="L400" s="8">
        <v>4530.41</v>
      </c>
      <c r="M400" s="13">
        <f t="shared" si="27"/>
        <v>-1.5652532890091164E-2</v>
      </c>
    </row>
    <row r="401" spans="1:13" ht="17" x14ac:dyDescent="0.2">
      <c r="A401" s="7">
        <v>43920</v>
      </c>
      <c r="B401">
        <v>97.559997999999993</v>
      </c>
      <c r="C401" s="15">
        <f t="shared" si="24"/>
        <v>4.1018253927949111E-4</v>
      </c>
      <c r="D401" s="8">
        <v>2663.68</v>
      </c>
      <c r="E401" s="13">
        <f t="shared" si="25"/>
        <v>7.0331304120707872E-2</v>
      </c>
      <c r="I401" s="7">
        <v>44649</v>
      </c>
      <c r="J401">
        <v>105.300003</v>
      </c>
      <c r="K401" s="15">
        <f t="shared" si="26"/>
        <v>5.7307164965822999E-3</v>
      </c>
      <c r="L401" s="8">
        <v>4545.8599999999997</v>
      </c>
      <c r="M401" s="13">
        <f t="shared" si="27"/>
        <v>3.4102873691344016E-3</v>
      </c>
    </row>
    <row r="402" spans="1:13" ht="17" x14ac:dyDescent="0.2">
      <c r="A402" s="7">
        <v>43921</v>
      </c>
      <c r="B402">
        <v>97.949996999999996</v>
      </c>
      <c r="C402" s="15">
        <f t="shared" si="24"/>
        <v>3.9975298072474352E-3</v>
      </c>
      <c r="D402" s="8">
        <v>2659.41</v>
      </c>
      <c r="E402" s="13">
        <f t="shared" si="25"/>
        <v>-1.6030454108602044E-3</v>
      </c>
      <c r="I402" s="7">
        <v>44650</v>
      </c>
      <c r="J402">
        <v>105.800003</v>
      </c>
      <c r="K402" s="15">
        <f t="shared" si="26"/>
        <v>4.748337946391068E-3</v>
      </c>
      <c r="L402" s="8">
        <v>4582.6400000000003</v>
      </c>
      <c r="M402" s="13">
        <f t="shared" si="27"/>
        <v>8.0908782936564005E-3</v>
      </c>
    </row>
    <row r="403" spans="1:13" ht="17" x14ac:dyDescent="0.2">
      <c r="A403" s="7">
        <v>43922</v>
      </c>
      <c r="B403">
        <v>97.440002000000007</v>
      </c>
      <c r="C403" s="15">
        <f t="shared" si="24"/>
        <v>-5.2066872447171786E-3</v>
      </c>
      <c r="D403" s="8">
        <v>2749.98</v>
      </c>
      <c r="E403" s="13">
        <f t="shared" si="25"/>
        <v>3.4056426049386967E-2</v>
      </c>
      <c r="I403" s="7">
        <v>44651</v>
      </c>
      <c r="J403">
        <v>106.099998</v>
      </c>
      <c r="K403" s="15">
        <f t="shared" si="26"/>
        <v>2.8354914129822273E-3</v>
      </c>
      <c r="L403" s="8">
        <v>4525.12</v>
      </c>
      <c r="M403" s="13">
        <f t="shared" si="27"/>
        <v>-1.2551716914267819E-2</v>
      </c>
    </row>
    <row r="404" spans="1:13" ht="17" x14ac:dyDescent="0.2">
      <c r="A404" s="7">
        <v>43923</v>
      </c>
      <c r="B404">
        <v>96.849997999999999</v>
      </c>
      <c r="C404" s="15">
        <f t="shared" si="24"/>
        <v>-6.055049136801216E-3</v>
      </c>
      <c r="D404" s="8">
        <v>2789.82</v>
      </c>
      <c r="E404" s="13">
        <f t="shared" si="25"/>
        <v>1.448737809002254E-2</v>
      </c>
      <c r="I404" s="7">
        <v>44652</v>
      </c>
      <c r="J404">
        <v>105.699997</v>
      </c>
      <c r="K404" s="15">
        <f t="shared" si="26"/>
        <v>-3.7700377713485445E-3</v>
      </c>
      <c r="L404" s="8">
        <v>4481.1499999999996</v>
      </c>
      <c r="M404" s="13">
        <f t="shared" si="27"/>
        <v>-9.7168693868892042E-3</v>
      </c>
    </row>
    <row r="405" spans="1:13" ht="17" x14ac:dyDescent="0.2">
      <c r="A405" s="7">
        <v>43924</v>
      </c>
      <c r="B405">
        <v>96.809997999999993</v>
      </c>
      <c r="C405" s="15">
        <f t="shared" si="24"/>
        <v>-4.1300981751191124E-4</v>
      </c>
      <c r="D405" s="8">
        <v>2761.63</v>
      </c>
      <c r="E405" s="13">
        <f t="shared" si="25"/>
        <v>-1.0104594561656355E-2</v>
      </c>
      <c r="I405" s="7">
        <v>44655</v>
      </c>
      <c r="J405">
        <v>105.900002</v>
      </c>
      <c r="K405" s="15">
        <f t="shared" si="26"/>
        <v>1.8921949449062225E-3</v>
      </c>
      <c r="L405" s="8">
        <v>4500.21</v>
      </c>
      <c r="M405" s="13">
        <f t="shared" si="27"/>
        <v>4.2533724601945266E-3</v>
      </c>
    </row>
    <row r="406" spans="1:13" ht="17" x14ac:dyDescent="0.2">
      <c r="A406" s="7">
        <v>43927</v>
      </c>
      <c r="B406">
        <v>97.18</v>
      </c>
      <c r="C406" s="15">
        <f t="shared" si="24"/>
        <v>3.8219399612011706E-3</v>
      </c>
      <c r="D406" s="8">
        <v>2846.06</v>
      </c>
      <c r="E406" s="13">
        <f t="shared" si="25"/>
        <v>3.0572524197665762E-2</v>
      </c>
      <c r="I406" s="7">
        <v>44656</v>
      </c>
      <c r="J406">
        <v>106.099998</v>
      </c>
      <c r="K406" s="15">
        <f t="shared" si="26"/>
        <v>1.8885363193854587E-3</v>
      </c>
      <c r="L406" s="8">
        <v>4488.28</v>
      </c>
      <c r="M406" s="13">
        <f t="shared" si="27"/>
        <v>-2.6509873983658894E-3</v>
      </c>
    </row>
    <row r="407" spans="1:13" ht="17" x14ac:dyDescent="0.2">
      <c r="A407" s="7">
        <v>43928</v>
      </c>
      <c r="B407">
        <v>98.68</v>
      </c>
      <c r="C407" s="15">
        <f t="shared" si="24"/>
        <v>1.5435274747890526E-2</v>
      </c>
      <c r="D407" s="8">
        <v>2783.36</v>
      </c>
      <c r="E407" s="13">
        <f t="shared" si="25"/>
        <v>-2.2030456139364496E-2</v>
      </c>
      <c r="I407" s="7">
        <v>44657</v>
      </c>
      <c r="J407">
        <v>105.800003</v>
      </c>
      <c r="K407" s="15">
        <f t="shared" si="26"/>
        <v>-2.8274741343538023E-3</v>
      </c>
      <c r="L407" s="8">
        <v>4412.53</v>
      </c>
      <c r="M407" s="13">
        <f t="shared" si="27"/>
        <v>-1.6877289295676778E-2</v>
      </c>
    </row>
    <row r="408" spans="1:13" ht="17" x14ac:dyDescent="0.2">
      <c r="A408" s="7">
        <v>43929</v>
      </c>
      <c r="B408">
        <v>98.809997999999993</v>
      </c>
      <c r="C408" s="15">
        <f t="shared" si="24"/>
        <v>1.3173692744221643E-3</v>
      </c>
      <c r="D408" s="8">
        <v>2799.55</v>
      </c>
      <c r="E408" s="13">
        <f t="shared" si="25"/>
        <v>5.8167107381006389E-3</v>
      </c>
      <c r="I408" s="7">
        <v>44658</v>
      </c>
      <c r="J408">
        <v>105.900002</v>
      </c>
      <c r="K408" s="15">
        <f t="shared" si="26"/>
        <v>9.4517010552452874E-4</v>
      </c>
      <c r="L408" s="8">
        <v>4397.45</v>
      </c>
      <c r="M408" s="13">
        <f t="shared" si="27"/>
        <v>-3.4175405039739148E-3</v>
      </c>
    </row>
    <row r="409" spans="1:13" ht="17" x14ac:dyDescent="0.2">
      <c r="A409" s="7">
        <v>43930</v>
      </c>
      <c r="B409">
        <v>99.010002</v>
      </c>
      <c r="C409" s="15">
        <f t="shared" si="24"/>
        <v>2.0241271536105554E-3</v>
      </c>
      <c r="D409" s="8">
        <v>2874.56</v>
      </c>
      <c r="E409" s="13">
        <f t="shared" si="25"/>
        <v>2.6793591827257934E-2</v>
      </c>
      <c r="I409" s="7">
        <v>44659</v>
      </c>
      <c r="J409">
        <v>106</v>
      </c>
      <c r="K409" s="15">
        <f t="shared" si="26"/>
        <v>9.4426815969272937E-4</v>
      </c>
      <c r="L409" s="8">
        <v>4446.59</v>
      </c>
      <c r="M409" s="13">
        <f t="shared" si="27"/>
        <v>1.1174658040455254E-2</v>
      </c>
    </row>
    <row r="410" spans="1:13" ht="17" x14ac:dyDescent="0.2">
      <c r="A410" s="7">
        <v>43935</v>
      </c>
      <c r="B410">
        <v>100.400002</v>
      </c>
      <c r="C410" s="15">
        <f t="shared" si="24"/>
        <v>1.4038985677426785E-2</v>
      </c>
      <c r="D410" s="8">
        <v>2823.16</v>
      </c>
      <c r="E410" s="13">
        <f t="shared" si="25"/>
        <v>-1.7880997439608137E-2</v>
      </c>
      <c r="I410" s="7">
        <v>44662</v>
      </c>
      <c r="J410">
        <v>105.699997</v>
      </c>
      <c r="K410" s="15">
        <f t="shared" si="26"/>
        <v>-2.830216981132061E-3</v>
      </c>
      <c r="L410" s="8">
        <v>4392.59</v>
      </c>
      <c r="M410" s="13">
        <f t="shared" si="27"/>
        <v>-1.2144137417661627E-2</v>
      </c>
    </row>
    <row r="411" spans="1:13" ht="17" x14ac:dyDescent="0.2">
      <c r="A411" s="7">
        <v>43936</v>
      </c>
      <c r="B411">
        <v>100.900002</v>
      </c>
      <c r="C411" s="15">
        <f t="shared" si="24"/>
        <v>4.9800795820700294E-3</v>
      </c>
      <c r="D411" s="8">
        <v>2736.56</v>
      </c>
      <c r="E411" s="13">
        <f t="shared" si="25"/>
        <v>-3.0674846625766805E-2</v>
      </c>
      <c r="I411" s="7">
        <v>44663</v>
      </c>
      <c r="J411">
        <v>105.099998</v>
      </c>
      <c r="K411" s="15">
        <f t="shared" si="26"/>
        <v>-5.6764334629072488E-3</v>
      </c>
      <c r="L411" s="8">
        <v>4391.6899999999996</v>
      </c>
      <c r="M411" s="13">
        <f t="shared" si="27"/>
        <v>-2.0489050878880199E-4</v>
      </c>
    </row>
    <row r="412" spans="1:13" ht="17" x14ac:dyDescent="0.2">
      <c r="A412" s="7">
        <v>43937</v>
      </c>
      <c r="B412">
        <v>100.900002</v>
      </c>
      <c r="C412" s="15">
        <f t="shared" si="24"/>
        <v>0</v>
      </c>
      <c r="D412" s="8">
        <v>2799.31</v>
      </c>
      <c r="E412" s="13">
        <f t="shared" si="25"/>
        <v>2.2930248194813929E-2</v>
      </c>
      <c r="I412" s="7">
        <v>44664</v>
      </c>
      <c r="J412">
        <v>105</v>
      </c>
      <c r="K412" s="15">
        <f t="shared" si="26"/>
        <v>-9.5145577452815377E-4</v>
      </c>
      <c r="L412" s="8">
        <v>4462.21</v>
      </c>
      <c r="M412" s="13">
        <f t="shared" si="27"/>
        <v>1.6057599693967584E-2</v>
      </c>
    </row>
    <row r="413" spans="1:13" ht="17" x14ac:dyDescent="0.2">
      <c r="A413" s="7">
        <v>43938</v>
      </c>
      <c r="B413">
        <v>101.5</v>
      </c>
      <c r="C413" s="15">
        <f t="shared" si="24"/>
        <v>5.9464617255409191E-3</v>
      </c>
      <c r="D413" s="8">
        <v>2797.8</v>
      </c>
      <c r="E413" s="13">
        <f t="shared" si="25"/>
        <v>-5.3941864245110605E-4</v>
      </c>
      <c r="I413" s="7">
        <v>44665</v>
      </c>
      <c r="J413">
        <v>104.900002</v>
      </c>
      <c r="K413" s="15">
        <f t="shared" si="26"/>
        <v>-9.523619047618892E-4</v>
      </c>
      <c r="L413" s="8">
        <v>4459.45</v>
      </c>
      <c r="M413" s="13">
        <f t="shared" si="27"/>
        <v>-6.1852759058855789E-4</v>
      </c>
    </row>
    <row r="414" spans="1:13" ht="17" x14ac:dyDescent="0.2">
      <c r="A414" s="7">
        <v>43941</v>
      </c>
      <c r="B414">
        <v>101.400002</v>
      </c>
      <c r="C414" s="15">
        <f t="shared" si="24"/>
        <v>-9.8520197044338342E-4</v>
      </c>
      <c r="D414" s="8">
        <v>2836.74</v>
      </c>
      <c r="E414" s="13">
        <f t="shared" si="25"/>
        <v>1.3918078490242181E-2</v>
      </c>
      <c r="I414" s="7">
        <v>44670</v>
      </c>
      <c r="J414">
        <v>104.699997</v>
      </c>
      <c r="K414" s="15">
        <f t="shared" si="26"/>
        <v>-1.9066253211320605E-3</v>
      </c>
      <c r="L414" s="8">
        <v>4393.66</v>
      </c>
      <c r="M414" s="13">
        <f t="shared" si="27"/>
        <v>-1.475294038502506E-2</v>
      </c>
    </row>
    <row r="415" spans="1:13" ht="17" x14ac:dyDescent="0.2">
      <c r="A415" s="7">
        <v>43942</v>
      </c>
      <c r="B415">
        <v>101.400002</v>
      </c>
      <c r="C415" s="15">
        <f t="shared" si="24"/>
        <v>0</v>
      </c>
      <c r="D415" s="8">
        <v>2878.48</v>
      </c>
      <c r="E415" s="13">
        <f t="shared" si="25"/>
        <v>1.4714073196697708E-2</v>
      </c>
      <c r="I415" s="7">
        <v>44671</v>
      </c>
      <c r="J415">
        <v>104.699997</v>
      </c>
      <c r="K415" s="15">
        <f t="shared" si="26"/>
        <v>0</v>
      </c>
      <c r="L415" s="8">
        <v>4271.78</v>
      </c>
      <c r="M415" s="13">
        <f t="shared" si="27"/>
        <v>-2.773997077607282E-2</v>
      </c>
    </row>
    <row r="416" spans="1:13" ht="17" x14ac:dyDescent="0.2">
      <c r="A416" s="7">
        <v>43943</v>
      </c>
      <c r="B416">
        <v>100.900002</v>
      </c>
      <c r="C416" s="15">
        <f t="shared" si="24"/>
        <v>-4.9309663721702757E-3</v>
      </c>
      <c r="D416" s="8">
        <v>2863.39</v>
      </c>
      <c r="E416" s="13">
        <f t="shared" si="25"/>
        <v>-5.2423501292349073E-3</v>
      </c>
      <c r="I416" s="7">
        <v>44672</v>
      </c>
      <c r="J416">
        <v>104.800003</v>
      </c>
      <c r="K416" s="15">
        <f t="shared" si="26"/>
        <v>9.5516717159038755E-4</v>
      </c>
      <c r="L416" s="8">
        <v>4296.12</v>
      </c>
      <c r="M416" s="13">
        <f t="shared" si="27"/>
        <v>5.6978589721381478E-3</v>
      </c>
    </row>
    <row r="417" spans="1:13" ht="17" x14ac:dyDescent="0.2">
      <c r="A417" s="7">
        <v>43944</v>
      </c>
      <c r="B417">
        <v>100.900002</v>
      </c>
      <c r="C417" s="15">
        <f t="shared" si="24"/>
        <v>0</v>
      </c>
      <c r="D417" s="8">
        <v>2939.51</v>
      </c>
      <c r="E417" s="13">
        <f t="shared" si="25"/>
        <v>2.6583874358714787E-2</v>
      </c>
      <c r="I417" s="7">
        <v>44673</v>
      </c>
      <c r="J417">
        <v>104.599998</v>
      </c>
      <c r="K417" s="15">
        <f t="shared" si="26"/>
        <v>-1.9084446018575729E-3</v>
      </c>
      <c r="L417" s="8">
        <v>4175.2</v>
      </c>
      <c r="M417" s="13">
        <f t="shared" si="27"/>
        <v>-2.8146327383778869E-2</v>
      </c>
    </row>
    <row r="418" spans="1:13" ht="17" x14ac:dyDescent="0.2">
      <c r="A418" s="7">
        <v>43945</v>
      </c>
      <c r="B418">
        <v>101.099998</v>
      </c>
      <c r="C418" s="15">
        <f t="shared" si="24"/>
        <v>1.9821208725050443E-3</v>
      </c>
      <c r="D418" s="8">
        <v>2912.43</v>
      </c>
      <c r="E418" s="13">
        <f t="shared" si="25"/>
        <v>-9.2124197570344624E-3</v>
      </c>
      <c r="I418" s="7">
        <v>44676</v>
      </c>
      <c r="J418">
        <v>104</v>
      </c>
      <c r="K418" s="15">
        <f t="shared" si="26"/>
        <v>-5.7361186565223488E-3</v>
      </c>
      <c r="L418" s="8">
        <v>4183.96</v>
      </c>
      <c r="M418" s="13">
        <f t="shared" si="27"/>
        <v>2.0981030848821192E-3</v>
      </c>
    </row>
    <row r="419" spans="1:13" ht="17" x14ac:dyDescent="0.2">
      <c r="A419" s="7">
        <v>43948</v>
      </c>
      <c r="B419">
        <v>101.099998</v>
      </c>
      <c r="C419" s="15">
        <f t="shared" si="24"/>
        <v>0</v>
      </c>
      <c r="D419" s="8">
        <v>2830.71</v>
      </c>
      <c r="E419" s="13">
        <f t="shared" si="25"/>
        <v>-2.8059043479156554E-2</v>
      </c>
      <c r="I419" s="7">
        <v>44677</v>
      </c>
      <c r="J419">
        <v>104.099998</v>
      </c>
      <c r="K419" s="15">
        <f t="shared" si="26"/>
        <v>9.6151923076925883E-4</v>
      </c>
      <c r="L419" s="8">
        <v>4287.5</v>
      </c>
      <c r="M419" s="13">
        <f t="shared" si="27"/>
        <v>2.474689050564538E-2</v>
      </c>
    </row>
    <row r="420" spans="1:13" ht="17" x14ac:dyDescent="0.2">
      <c r="A420" s="7">
        <v>43949</v>
      </c>
      <c r="B420">
        <v>101.599998</v>
      </c>
      <c r="C420" s="15">
        <f t="shared" si="24"/>
        <v>4.9455985152442317E-3</v>
      </c>
      <c r="D420" s="8">
        <v>2842.74</v>
      </c>
      <c r="E420" s="13">
        <f t="shared" si="25"/>
        <v>4.2498171836746756E-3</v>
      </c>
      <c r="I420" s="7">
        <v>44678</v>
      </c>
      <c r="J420">
        <v>104.300003</v>
      </c>
      <c r="K420" s="15">
        <f t="shared" si="26"/>
        <v>1.9212776545876054E-3</v>
      </c>
      <c r="L420" s="8">
        <v>4131.93</v>
      </c>
      <c r="M420" s="13">
        <f t="shared" si="27"/>
        <v>-3.6284548104956182E-2</v>
      </c>
    </row>
    <row r="421" spans="1:13" ht="17" x14ac:dyDescent="0.2">
      <c r="A421" s="7">
        <v>43950</v>
      </c>
      <c r="B421">
        <v>102</v>
      </c>
      <c r="C421" s="15">
        <f t="shared" si="24"/>
        <v>3.9370276365555679E-3</v>
      </c>
      <c r="D421" s="8">
        <v>2868.44</v>
      </c>
      <c r="E421" s="13">
        <f t="shared" si="25"/>
        <v>9.0405735311707147E-3</v>
      </c>
      <c r="I421" s="7">
        <v>44679</v>
      </c>
      <c r="J421">
        <v>104.400002</v>
      </c>
      <c r="K421" s="15">
        <f t="shared" si="26"/>
        <v>9.5876315554854763E-4</v>
      </c>
      <c r="L421" s="8">
        <v>4155.38</v>
      </c>
      <c r="M421" s="13">
        <f t="shared" si="27"/>
        <v>5.6753139573999523E-3</v>
      </c>
    </row>
    <row r="422" spans="1:13" ht="17" x14ac:dyDescent="0.2">
      <c r="A422" s="7">
        <v>43951</v>
      </c>
      <c r="B422">
        <v>102.199997</v>
      </c>
      <c r="C422" s="15">
        <f t="shared" si="24"/>
        <v>1.9607549019606818E-3</v>
      </c>
      <c r="D422" s="8">
        <v>2848.42</v>
      </c>
      <c r="E422" s="13">
        <f t="shared" si="25"/>
        <v>-6.9794034388029891E-3</v>
      </c>
      <c r="I422" s="7">
        <v>44680</v>
      </c>
      <c r="J422">
        <v>104.300003</v>
      </c>
      <c r="K422" s="15">
        <f t="shared" si="26"/>
        <v>-9.5784480923666315E-4</v>
      </c>
      <c r="L422" s="8">
        <v>4175.4799999999996</v>
      </c>
      <c r="M422" s="13">
        <f t="shared" si="27"/>
        <v>4.8371027439124692E-3</v>
      </c>
    </row>
    <row r="423" spans="1:13" ht="17" x14ac:dyDescent="0.2">
      <c r="A423" s="7">
        <v>43952</v>
      </c>
      <c r="B423">
        <v>101.300003</v>
      </c>
      <c r="C423" s="15">
        <f t="shared" si="24"/>
        <v>-8.8062037810039406E-3</v>
      </c>
      <c r="D423" s="8">
        <v>2881.19</v>
      </c>
      <c r="E423" s="13">
        <f t="shared" si="25"/>
        <v>1.1504623615899323E-2</v>
      </c>
      <c r="I423" s="7">
        <v>44684</v>
      </c>
      <c r="J423">
        <v>103</v>
      </c>
      <c r="K423" s="15">
        <f t="shared" si="26"/>
        <v>-1.2464074425769689E-2</v>
      </c>
      <c r="L423" s="8">
        <v>4300.17</v>
      </c>
      <c r="M423" s="13">
        <f t="shared" si="27"/>
        <v>2.9862434977535601E-2</v>
      </c>
    </row>
    <row r="424" spans="1:13" ht="17" x14ac:dyDescent="0.2">
      <c r="A424" s="7">
        <v>43955</v>
      </c>
      <c r="B424">
        <v>101.099998</v>
      </c>
      <c r="C424" s="15">
        <f t="shared" si="24"/>
        <v>-1.974382962259158E-3</v>
      </c>
      <c r="D424" s="8">
        <v>2929.8</v>
      </c>
      <c r="E424" s="13">
        <f t="shared" si="25"/>
        <v>1.6871501011734846E-2</v>
      </c>
      <c r="I424" s="7">
        <v>44685</v>
      </c>
      <c r="J424">
        <v>103.699997</v>
      </c>
      <c r="K424" s="15">
        <f t="shared" si="26"/>
        <v>6.7960873786407916E-3</v>
      </c>
      <c r="L424" s="8">
        <v>4146.87</v>
      </c>
      <c r="M424" s="13">
        <f t="shared" si="27"/>
        <v>-3.5649753381843063E-2</v>
      </c>
    </row>
    <row r="425" spans="1:13" ht="17" x14ac:dyDescent="0.2">
      <c r="A425" s="7">
        <v>43956</v>
      </c>
      <c r="B425">
        <v>101.099998</v>
      </c>
      <c r="C425" s="15">
        <f t="shared" si="24"/>
        <v>0</v>
      </c>
      <c r="D425" s="8">
        <v>2930.19</v>
      </c>
      <c r="E425" s="13">
        <f t="shared" si="25"/>
        <v>1.331148883882971E-4</v>
      </c>
      <c r="I425" s="7">
        <v>44686</v>
      </c>
      <c r="J425">
        <v>104.199997</v>
      </c>
      <c r="K425" s="15">
        <f t="shared" si="26"/>
        <v>4.8216009109431912E-3</v>
      </c>
      <c r="L425" s="8">
        <v>4123.34</v>
      </c>
      <c r="M425" s="13">
        <f t="shared" si="27"/>
        <v>-5.6741590645473794E-3</v>
      </c>
    </row>
    <row r="426" spans="1:13" ht="17" x14ac:dyDescent="0.2">
      <c r="A426" s="7">
        <v>43957</v>
      </c>
      <c r="B426">
        <v>101.599998</v>
      </c>
      <c r="C426" s="15">
        <f t="shared" si="24"/>
        <v>4.9455985152442317E-3</v>
      </c>
      <c r="D426" s="8">
        <v>2870.12</v>
      </c>
      <c r="E426" s="13">
        <f t="shared" si="25"/>
        <v>-2.0500377108651713E-2</v>
      </c>
      <c r="I426" s="7">
        <v>44687</v>
      </c>
      <c r="J426">
        <v>103.699997</v>
      </c>
      <c r="K426" s="15">
        <f t="shared" si="26"/>
        <v>-4.7984646295143873E-3</v>
      </c>
      <c r="L426" s="8">
        <v>3991.24</v>
      </c>
      <c r="M426" s="13">
        <f t="shared" si="27"/>
        <v>-3.2037134944001844E-2</v>
      </c>
    </row>
    <row r="427" spans="1:13" ht="17" x14ac:dyDescent="0.2">
      <c r="A427" s="7">
        <v>43958</v>
      </c>
      <c r="B427">
        <v>101.599998</v>
      </c>
      <c r="C427" s="15">
        <f t="shared" si="24"/>
        <v>0</v>
      </c>
      <c r="D427" s="8">
        <v>2820</v>
      </c>
      <c r="E427" s="13">
        <f t="shared" si="25"/>
        <v>-1.7462684487059787E-2</v>
      </c>
      <c r="I427" s="7">
        <v>44690</v>
      </c>
      <c r="J427">
        <v>102.699997</v>
      </c>
      <c r="K427" s="15">
        <f t="shared" si="26"/>
        <v>-9.6432018218862714E-3</v>
      </c>
      <c r="L427" s="8">
        <v>4001.05</v>
      </c>
      <c r="M427" s="13">
        <f t="shared" si="27"/>
        <v>2.4578827632515399E-3</v>
      </c>
    </row>
    <row r="428" spans="1:13" ht="17" x14ac:dyDescent="0.2">
      <c r="A428" s="7">
        <v>43962</v>
      </c>
      <c r="B428">
        <v>102</v>
      </c>
      <c r="C428" s="15">
        <f t="shared" si="24"/>
        <v>3.9370276365555679E-3</v>
      </c>
      <c r="D428" s="8">
        <v>2852.5</v>
      </c>
      <c r="E428" s="13">
        <f t="shared" si="25"/>
        <v>1.1524822695035519E-2</v>
      </c>
      <c r="I428" s="7">
        <v>44691</v>
      </c>
      <c r="J428">
        <v>102.5</v>
      </c>
      <c r="K428" s="15">
        <f t="shared" si="26"/>
        <v>-1.9473905145294124E-3</v>
      </c>
      <c r="L428" s="8">
        <v>3935.18</v>
      </c>
      <c r="M428" s="13">
        <f t="shared" si="27"/>
        <v>-1.6463178415666024E-2</v>
      </c>
    </row>
    <row r="429" spans="1:13" ht="17" x14ac:dyDescent="0.2">
      <c r="A429" s="7">
        <v>43963</v>
      </c>
      <c r="B429">
        <v>102.300003</v>
      </c>
      <c r="C429" s="15">
        <f t="shared" si="24"/>
        <v>2.9412058823530263E-3</v>
      </c>
      <c r="D429" s="8">
        <v>2863.7</v>
      </c>
      <c r="E429" s="13">
        <f t="shared" si="25"/>
        <v>3.9263803680980036E-3</v>
      </c>
      <c r="I429" s="7">
        <v>44692</v>
      </c>
      <c r="J429">
        <v>102.800003</v>
      </c>
      <c r="K429" s="15">
        <f t="shared" si="26"/>
        <v>2.9268585365853639E-3</v>
      </c>
      <c r="L429" s="8">
        <v>3930.08</v>
      </c>
      <c r="M429" s="13">
        <f t="shared" si="27"/>
        <v>-1.2960017076728558E-3</v>
      </c>
    </row>
    <row r="430" spans="1:13" ht="17" x14ac:dyDescent="0.2">
      <c r="A430" s="7">
        <v>43964</v>
      </c>
      <c r="B430">
        <v>102.400002</v>
      </c>
      <c r="C430" s="15">
        <f t="shared" si="24"/>
        <v>9.7750730271228825E-4</v>
      </c>
      <c r="D430" s="8">
        <v>2953.91</v>
      </c>
      <c r="E430" s="13">
        <f t="shared" si="25"/>
        <v>3.1501204735132848E-2</v>
      </c>
      <c r="I430" s="7">
        <v>44693</v>
      </c>
      <c r="J430">
        <v>102.599998</v>
      </c>
      <c r="K430" s="15">
        <f t="shared" si="26"/>
        <v>-1.9455738731837258E-3</v>
      </c>
      <c r="L430" s="8">
        <v>4023.89</v>
      </c>
      <c r="M430" s="13">
        <f t="shared" si="27"/>
        <v>2.386974310955492E-2</v>
      </c>
    </row>
    <row r="431" spans="1:13" ht="17" x14ac:dyDescent="0.2">
      <c r="A431" s="7">
        <v>43965</v>
      </c>
      <c r="B431">
        <v>102</v>
      </c>
      <c r="C431" s="15">
        <f t="shared" si="24"/>
        <v>-3.9062694549556465E-3</v>
      </c>
      <c r="D431" s="8">
        <v>2922.94</v>
      </c>
      <c r="E431" s="13">
        <f t="shared" si="25"/>
        <v>-1.0484408800538914E-2</v>
      </c>
      <c r="I431" s="7">
        <v>44694</v>
      </c>
      <c r="J431">
        <v>102.900002</v>
      </c>
      <c r="K431" s="15">
        <f t="shared" si="26"/>
        <v>2.9240156515402127E-3</v>
      </c>
      <c r="L431" s="8">
        <v>4008.01</v>
      </c>
      <c r="M431" s="13">
        <f t="shared" si="27"/>
        <v>-3.9464299471405617E-3</v>
      </c>
    </row>
    <row r="432" spans="1:13" ht="17" x14ac:dyDescent="0.2">
      <c r="A432" s="7">
        <v>43966</v>
      </c>
      <c r="B432">
        <v>101.800003</v>
      </c>
      <c r="C432" s="15">
        <f t="shared" si="24"/>
        <v>-1.9607549019607928E-3</v>
      </c>
      <c r="D432" s="8">
        <v>2971.61</v>
      </c>
      <c r="E432" s="13">
        <f t="shared" si="25"/>
        <v>1.6651043127809739E-2</v>
      </c>
      <c r="I432" s="7">
        <v>44697</v>
      </c>
      <c r="J432">
        <v>103.099998</v>
      </c>
      <c r="K432" s="15">
        <f t="shared" si="26"/>
        <v>1.9435956862274839E-3</v>
      </c>
      <c r="L432" s="8">
        <v>4088.85</v>
      </c>
      <c r="M432" s="13">
        <f t="shared" si="27"/>
        <v>2.0169610355263545E-2</v>
      </c>
    </row>
    <row r="433" spans="1:13" ht="17" x14ac:dyDescent="0.2">
      <c r="A433" s="7">
        <v>43969</v>
      </c>
      <c r="B433">
        <v>102.300003</v>
      </c>
      <c r="C433" s="15">
        <f t="shared" si="24"/>
        <v>4.9115912108568249E-3</v>
      </c>
      <c r="D433" s="8">
        <v>2948.51</v>
      </c>
      <c r="E433" s="13">
        <f t="shared" si="25"/>
        <v>-7.7735638256701822E-3</v>
      </c>
      <c r="I433" s="7">
        <v>44698</v>
      </c>
      <c r="J433">
        <v>103.199997</v>
      </c>
      <c r="K433" s="15">
        <f t="shared" si="26"/>
        <v>9.6992242424676078E-4</v>
      </c>
      <c r="L433" s="8">
        <v>3923.68</v>
      </c>
      <c r="M433" s="13">
        <f t="shared" si="27"/>
        <v>-4.0395221150201222E-2</v>
      </c>
    </row>
    <row r="434" spans="1:13" ht="17" x14ac:dyDescent="0.2">
      <c r="A434" s="7">
        <v>43970</v>
      </c>
      <c r="B434">
        <v>102.699997</v>
      </c>
      <c r="C434" s="15">
        <f t="shared" si="24"/>
        <v>3.9100096605080292E-3</v>
      </c>
      <c r="D434" s="8">
        <v>2955.45</v>
      </c>
      <c r="E434" s="13">
        <f t="shared" si="25"/>
        <v>2.3537312066093108E-3</v>
      </c>
      <c r="I434" s="7">
        <v>44699</v>
      </c>
      <c r="J434">
        <v>103.300003</v>
      </c>
      <c r="K434" s="15">
        <f t="shared" si="26"/>
        <v>9.6905041576711426E-4</v>
      </c>
      <c r="L434" s="8">
        <v>3900.79</v>
      </c>
      <c r="M434" s="13">
        <f t="shared" si="27"/>
        <v>-5.8338090771927753E-3</v>
      </c>
    </row>
    <row r="435" spans="1:13" ht="17" x14ac:dyDescent="0.2">
      <c r="A435" s="7">
        <v>43971</v>
      </c>
      <c r="B435">
        <v>103</v>
      </c>
      <c r="C435" s="15">
        <f t="shared" si="24"/>
        <v>2.9211588000339628E-3</v>
      </c>
      <c r="D435" s="8">
        <v>2991.77</v>
      </c>
      <c r="E435" s="13">
        <f t="shared" si="25"/>
        <v>1.2289160703107926E-2</v>
      </c>
      <c r="I435" s="7">
        <v>44700</v>
      </c>
      <c r="J435">
        <v>102.300003</v>
      </c>
      <c r="K435" s="15">
        <f t="shared" si="26"/>
        <v>-9.6805418292195133E-3</v>
      </c>
      <c r="L435" s="8">
        <v>3901.36</v>
      </c>
      <c r="M435" s="13">
        <f t="shared" si="27"/>
        <v>1.4612424662696633E-4</v>
      </c>
    </row>
    <row r="436" spans="1:13" ht="17" x14ac:dyDescent="0.2">
      <c r="A436" s="7">
        <v>43972</v>
      </c>
      <c r="B436">
        <v>103.5</v>
      </c>
      <c r="C436" s="15">
        <f t="shared" si="24"/>
        <v>4.8543689320388328E-3</v>
      </c>
      <c r="D436" s="8">
        <v>3036.13</v>
      </c>
      <c r="E436" s="13">
        <f t="shared" si="25"/>
        <v>1.4827343010993532E-2</v>
      </c>
      <c r="I436" s="7">
        <v>44701</v>
      </c>
      <c r="J436">
        <v>102.699997</v>
      </c>
      <c r="K436" s="15">
        <f t="shared" si="26"/>
        <v>3.9100096605080292E-3</v>
      </c>
      <c r="L436" s="8">
        <v>3973.75</v>
      </c>
      <c r="M436" s="13">
        <f t="shared" si="27"/>
        <v>1.8555067976295359E-2</v>
      </c>
    </row>
    <row r="437" spans="1:13" ht="17" x14ac:dyDescent="0.2">
      <c r="A437" s="7">
        <v>43973</v>
      </c>
      <c r="B437">
        <v>103.800003</v>
      </c>
      <c r="C437" s="15">
        <f t="shared" si="24"/>
        <v>2.8985797101450661E-3</v>
      </c>
      <c r="D437" s="8">
        <v>3029.73</v>
      </c>
      <c r="E437" s="13">
        <f t="shared" si="25"/>
        <v>-2.1079466294262605E-3</v>
      </c>
      <c r="I437" s="7">
        <v>44704</v>
      </c>
      <c r="J437">
        <v>102.900002</v>
      </c>
      <c r="K437" s="15">
        <f t="shared" si="26"/>
        <v>1.9474684113185425E-3</v>
      </c>
      <c r="L437" s="8">
        <v>3941.48</v>
      </c>
      <c r="M437" s="13">
        <f t="shared" si="27"/>
        <v>-8.1207927021075266E-3</v>
      </c>
    </row>
    <row r="438" spans="1:13" ht="17" x14ac:dyDescent="0.2">
      <c r="A438" s="7">
        <v>43977</v>
      </c>
      <c r="B438">
        <v>103.900002</v>
      </c>
      <c r="C438" s="15">
        <f t="shared" si="24"/>
        <v>9.6338147504670957E-4</v>
      </c>
      <c r="D438" s="8">
        <v>3044.31</v>
      </c>
      <c r="E438" s="13">
        <f t="shared" si="25"/>
        <v>4.8123100078225622E-3</v>
      </c>
      <c r="I438" s="7">
        <v>44705</v>
      </c>
      <c r="J438">
        <v>103.199997</v>
      </c>
      <c r="K438" s="15">
        <f t="shared" si="26"/>
        <v>2.9154032475140479E-3</v>
      </c>
      <c r="L438" s="8">
        <v>3978.73</v>
      </c>
      <c r="M438" s="13">
        <f t="shared" si="27"/>
        <v>9.4507646873762674E-3</v>
      </c>
    </row>
    <row r="439" spans="1:13" ht="17" x14ac:dyDescent="0.2">
      <c r="A439" s="7">
        <v>43978</v>
      </c>
      <c r="B439">
        <v>104.400002</v>
      </c>
      <c r="C439" s="15">
        <f t="shared" si="24"/>
        <v>4.8123194453837392E-3</v>
      </c>
      <c r="D439" s="8">
        <v>3055.73</v>
      </c>
      <c r="E439" s="13">
        <f t="shared" si="25"/>
        <v>3.7512605483673855E-3</v>
      </c>
      <c r="I439" s="7">
        <v>44706</v>
      </c>
      <c r="J439">
        <v>103.400002</v>
      </c>
      <c r="K439" s="15">
        <f t="shared" si="26"/>
        <v>1.9380330020746239E-3</v>
      </c>
      <c r="L439" s="8">
        <v>4057.84</v>
      </c>
      <c r="M439" s="13">
        <f t="shared" si="27"/>
        <v>1.988322907058282E-2</v>
      </c>
    </row>
    <row r="440" spans="1:13" ht="17" x14ac:dyDescent="0.2">
      <c r="A440" s="7">
        <v>43979</v>
      </c>
      <c r="B440">
        <v>105.199997</v>
      </c>
      <c r="C440" s="15">
        <f t="shared" si="24"/>
        <v>7.6627872095251792E-3</v>
      </c>
      <c r="D440" s="8">
        <v>3080.82</v>
      </c>
      <c r="E440" s="13">
        <f t="shared" si="25"/>
        <v>8.2108039650099496E-3</v>
      </c>
      <c r="I440" s="7">
        <v>44707</v>
      </c>
      <c r="J440">
        <v>103.400002</v>
      </c>
      <c r="K440" s="15">
        <f t="shared" si="26"/>
        <v>0</v>
      </c>
      <c r="L440" s="8">
        <v>4158.24</v>
      </c>
      <c r="M440" s="13">
        <f t="shared" si="27"/>
        <v>2.4742227391912897E-2</v>
      </c>
    </row>
    <row r="441" spans="1:13" ht="17" x14ac:dyDescent="0.2">
      <c r="A441" s="7">
        <v>43980</v>
      </c>
      <c r="B441">
        <v>105.199997</v>
      </c>
      <c r="C441" s="15">
        <f t="shared" si="24"/>
        <v>0</v>
      </c>
      <c r="D441" s="8">
        <v>3122.87</v>
      </c>
      <c r="E441" s="13">
        <f t="shared" si="25"/>
        <v>1.3648963587616247E-2</v>
      </c>
      <c r="I441" s="7">
        <v>44708</v>
      </c>
      <c r="J441">
        <v>103.800003</v>
      </c>
      <c r="K441" s="15">
        <f t="shared" si="26"/>
        <v>3.8684815499325786E-3</v>
      </c>
      <c r="L441" s="8">
        <v>4132.1499999999996</v>
      </c>
      <c r="M441" s="13">
        <f t="shared" si="27"/>
        <v>-6.2742891223209751E-3</v>
      </c>
    </row>
    <row r="442" spans="1:13" ht="17" x14ac:dyDescent="0.2">
      <c r="A442" s="7">
        <v>43983</v>
      </c>
      <c r="B442">
        <v>104.800003</v>
      </c>
      <c r="C442" s="15">
        <f t="shared" si="24"/>
        <v>-3.8022244430291341E-3</v>
      </c>
      <c r="D442" s="8">
        <v>3112.35</v>
      </c>
      <c r="E442" s="13">
        <f t="shared" si="25"/>
        <v>-3.3686961032639573E-3</v>
      </c>
      <c r="I442" s="7">
        <v>44711</v>
      </c>
      <c r="J442">
        <v>104.099998</v>
      </c>
      <c r="K442" s="15">
        <f t="shared" si="26"/>
        <v>2.8901251573181241E-3</v>
      </c>
      <c r="L442" s="8">
        <v>4101.2299999999996</v>
      </c>
      <c r="M442" s="13">
        <f t="shared" si="27"/>
        <v>-7.4827874109120174E-3</v>
      </c>
    </row>
    <row r="443" spans="1:13" ht="17" x14ac:dyDescent="0.2">
      <c r="A443" s="7">
        <v>43984</v>
      </c>
      <c r="B443">
        <v>104.699997</v>
      </c>
      <c r="C443" s="15">
        <f t="shared" si="24"/>
        <v>-9.5425569787443987E-4</v>
      </c>
      <c r="D443" s="8">
        <v>3193.93</v>
      </c>
      <c r="E443" s="13">
        <f t="shared" si="25"/>
        <v>2.621170498176606E-2</v>
      </c>
      <c r="I443" s="7">
        <v>44712</v>
      </c>
      <c r="J443">
        <v>104.099998</v>
      </c>
      <c r="K443" s="15">
        <f t="shared" si="26"/>
        <v>0</v>
      </c>
      <c r="L443" s="8">
        <v>4176.82</v>
      </c>
      <c r="M443" s="13">
        <f t="shared" si="27"/>
        <v>1.8431056049039052E-2</v>
      </c>
    </row>
    <row r="444" spans="1:13" ht="17" x14ac:dyDescent="0.2">
      <c r="A444" s="7">
        <v>43985</v>
      </c>
      <c r="B444">
        <v>105.099998</v>
      </c>
      <c r="C444" s="15">
        <f t="shared" si="24"/>
        <v>3.8204490110922418E-3</v>
      </c>
      <c r="D444" s="8">
        <v>3232.39</v>
      </c>
      <c r="E444" s="13">
        <f t="shared" si="25"/>
        <v>1.2041591393674889E-2</v>
      </c>
      <c r="I444" s="7">
        <v>44713</v>
      </c>
      <c r="J444">
        <v>103.5</v>
      </c>
      <c r="K444" s="15">
        <f t="shared" si="26"/>
        <v>-5.7636696592443526E-3</v>
      </c>
      <c r="L444" s="8">
        <v>4108.54</v>
      </c>
      <c r="M444" s="13">
        <f t="shared" si="27"/>
        <v>-1.6347364741597592E-2</v>
      </c>
    </row>
    <row r="445" spans="1:13" ht="17" x14ac:dyDescent="0.2">
      <c r="A445" s="7">
        <v>43986</v>
      </c>
      <c r="B445">
        <v>105.900002</v>
      </c>
      <c r="C445" s="15">
        <f t="shared" si="24"/>
        <v>7.6118364911863523E-3</v>
      </c>
      <c r="D445" s="8">
        <v>3207.18</v>
      </c>
      <c r="E445" s="13">
        <f t="shared" si="25"/>
        <v>-7.7991826481333959E-3</v>
      </c>
      <c r="I445" s="7">
        <v>44718</v>
      </c>
      <c r="J445">
        <v>103.400002</v>
      </c>
      <c r="K445" s="15">
        <f t="shared" si="26"/>
        <v>-9.6616425120776839E-4</v>
      </c>
      <c r="L445" s="8">
        <v>4121.43</v>
      </c>
      <c r="M445" s="13">
        <f t="shared" si="27"/>
        <v>3.1373675320187644E-3</v>
      </c>
    </row>
    <row r="446" spans="1:13" ht="17" x14ac:dyDescent="0.2">
      <c r="A446" s="7">
        <v>43987</v>
      </c>
      <c r="B446">
        <v>105.900002</v>
      </c>
      <c r="C446" s="15">
        <f t="shared" si="24"/>
        <v>0</v>
      </c>
      <c r="D446" s="8">
        <v>3190.14</v>
      </c>
      <c r="E446" s="13">
        <f t="shared" si="25"/>
        <v>-5.3130787794885004E-3</v>
      </c>
      <c r="I446" s="7">
        <v>44719</v>
      </c>
      <c r="J446">
        <v>103.099998</v>
      </c>
      <c r="K446" s="15">
        <f t="shared" si="26"/>
        <v>-2.901392593783525E-3</v>
      </c>
      <c r="L446" s="8">
        <v>4160.68</v>
      </c>
      <c r="M446" s="13">
        <f t="shared" si="27"/>
        <v>9.5233935794130087E-3</v>
      </c>
    </row>
    <row r="447" spans="1:13" ht="17" x14ac:dyDescent="0.2">
      <c r="A447" s="7">
        <v>43990</v>
      </c>
      <c r="B447">
        <v>106.599998</v>
      </c>
      <c r="C447" s="15">
        <f t="shared" si="24"/>
        <v>6.609971546553961E-3</v>
      </c>
      <c r="D447" s="8">
        <v>3002.1</v>
      </c>
      <c r="E447" s="13">
        <f t="shared" si="25"/>
        <v>-5.8944121574601716E-2</v>
      </c>
      <c r="I447" s="7">
        <v>44720</v>
      </c>
      <c r="J447">
        <v>103</v>
      </c>
      <c r="K447" s="15">
        <f t="shared" si="26"/>
        <v>-9.6991272492552572E-4</v>
      </c>
      <c r="L447" s="8">
        <v>4115.7700000000004</v>
      </c>
      <c r="M447" s="13">
        <f t="shared" si="27"/>
        <v>-1.0793908688002896E-2</v>
      </c>
    </row>
    <row r="448" spans="1:13" ht="17" x14ac:dyDescent="0.2">
      <c r="A448" s="7">
        <v>43991</v>
      </c>
      <c r="B448">
        <v>106.900002</v>
      </c>
      <c r="C448" s="15">
        <f t="shared" si="24"/>
        <v>2.8142964880730759E-3</v>
      </c>
      <c r="D448" s="8">
        <v>3041.31</v>
      </c>
      <c r="E448" s="13">
        <f t="shared" si="25"/>
        <v>1.3060857399820103E-2</v>
      </c>
      <c r="I448" s="7">
        <v>44721</v>
      </c>
      <c r="J448">
        <v>102.800003</v>
      </c>
      <c r="K448" s="15">
        <f t="shared" si="26"/>
        <v>-1.9417184466019588E-3</v>
      </c>
      <c r="L448" s="8">
        <v>4017.82</v>
      </c>
      <c r="M448" s="13">
        <f t="shared" si="27"/>
        <v>-2.3798705952956634E-2</v>
      </c>
    </row>
    <row r="449" spans="1:13" ht="17" x14ac:dyDescent="0.2">
      <c r="A449" s="7">
        <v>43992</v>
      </c>
      <c r="B449">
        <v>106.699997</v>
      </c>
      <c r="C449" s="15">
        <f t="shared" si="24"/>
        <v>-1.8709541277651676E-3</v>
      </c>
      <c r="D449" s="8">
        <v>3066.59</v>
      </c>
      <c r="E449" s="13">
        <f t="shared" si="25"/>
        <v>8.3122075684491925E-3</v>
      </c>
      <c r="I449" s="7">
        <v>44722</v>
      </c>
      <c r="J449">
        <v>101.900002</v>
      </c>
      <c r="K449" s="15">
        <f t="shared" si="26"/>
        <v>-8.754873285363618E-3</v>
      </c>
      <c r="L449" s="8">
        <v>3900.86</v>
      </c>
      <c r="M449" s="13">
        <f t="shared" si="27"/>
        <v>-2.9110313553120881E-2</v>
      </c>
    </row>
    <row r="450" spans="1:13" ht="17" x14ac:dyDescent="0.2">
      <c r="A450" s="7">
        <v>43993</v>
      </c>
      <c r="B450">
        <v>106.5</v>
      </c>
      <c r="C450" s="15">
        <f t="shared" si="24"/>
        <v>-1.8743861820351704E-3</v>
      </c>
      <c r="D450" s="8">
        <v>3124.74</v>
      </c>
      <c r="E450" s="13">
        <f t="shared" si="25"/>
        <v>1.8962430582503575E-2</v>
      </c>
      <c r="I450" s="7">
        <v>44725</v>
      </c>
      <c r="J450">
        <v>100.800003</v>
      </c>
      <c r="K450" s="15">
        <f t="shared" si="26"/>
        <v>-1.0794886932386838E-2</v>
      </c>
      <c r="L450" s="8">
        <v>3749.63</v>
      </c>
      <c r="M450" s="13">
        <f t="shared" si="27"/>
        <v>-3.8768374153391849E-2</v>
      </c>
    </row>
    <row r="451" spans="1:13" ht="17" x14ac:dyDescent="0.2">
      <c r="A451" s="7">
        <v>43994</v>
      </c>
      <c r="B451">
        <v>105.900002</v>
      </c>
      <c r="C451" s="15">
        <f t="shared" si="24"/>
        <v>-5.6337840375586534E-3</v>
      </c>
      <c r="D451" s="8">
        <v>3113.49</v>
      </c>
      <c r="E451" s="13">
        <f t="shared" si="25"/>
        <v>-3.6002995449221364E-3</v>
      </c>
      <c r="I451" s="7">
        <v>44726</v>
      </c>
      <c r="J451">
        <v>100</v>
      </c>
      <c r="K451" s="15">
        <f t="shared" si="26"/>
        <v>-7.936537462206239E-3</v>
      </c>
      <c r="L451" s="8">
        <v>3735.48</v>
      </c>
      <c r="M451" s="13">
        <f t="shared" si="27"/>
        <v>-3.7737056722930706E-3</v>
      </c>
    </row>
    <row r="452" spans="1:13" ht="17" x14ac:dyDescent="0.2">
      <c r="A452" s="7">
        <v>43997</v>
      </c>
      <c r="B452">
        <v>105.699997</v>
      </c>
      <c r="C452" s="15">
        <f t="shared" ref="C452:C506" si="28">B452/B451-1</f>
        <v>-1.8886213052196066E-3</v>
      </c>
      <c r="D452" s="8">
        <v>3115.34</v>
      </c>
      <c r="E452" s="13">
        <f t="shared" ref="E452:E503" si="29">D452/D451-1</f>
        <v>5.9418851513903803E-4</v>
      </c>
      <c r="I452" s="7">
        <v>44727</v>
      </c>
      <c r="J452">
        <v>100</v>
      </c>
      <c r="K452" s="15">
        <f t="shared" ref="K452:K515" si="30">J452/J451-1</f>
        <v>0</v>
      </c>
      <c r="L452" s="8">
        <v>3789.99</v>
      </c>
      <c r="M452" s="13">
        <f t="shared" ref="M452:M515" si="31">L452/L451-1</f>
        <v>1.4592502168395916E-2</v>
      </c>
    </row>
    <row r="453" spans="1:13" ht="17" x14ac:dyDescent="0.2">
      <c r="A453" s="7">
        <v>43998</v>
      </c>
      <c r="B453">
        <v>105.800003</v>
      </c>
      <c r="C453" s="15">
        <f t="shared" si="28"/>
        <v>9.4613058503689729E-4</v>
      </c>
      <c r="D453" s="8">
        <v>3097.74</v>
      </c>
      <c r="E453" s="13">
        <f t="shared" si="29"/>
        <v>-5.6494636219482919E-3</v>
      </c>
      <c r="I453" s="7">
        <v>44728</v>
      </c>
      <c r="J453">
        <v>99.18</v>
      </c>
      <c r="K453" s="15">
        <f t="shared" si="30"/>
        <v>-8.1999999999999851E-3</v>
      </c>
      <c r="L453" s="8">
        <v>3666.77</v>
      </c>
      <c r="M453" s="13">
        <f t="shared" si="31"/>
        <v>-3.2511959134456814E-2</v>
      </c>
    </row>
    <row r="454" spans="1:13" ht="17" x14ac:dyDescent="0.2">
      <c r="A454" s="7">
        <v>43999</v>
      </c>
      <c r="B454">
        <v>106.699997</v>
      </c>
      <c r="C454" s="15">
        <f t="shared" si="28"/>
        <v>8.5065593051070199E-3</v>
      </c>
      <c r="D454" s="8">
        <v>3117.86</v>
      </c>
      <c r="E454" s="13">
        <f t="shared" si="29"/>
        <v>6.4950576872171428E-3</v>
      </c>
      <c r="I454" s="7">
        <v>44729</v>
      </c>
      <c r="J454">
        <v>98.940002000000007</v>
      </c>
      <c r="K454" s="15">
        <f t="shared" si="30"/>
        <v>-2.4198225448679445E-3</v>
      </c>
      <c r="L454" s="8">
        <v>3674.84</v>
      </c>
      <c r="M454" s="13">
        <f t="shared" si="31"/>
        <v>2.2008470670371594E-3</v>
      </c>
    </row>
    <row r="455" spans="1:13" ht="17" x14ac:dyDescent="0.2">
      <c r="A455" s="7">
        <v>44000</v>
      </c>
      <c r="B455">
        <v>106.900002</v>
      </c>
      <c r="C455" s="15">
        <f t="shared" si="28"/>
        <v>1.8744611586072324E-3</v>
      </c>
      <c r="D455" s="8">
        <v>3131.29</v>
      </c>
      <c r="E455" s="13">
        <f t="shared" si="29"/>
        <v>4.3074416426651663E-3</v>
      </c>
      <c r="I455" s="7">
        <v>44732</v>
      </c>
      <c r="J455">
        <v>98.620002999999997</v>
      </c>
      <c r="K455" s="15">
        <f t="shared" si="30"/>
        <v>-3.234273231569218E-3</v>
      </c>
      <c r="L455" s="8">
        <v>3764.79</v>
      </c>
      <c r="M455" s="13">
        <f t="shared" si="31"/>
        <v>2.447725615264873E-2</v>
      </c>
    </row>
    <row r="456" spans="1:13" ht="17" x14ac:dyDescent="0.2">
      <c r="A456" s="7">
        <v>44001</v>
      </c>
      <c r="B456">
        <v>107.199997</v>
      </c>
      <c r="C456" s="15">
        <f t="shared" si="28"/>
        <v>2.8063142599379365E-3</v>
      </c>
      <c r="D456" s="8">
        <v>3050.33</v>
      </c>
      <c r="E456" s="13">
        <f t="shared" si="29"/>
        <v>-2.5855158736495243E-2</v>
      </c>
      <c r="I456" s="7">
        <v>44733</v>
      </c>
      <c r="J456">
        <v>98.839995999999999</v>
      </c>
      <c r="K456" s="15">
        <f t="shared" si="30"/>
        <v>2.2307137832879853E-3</v>
      </c>
      <c r="L456" s="8">
        <v>3759.89</v>
      </c>
      <c r="M456" s="13">
        <f t="shared" si="31"/>
        <v>-1.3015334188627437E-3</v>
      </c>
    </row>
    <row r="457" spans="1:13" ht="17" x14ac:dyDescent="0.2">
      <c r="A457" s="7">
        <v>44004</v>
      </c>
      <c r="B457">
        <v>107.199997</v>
      </c>
      <c r="C457" s="15">
        <f t="shared" si="28"/>
        <v>0</v>
      </c>
      <c r="D457" s="8">
        <v>3083.76</v>
      </c>
      <c r="E457" s="13">
        <f t="shared" si="29"/>
        <v>1.0959469958988111E-2</v>
      </c>
      <c r="I457" s="7">
        <v>44734</v>
      </c>
      <c r="J457">
        <v>98.470000999999996</v>
      </c>
      <c r="K457" s="15">
        <f t="shared" si="30"/>
        <v>-3.7433732797803598E-3</v>
      </c>
      <c r="L457" s="8">
        <v>3795.73</v>
      </c>
      <c r="M457" s="13">
        <f t="shared" si="31"/>
        <v>9.5321937609877949E-3</v>
      </c>
    </row>
    <row r="458" spans="1:13" ht="17" x14ac:dyDescent="0.2">
      <c r="A458" s="7">
        <v>44005</v>
      </c>
      <c r="B458">
        <v>107.199997</v>
      </c>
      <c r="C458" s="15">
        <f t="shared" si="28"/>
        <v>0</v>
      </c>
      <c r="D458" s="8">
        <v>3009.05</v>
      </c>
      <c r="E458" s="13">
        <f t="shared" si="29"/>
        <v>-2.4226917788673585E-2</v>
      </c>
      <c r="I458" s="7">
        <v>44735</v>
      </c>
      <c r="J458">
        <v>98.660004000000001</v>
      </c>
      <c r="K458" s="15">
        <f t="shared" si="30"/>
        <v>1.9295521282669537E-3</v>
      </c>
      <c r="L458" s="8">
        <v>3911.74</v>
      </c>
      <c r="M458" s="13">
        <f t="shared" si="31"/>
        <v>3.0563290855777359E-2</v>
      </c>
    </row>
    <row r="459" spans="1:13" ht="17" x14ac:dyDescent="0.2">
      <c r="A459" s="7">
        <v>44006</v>
      </c>
      <c r="B459">
        <v>106.900002</v>
      </c>
      <c r="C459" s="15">
        <f t="shared" si="28"/>
        <v>-2.798460899210653E-3</v>
      </c>
      <c r="D459" s="8">
        <v>3053.24</v>
      </c>
      <c r="E459" s="13">
        <f t="shared" si="29"/>
        <v>1.468569814393228E-2</v>
      </c>
      <c r="I459" s="7">
        <v>44736</v>
      </c>
      <c r="J459">
        <v>98.800003000000004</v>
      </c>
      <c r="K459" s="15">
        <f t="shared" si="30"/>
        <v>1.4190046049460392E-3</v>
      </c>
      <c r="L459" s="8">
        <v>3900.11</v>
      </c>
      <c r="M459" s="13">
        <f t="shared" si="31"/>
        <v>-2.973101484249896E-3</v>
      </c>
    </row>
    <row r="460" spans="1:13" ht="17" x14ac:dyDescent="0.2">
      <c r="A460" s="7">
        <v>44007</v>
      </c>
      <c r="B460">
        <v>106.699997</v>
      </c>
      <c r="C460" s="15">
        <f t="shared" si="28"/>
        <v>-1.8709541277651676E-3</v>
      </c>
      <c r="D460" s="8">
        <v>3100.29</v>
      </c>
      <c r="E460" s="13">
        <f t="shared" si="29"/>
        <v>1.5409859690034278E-2</v>
      </c>
      <c r="I460" s="7">
        <v>44739</v>
      </c>
      <c r="J460">
        <v>99.300003000000004</v>
      </c>
      <c r="K460" s="15">
        <f t="shared" si="30"/>
        <v>5.0607285912733779E-3</v>
      </c>
      <c r="L460" s="8">
        <v>3821.55</v>
      </c>
      <c r="M460" s="13">
        <f t="shared" si="31"/>
        <v>-2.0143021607082812E-2</v>
      </c>
    </row>
    <row r="461" spans="1:13" ht="17" x14ac:dyDescent="0.2">
      <c r="A461" s="7">
        <v>44008</v>
      </c>
      <c r="B461">
        <v>106.900002</v>
      </c>
      <c r="C461" s="15">
        <f t="shared" si="28"/>
        <v>1.8744611586072324E-3</v>
      </c>
      <c r="D461" s="8">
        <v>3115.86</v>
      </c>
      <c r="E461" s="13">
        <f t="shared" si="29"/>
        <v>5.022110834792981E-3</v>
      </c>
      <c r="I461" s="7">
        <v>44740</v>
      </c>
      <c r="J461">
        <v>99.629997000000003</v>
      </c>
      <c r="K461" s="15">
        <f t="shared" si="30"/>
        <v>3.3232023165195024E-3</v>
      </c>
      <c r="L461" s="8">
        <v>3818.83</v>
      </c>
      <c r="M461" s="13">
        <f t="shared" si="31"/>
        <v>-7.1175308448145902E-4</v>
      </c>
    </row>
    <row r="462" spans="1:13" ht="17" x14ac:dyDescent="0.2">
      <c r="A462" s="7">
        <v>44011</v>
      </c>
      <c r="B462">
        <v>107</v>
      </c>
      <c r="C462" s="15">
        <f t="shared" si="28"/>
        <v>9.3543496846715257E-4</v>
      </c>
      <c r="D462" s="8">
        <v>3130.01</v>
      </c>
      <c r="E462" s="13">
        <f t="shared" si="29"/>
        <v>4.5412823425956539E-3</v>
      </c>
      <c r="I462" s="7">
        <v>44741</v>
      </c>
      <c r="J462">
        <v>99.389999000000003</v>
      </c>
      <c r="K462" s="15">
        <f t="shared" si="30"/>
        <v>-2.4088929762789979E-3</v>
      </c>
      <c r="L462" s="8">
        <v>3785.38</v>
      </c>
      <c r="M462" s="13">
        <f t="shared" si="31"/>
        <v>-8.7592273026031453E-3</v>
      </c>
    </row>
    <row r="463" spans="1:13" ht="17" x14ac:dyDescent="0.2">
      <c r="A463" s="7">
        <v>44012</v>
      </c>
      <c r="B463">
        <v>107</v>
      </c>
      <c r="C463" s="15">
        <f t="shared" si="28"/>
        <v>0</v>
      </c>
      <c r="D463" s="8">
        <v>3179.72</v>
      </c>
      <c r="E463" s="13">
        <f t="shared" si="29"/>
        <v>1.5881738397001799E-2</v>
      </c>
      <c r="I463" s="7">
        <v>44742</v>
      </c>
      <c r="J463">
        <v>98.800003000000004</v>
      </c>
      <c r="K463" s="15">
        <f t="shared" si="30"/>
        <v>-5.936170700635568E-3</v>
      </c>
      <c r="L463" s="8">
        <v>3825.33</v>
      </c>
      <c r="M463" s="13">
        <f t="shared" si="31"/>
        <v>1.0553762105785847E-2</v>
      </c>
    </row>
    <row r="464" spans="1:13" ht="17" x14ac:dyDescent="0.2">
      <c r="A464" s="7">
        <v>44013</v>
      </c>
      <c r="B464">
        <v>106.300003</v>
      </c>
      <c r="C464" s="15">
        <f t="shared" si="28"/>
        <v>-6.5420280373831297E-3</v>
      </c>
      <c r="D464" s="8">
        <v>3145.32</v>
      </c>
      <c r="E464" s="13">
        <f t="shared" si="29"/>
        <v>-1.0818562640735552E-2</v>
      </c>
      <c r="I464" s="7">
        <v>44743</v>
      </c>
      <c r="J464">
        <v>98.470000999999996</v>
      </c>
      <c r="K464" s="15">
        <f t="shared" si="30"/>
        <v>-3.3401011131548586E-3</v>
      </c>
      <c r="L464" s="8">
        <v>3831.39</v>
      </c>
      <c r="M464" s="13">
        <f t="shared" si="31"/>
        <v>1.5841770513915776E-3</v>
      </c>
    </row>
    <row r="465" spans="1:13" ht="17" x14ac:dyDescent="0.2">
      <c r="A465" s="7">
        <v>44014</v>
      </c>
      <c r="B465">
        <v>106.400002</v>
      </c>
      <c r="C465" s="15">
        <f t="shared" si="28"/>
        <v>9.4072433845560077E-4</v>
      </c>
      <c r="D465" s="8">
        <v>3169.94</v>
      </c>
      <c r="E465" s="13">
        <f t="shared" si="29"/>
        <v>7.8275024480816136E-3</v>
      </c>
      <c r="I465" s="7">
        <v>44746</v>
      </c>
      <c r="J465">
        <v>98.900002000000001</v>
      </c>
      <c r="K465" s="15">
        <f t="shared" si="30"/>
        <v>4.3668223381048143E-3</v>
      </c>
      <c r="L465" s="8">
        <v>3845.08</v>
      </c>
      <c r="M465" s="13">
        <f t="shared" si="31"/>
        <v>3.5731157621645693E-3</v>
      </c>
    </row>
    <row r="466" spans="1:13" ht="17" x14ac:dyDescent="0.2">
      <c r="A466" s="7">
        <v>44015</v>
      </c>
      <c r="B466">
        <v>106.800003</v>
      </c>
      <c r="C466" s="15">
        <f t="shared" si="28"/>
        <v>3.7594078240712481E-3</v>
      </c>
      <c r="D466" s="8">
        <v>3152.05</v>
      </c>
      <c r="E466" s="13">
        <f t="shared" si="29"/>
        <v>-5.6436399427117756E-3</v>
      </c>
      <c r="I466" s="7">
        <v>44747</v>
      </c>
      <c r="J466">
        <v>98.790001000000004</v>
      </c>
      <c r="K466" s="15">
        <f t="shared" si="30"/>
        <v>-1.1122446691153032E-3</v>
      </c>
      <c r="L466" s="8">
        <v>3902.62</v>
      </c>
      <c r="M466" s="13">
        <f t="shared" si="31"/>
        <v>1.4964578110208349E-2</v>
      </c>
    </row>
    <row r="467" spans="1:13" ht="17" x14ac:dyDescent="0.2">
      <c r="A467" s="7">
        <v>44018</v>
      </c>
      <c r="B467">
        <v>107</v>
      </c>
      <c r="C467" s="15">
        <f t="shared" si="28"/>
        <v>1.8726310335401841E-3</v>
      </c>
      <c r="D467" s="8">
        <v>3185.04</v>
      </c>
      <c r="E467" s="13">
        <f t="shared" si="29"/>
        <v>1.046620453355751E-2</v>
      </c>
      <c r="I467" s="7">
        <v>44748</v>
      </c>
      <c r="J467">
        <v>98.690002000000007</v>
      </c>
      <c r="K467" s="15">
        <f t="shared" si="30"/>
        <v>-1.0122380705309686E-3</v>
      </c>
      <c r="L467" s="8">
        <v>3899.38</v>
      </c>
      <c r="M467" s="13">
        <f t="shared" si="31"/>
        <v>-8.3021149894169088E-4</v>
      </c>
    </row>
    <row r="468" spans="1:13" ht="17" x14ac:dyDescent="0.2">
      <c r="A468" s="7">
        <v>44019</v>
      </c>
      <c r="B468">
        <v>107</v>
      </c>
      <c r="C468" s="15">
        <f t="shared" si="28"/>
        <v>0</v>
      </c>
      <c r="D468" s="8">
        <v>3155.22</v>
      </c>
      <c r="E468" s="13">
        <f t="shared" si="29"/>
        <v>-9.3625197799713789E-3</v>
      </c>
      <c r="I468" s="7">
        <v>44749</v>
      </c>
      <c r="J468">
        <v>98.550003000000004</v>
      </c>
      <c r="K468" s="15">
        <f t="shared" si="30"/>
        <v>-1.4185732816177632E-3</v>
      </c>
      <c r="L468" s="8">
        <v>3854.43</v>
      </c>
      <c r="M468" s="13">
        <f t="shared" si="31"/>
        <v>-1.1527473598367033E-2</v>
      </c>
    </row>
    <row r="469" spans="1:13" ht="17" x14ac:dyDescent="0.2">
      <c r="A469" s="7">
        <v>44020</v>
      </c>
      <c r="B469">
        <v>106.900002</v>
      </c>
      <c r="C469" s="15">
        <f t="shared" si="28"/>
        <v>-9.3456074766351538E-4</v>
      </c>
      <c r="D469" s="8">
        <v>3197.52</v>
      </c>
      <c r="E469" s="13">
        <f t="shared" si="29"/>
        <v>1.3406355182839835E-2</v>
      </c>
      <c r="I469" s="7">
        <v>44750</v>
      </c>
      <c r="J469">
        <v>98.629997000000003</v>
      </c>
      <c r="K469" s="15">
        <f t="shared" si="30"/>
        <v>8.1170976727418243E-4</v>
      </c>
      <c r="L469" s="8">
        <v>3818.8</v>
      </c>
      <c r="M469" s="13">
        <f t="shared" si="31"/>
        <v>-9.2439089567069033E-3</v>
      </c>
    </row>
    <row r="470" spans="1:13" ht="17" x14ac:dyDescent="0.2">
      <c r="A470" s="7">
        <v>44021</v>
      </c>
      <c r="B470">
        <v>106.699997</v>
      </c>
      <c r="C470" s="15">
        <f t="shared" si="28"/>
        <v>-1.8709541277651676E-3</v>
      </c>
      <c r="D470" s="8">
        <v>3226.56</v>
      </c>
      <c r="E470" s="13">
        <f t="shared" si="29"/>
        <v>9.0820385798993097E-3</v>
      </c>
      <c r="I470" s="7">
        <v>44753</v>
      </c>
      <c r="J470">
        <v>98.629997000000003</v>
      </c>
      <c r="K470" s="15">
        <f t="shared" si="30"/>
        <v>0</v>
      </c>
      <c r="L470" s="8">
        <v>3801.78</v>
      </c>
      <c r="M470" s="13">
        <f t="shared" si="31"/>
        <v>-4.4568974546977946E-3</v>
      </c>
    </row>
    <row r="471" spans="1:13" ht="17" x14ac:dyDescent="0.2">
      <c r="A471" s="7">
        <v>44022</v>
      </c>
      <c r="B471">
        <v>106.699997</v>
      </c>
      <c r="C471" s="15">
        <f t="shared" si="28"/>
        <v>0</v>
      </c>
      <c r="D471" s="8">
        <v>3215.57</v>
      </c>
      <c r="E471" s="13">
        <f t="shared" si="29"/>
        <v>-3.4061043340275488E-3</v>
      </c>
      <c r="I471" s="7">
        <v>44754</v>
      </c>
      <c r="J471">
        <v>98.739998</v>
      </c>
      <c r="K471" s="15">
        <f t="shared" si="30"/>
        <v>1.1152894996031559E-3</v>
      </c>
      <c r="L471" s="8">
        <v>3790.38</v>
      </c>
      <c r="M471" s="13">
        <f t="shared" si="31"/>
        <v>-2.99859539478875E-3</v>
      </c>
    </row>
    <row r="472" spans="1:13" ht="17" x14ac:dyDescent="0.2">
      <c r="A472" s="7">
        <v>44025</v>
      </c>
      <c r="B472">
        <v>106.800003</v>
      </c>
      <c r="C472" s="15">
        <f t="shared" si="28"/>
        <v>9.3726338155386557E-4</v>
      </c>
      <c r="D472" s="8">
        <v>3224.73</v>
      </c>
      <c r="E472" s="13">
        <f t="shared" si="29"/>
        <v>2.8486395880045201E-3</v>
      </c>
      <c r="I472" s="7">
        <v>44755</v>
      </c>
      <c r="J472">
        <v>98.330001999999993</v>
      </c>
      <c r="K472" s="15">
        <f t="shared" si="30"/>
        <v>-4.152278795873654E-3</v>
      </c>
      <c r="L472" s="8">
        <v>3863.16</v>
      </c>
      <c r="M472" s="13">
        <f t="shared" si="31"/>
        <v>1.9201241036518768E-2</v>
      </c>
    </row>
    <row r="473" spans="1:13" ht="17" x14ac:dyDescent="0.2">
      <c r="A473" s="7">
        <v>44026</v>
      </c>
      <c r="B473">
        <v>107.099998</v>
      </c>
      <c r="C473" s="15">
        <f t="shared" si="28"/>
        <v>2.80894186866254E-3</v>
      </c>
      <c r="D473" s="8">
        <v>3251.84</v>
      </c>
      <c r="E473" s="13">
        <f t="shared" si="29"/>
        <v>8.4069053843267572E-3</v>
      </c>
      <c r="I473" s="7">
        <v>44756</v>
      </c>
      <c r="J473">
        <v>97.949996999999996</v>
      </c>
      <c r="K473" s="15">
        <f t="shared" si="30"/>
        <v>-3.8645885515186107E-3</v>
      </c>
      <c r="L473" s="8">
        <v>3830.85</v>
      </c>
      <c r="M473" s="13">
        <f t="shared" si="31"/>
        <v>-8.3636194203708936E-3</v>
      </c>
    </row>
    <row r="474" spans="1:13" ht="17" x14ac:dyDescent="0.2">
      <c r="A474" s="7">
        <v>44027</v>
      </c>
      <c r="B474">
        <v>107.099998</v>
      </c>
      <c r="C474" s="15">
        <f t="shared" si="28"/>
        <v>0</v>
      </c>
      <c r="D474" s="8">
        <v>3257.3</v>
      </c>
      <c r="E474" s="13">
        <f t="shared" si="29"/>
        <v>1.6790493997245193E-3</v>
      </c>
      <c r="I474" s="7">
        <v>44757</v>
      </c>
      <c r="J474">
        <v>97.800003000000004</v>
      </c>
      <c r="K474" s="15">
        <f t="shared" si="30"/>
        <v>-1.5313323593056927E-3</v>
      </c>
      <c r="L474" s="8">
        <v>3936.69</v>
      </c>
      <c r="M474" s="13">
        <f t="shared" si="31"/>
        <v>2.7628333137554417E-2</v>
      </c>
    </row>
    <row r="475" spans="1:13" ht="17" x14ac:dyDescent="0.2">
      <c r="A475" s="7">
        <v>44028</v>
      </c>
      <c r="B475">
        <v>107.400002</v>
      </c>
      <c r="C475" s="15">
        <f t="shared" si="28"/>
        <v>2.8011578487612265E-3</v>
      </c>
      <c r="D475" s="8">
        <v>3276.02</v>
      </c>
      <c r="E475" s="13">
        <f t="shared" si="29"/>
        <v>5.7470911491110943E-3</v>
      </c>
      <c r="I475" s="7">
        <v>44760</v>
      </c>
      <c r="J475">
        <v>98.150002000000001</v>
      </c>
      <c r="K475" s="15">
        <f t="shared" si="30"/>
        <v>3.5787217716138908E-3</v>
      </c>
      <c r="L475" s="8">
        <v>3959.9</v>
      </c>
      <c r="M475" s="13">
        <f t="shared" si="31"/>
        <v>5.8958160281861183E-3</v>
      </c>
    </row>
    <row r="476" spans="1:13" ht="17" x14ac:dyDescent="0.2">
      <c r="A476" s="7">
        <v>44029</v>
      </c>
      <c r="B476">
        <v>107.5</v>
      </c>
      <c r="C476" s="15">
        <f t="shared" si="28"/>
        <v>9.3108005714936937E-4</v>
      </c>
      <c r="D476" s="8">
        <v>3235.66</v>
      </c>
      <c r="E476" s="13">
        <f t="shared" si="29"/>
        <v>-1.2319827107282633E-2</v>
      </c>
      <c r="I476" s="7">
        <v>44761</v>
      </c>
      <c r="J476">
        <v>98.220000999999996</v>
      </c>
      <c r="K476" s="15">
        <f t="shared" si="30"/>
        <v>7.1318388765795326E-4</v>
      </c>
      <c r="L476" s="8">
        <v>3998.95</v>
      </c>
      <c r="M476" s="13">
        <f t="shared" si="31"/>
        <v>9.8613601353569891E-3</v>
      </c>
    </row>
    <row r="477" spans="1:13" ht="17" x14ac:dyDescent="0.2">
      <c r="A477" s="7">
        <v>44032</v>
      </c>
      <c r="B477">
        <v>107.5</v>
      </c>
      <c r="C477" s="15">
        <f t="shared" si="28"/>
        <v>0</v>
      </c>
      <c r="D477" s="8">
        <v>3215.63</v>
      </c>
      <c r="E477" s="13">
        <f t="shared" si="29"/>
        <v>-6.1903908321639944E-3</v>
      </c>
      <c r="I477" s="7">
        <v>44762</v>
      </c>
      <c r="J477">
        <v>98.669998000000007</v>
      </c>
      <c r="K477" s="15">
        <f t="shared" si="30"/>
        <v>4.5815210284920749E-3</v>
      </c>
      <c r="L477" s="8">
        <v>3961.63</v>
      </c>
      <c r="M477" s="13">
        <f t="shared" si="31"/>
        <v>-9.3324497680640217E-3</v>
      </c>
    </row>
    <row r="478" spans="1:13" ht="17" x14ac:dyDescent="0.2">
      <c r="A478" s="7">
        <v>44033</v>
      </c>
      <c r="B478">
        <v>107.599998</v>
      </c>
      <c r="C478" s="15">
        <f t="shared" si="28"/>
        <v>9.3021395348835689E-4</v>
      </c>
      <c r="D478" s="8">
        <v>3239.41</v>
      </c>
      <c r="E478" s="13">
        <f t="shared" si="29"/>
        <v>7.3951294147647229E-3</v>
      </c>
      <c r="I478" s="7">
        <v>44763</v>
      </c>
      <c r="J478">
        <v>98.57</v>
      </c>
      <c r="K478" s="15">
        <f t="shared" si="30"/>
        <v>-1.0134590253059184E-3</v>
      </c>
      <c r="L478" s="8">
        <v>3966.84</v>
      </c>
      <c r="M478" s="13">
        <f t="shared" si="31"/>
        <v>1.3151152429682345E-3</v>
      </c>
    </row>
    <row r="479" spans="1:13" ht="17" x14ac:dyDescent="0.2">
      <c r="A479" s="7">
        <v>44034</v>
      </c>
      <c r="B479">
        <v>108</v>
      </c>
      <c r="C479" s="15">
        <f t="shared" si="28"/>
        <v>3.7174907754180531E-3</v>
      </c>
      <c r="D479" s="8">
        <v>3218.44</v>
      </c>
      <c r="E479" s="13">
        <f t="shared" si="29"/>
        <v>-6.4734010205561576E-3</v>
      </c>
      <c r="I479" s="7">
        <v>44764</v>
      </c>
      <c r="J479">
        <v>99.300003000000004</v>
      </c>
      <c r="K479" s="15">
        <f t="shared" si="30"/>
        <v>7.4059348686212889E-3</v>
      </c>
      <c r="L479" s="8">
        <v>3921.05</v>
      </c>
      <c r="M479" s="13">
        <f t="shared" si="31"/>
        <v>-1.1543193070554847E-2</v>
      </c>
    </row>
    <row r="480" spans="1:13" ht="17" x14ac:dyDescent="0.2">
      <c r="A480" s="7">
        <v>44035</v>
      </c>
      <c r="B480">
        <v>108.300003</v>
      </c>
      <c r="C480" s="15">
        <f t="shared" si="28"/>
        <v>2.7778055555556236E-3</v>
      </c>
      <c r="D480" s="8">
        <v>3258.44</v>
      </c>
      <c r="E480" s="13">
        <f t="shared" si="29"/>
        <v>1.2428381451883519E-2</v>
      </c>
      <c r="I480" s="7">
        <v>44767</v>
      </c>
      <c r="J480">
        <v>99.349997999999999</v>
      </c>
      <c r="K480" s="15">
        <f t="shared" si="30"/>
        <v>5.034743050309487E-4</v>
      </c>
      <c r="L480" s="8">
        <v>4023.61</v>
      </c>
      <c r="M480" s="13">
        <f t="shared" si="31"/>
        <v>2.6156259165274642E-2</v>
      </c>
    </row>
    <row r="481" spans="1:13" ht="17" x14ac:dyDescent="0.2">
      <c r="A481" s="7">
        <v>44036</v>
      </c>
      <c r="B481">
        <v>108.099998</v>
      </c>
      <c r="C481" s="15">
        <f t="shared" si="28"/>
        <v>-1.8467681852234463E-3</v>
      </c>
      <c r="D481" s="8">
        <v>3246.22</v>
      </c>
      <c r="E481" s="13">
        <f t="shared" si="29"/>
        <v>-3.7502608610255894E-3</v>
      </c>
      <c r="I481" s="7">
        <v>44768</v>
      </c>
      <c r="J481">
        <v>99.730002999999996</v>
      </c>
      <c r="K481" s="15">
        <f t="shared" si="30"/>
        <v>3.8249120045277252E-3</v>
      </c>
      <c r="L481" s="8">
        <v>4072.43</v>
      </c>
      <c r="M481" s="13">
        <f t="shared" si="31"/>
        <v>1.2133382708562568E-2</v>
      </c>
    </row>
    <row r="482" spans="1:13" ht="17" x14ac:dyDescent="0.2">
      <c r="A482" s="7">
        <v>44039</v>
      </c>
      <c r="B482">
        <v>107.800003</v>
      </c>
      <c r="C482" s="15">
        <f t="shared" si="28"/>
        <v>-2.775161938485815E-3</v>
      </c>
      <c r="D482" s="8">
        <v>3271.12</v>
      </c>
      <c r="E482" s="13">
        <f t="shared" si="29"/>
        <v>7.6704597963170862E-3</v>
      </c>
      <c r="I482" s="7">
        <v>44769</v>
      </c>
      <c r="J482">
        <v>99.709998999999996</v>
      </c>
      <c r="K482" s="15">
        <f t="shared" si="30"/>
        <v>-2.0058156420588169E-4</v>
      </c>
      <c r="L482" s="8">
        <v>4130.29</v>
      </c>
      <c r="M482" s="13">
        <f t="shared" si="31"/>
        <v>1.4207733466259809E-2</v>
      </c>
    </row>
    <row r="483" spans="1:13" ht="17" x14ac:dyDescent="0.2">
      <c r="A483" s="7">
        <v>44040</v>
      </c>
      <c r="B483">
        <v>107.900002</v>
      </c>
      <c r="C483" s="15">
        <f t="shared" si="28"/>
        <v>9.2763448253330161E-4</v>
      </c>
      <c r="D483" s="8">
        <v>3294.61</v>
      </c>
      <c r="E483" s="13">
        <f t="shared" si="29"/>
        <v>7.1810266819927193E-3</v>
      </c>
      <c r="I483" s="7">
        <v>44770</v>
      </c>
      <c r="J483">
        <v>99.650002000000001</v>
      </c>
      <c r="K483" s="15">
        <f t="shared" si="30"/>
        <v>-6.0171497945749053E-4</v>
      </c>
      <c r="L483" s="8">
        <v>4118.63</v>
      </c>
      <c r="M483" s="13">
        <f t="shared" si="31"/>
        <v>-2.8230463236237346E-3</v>
      </c>
    </row>
    <row r="484" spans="1:13" ht="17" x14ac:dyDescent="0.2">
      <c r="A484" s="7">
        <v>44041</v>
      </c>
      <c r="B484">
        <v>107.699997</v>
      </c>
      <c r="C484" s="15">
        <f t="shared" si="28"/>
        <v>-1.8536144234733154E-3</v>
      </c>
      <c r="D484" s="8">
        <v>3306.51</v>
      </c>
      <c r="E484" s="13">
        <f t="shared" si="29"/>
        <v>3.6119601409574376E-3</v>
      </c>
      <c r="I484" s="7">
        <v>44771</v>
      </c>
      <c r="J484">
        <v>100.099998</v>
      </c>
      <c r="K484" s="15">
        <f t="shared" si="30"/>
        <v>4.5157650874909638E-3</v>
      </c>
      <c r="L484" s="8">
        <v>4091.19</v>
      </c>
      <c r="M484" s="13">
        <f t="shared" si="31"/>
        <v>-6.6624095876541833E-3</v>
      </c>
    </row>
    <row r="485" spans="1:13" ht="17" x14ac:dyDescent="0.2">
      <c r="A485" s="7">
        <v>44042</v>
      </c>
      <c r="B485">
        <v>107.5</v>
      </c>
      <c r="C485" s="15">
        <f t="shared" si="28"/>
        <v>-1.8569824101294374E-3</v>
      </c>
      <c r="D485" s="8">
        <v>3327.77</v>
      </c>
      <c r="E485" s="13">
        <f t="shared" si="29"/>
        <v>6.4297401187354275E-3</v>
      </c>
      <c r="I485" s="7">
        <v>44774</v>
      </c>
      <c r="J485">
        <v>100.199997</v>
      </c>
      <c r="K485" s="15">
        <f t="shared" si="30"/>
        <v>9.9899102895073533E-4</v>
      </c>
      <c r="L485" s="8">
        <v>4155.17</v>
      </c>
      <c r="M485" s="13">
        <f t="shared" si="31"/>
        <v>1.5638481713144525E-2</v>
      </c>
    </row>
    <row r="486" spans="1:13" ht="17" x14ac:dyDescent="0.2">
      <c r="A486" s="7">
        <v>44043</v>
      </c>
      <c r="B486">
        <v>107.199997</v>
      </c>
      <c r="C486" s="15">
        <f t="shared" si="28"/>
        <v>-2.7907255813953702E-3</v>
      </c>
      <c r="D486" s="8">
        <v>3349.16</v>
      </c>
      <c r="E486" s="13">
        <f t="shared" si="29"/>
        <v>6.4277278778279712E-3</v>
      </c>
      <c r="I486" s="7">
        <v>44775</v>
      </c>
      <c r="J486">
        <v>100.300003</v>
      </c>
      <c r="K486" s="15">
        <f t="shared" si="30"/>
        <v>9.9806390213763585E-4</v>
      </c>
      <c r="L486" s="8">
        <v>4151.9399999999996</v>
      </c>
      <c r="M486" s="13">
        <f t="shared" si="31"/>
        <v>-7.7734484990998887E-4</v>
      </c>
    </row>
    <row r="487" spans="1:13" ht="17" x14ac:dyDescent="0.2">
      <c r="A487" s="7">
        <v>44046</v>
      </c>
      <c r="B487">
        <v>107.099998</v>
      </c>
      <c r="C487" s="15">
        <f t="shared" si="28"/>
        <v>-9.3282651864246002E-4</v>
      </c>
      <c r="D487" s="8">
        <v>3351.28</v>
      </c>
      <c r="E487" s="13">
        <f t="shared" si="29"/>
        <v>6.329945419150107E-4</v>
      </c>
      <c r="I487" s="7">
        <v>44776</v>
      </c>
      <c r="J487">
        <v>99.800003000000004</v>
      </c>
      <c r="K487" s="15">
        <f t="shared" si="30"/>
        <v>-4.9850447162997913E-3</v>
      </c>
      <c r="L487" s="8">
        <v>4145.1899999999996</v>
      </c>
      <c r="M487" s="13">
        <f t="shared" si="31"/>
        <v>-1.6257460367924415E-3</v>
      </c>
    </row>
    <row r="488" spans="1:13" ht="17" x14ac:dyDescent="0.2">
      <c r="A488" s="7">
        <v>44047</v>
      </c>
      <c r="B488">
        <v>107.099998</v>
      </c>
      <c r="C488" s="15">
        <f t="shared" si="28"/>
        <v>0</v>
      </c>
      <c r="D488" s="8">
        <v>3360.47</v>
      </c>
      <c r="E488" s="13">
        <f t="shared" si="29"/>
        <v>2.7422358024395965E-3</v>
      </c>
      <c r="I488" s="7">
        <v>44777</v>
      </c>
      <c r="J488">
        <v>100.199997</v>
      </c>
      <c r="K488" s="15">
        <f t="shared" si="30"/>
        <v>4.0079557913439423E-3</v>
      </c>
      <c r="L488" s="8">
        <v>4140.0600000000004</v>
      </c>
      <c r="M488" s="13">
        <f t="shared" si="31"/>
        <v>-1.2375789770792123E-3</v>
      </c>
    </row>
    <row r="489" spans="1:13" ht="17" x14ac:dyDescent="0.2">
      <c r="A489" s="7">
        <v>44048</v>
      </c>
      <c r="B489">
        <v>107.5</v>
      </c>
      <c r="C489" s="15">
        <f t="shared" si="28"/>
        <v>3.7348460081203516E-3</v>
      </c>
      <c r="D489" s="8">
        <v>3333.69</v>
      </c>
      <c r="E489" s="13">
        <f t="shared" si="29"/>
        <v>-7.9691233666718819E-3</v>
      </c>
      <c r="I489" s="7">
        <v>44778</v>
      </c>
      <c r="J489">
        <v>100.400002</v>
      </c>
      <c r="K489" s="15">
        <f t="shared" si="30"/>
        <v>1.9960579439937121E-3</v>
      </c>
      <c r="L489" s="8">
        <v>4122.47</v>
      </c>
      <c r="M489" s="13">
        <f t="shared" si="31"/>
        <v>-4.248730694724312E-3</v>
      </c>
    </row>
    <row r="490" spans="1:13" ht="17" x14ac:dyDescent="0.2">
      <c r="A490" s="7">
        <v>44049</v>
      </c>
      <c r="B490">
        <v>107.400002</v>
      </c>
      <c r="C490" s="15">
        <f t="shared" si="28"/>
        <v>-9.3021395348835689E-4</v>
      </c>
      <c r="D490" s="8">
        <v>3380.35</v>
      </c>
      <c r="E490" s="13">
        <f t="shared" si="29"/>
        <v>1.3996502374245878E-2</v>
      </c>
      <c r="I490" s="7">
        <v>44781</v>
      </c>
      <c r="J490">
        <v>100.400002</v>
      </c>
      <c r="K490" s="15">
        <f t="shared" si="30"/>
        <v>0</v>
      </c>
      <c r="L490" s="8">
        <v>4210.24</v>
      </c>
      <c r="M490" s="13">
        <f t="shared" si="31"/>
        <v>2.1290634013103604E-2</v>
      </c>
    </row>
    <row r="491" spans="1:13" ht="17" x14ac:dyDescent="0.2">
      <c r="A491" s="7">
        <v>44050</v>
      </c>
      <c r="B491">
        <v>107.599998</v>
      </c>
      <c r="C491" s="15">
        <f t="shared" si="28"/>
        <v>1.8621601142987387E-3</v>
      </c>
      <c r="D491" s="8">
        <v>3373.43</v>
      </c>
      <c r="E491" s="13">
        <f t="shared" si="29"/>
        <v>-2.0471252976762555E-3</v>
      </c>
      <c r="I491" s="7">
        <v>44782</v>
      </c>
      <c r="J491">
        <v>100.599998</v>
      </c>
      <c r="K491" s="15">
        <f t="shared" si="30"/>
        <v>1.9919919921913554E-3</v>
      </c>
      <c r="L491" s="8">
        <v>4207.2700000000004</v>
      </c>
      <c r="M491" s="13">
        <f t="shared" si="31"/>
        <v>-7.0542296876174859E-4</v>
      </c>
    </row>
    <row r="492" spans="1:13" ht="17" x14ac:dyDescent="0.2">
      <c r="A492" s="7">
        <v>44053</v>
      </c>
      <c r="B492">
        <v>107.800003</v>
      </c>
      <c r="C492" s="15">
        <f t="shared" si="28"/>
        <v>1.8587825624309939E-3</v>
      </c>
      <c r="D492" s="8">
        <v>3372.85</v>
      </c>
      <c r="E492" s="13">
        <f t="shared" si="29"/>
        <v>-1.7193183199293305E-4</v>
      </c>
      <c r="I492" s="7">
        <v>44783</v>
      </c>
      <c r="J492">
        <v>100.5</v>
      </c>
      <c r="K492" s="15">
        <f t="shared" si="30"/>
        <v>-9.9401592433434605E-4</v>
      </c>
      <c r="L492" s="8">
        <v>4280.1499999999996</v>
      </c>
      <c r="M492" s="13">
        <f t="shared" si="31"/>
        <v>1.7322396708554288E-2</v>
      </c>
    </row>
    <row r="493" spans="1:13" ht="17" x14ac:dyDescent="0.2">
      <c r="A493" s="7">
        <v>44054</v>
      </c>
      <c r="B493">
        <v>107.900002</v>
      </c>
      <c r="C493" s="15">
        <f t="shared" si="28"/>
        <v>9.2763448253330161E-4</v>
      </c>
      <c r="D493" s="8">
        <v>3381.99</v>
      </c>
      <c r="E493" s="13">
        <f t="shared" si="29"/>
        <v>2.7098744385312123E-3</v>
      </c>
      <c r="I493" s="7">
        <v>44784</v>
      </c>
      <c r="J493">
        <v>100.599998</v>
      </c>
      <c r="K493" s="15">
        <f t="shared" si="30"/>
        <v>9.9500497512439168E-4</v>
      </c>
      <c r="L493" s="8">
        <v>4297.1400000000003</v>
      </c>
      <c r="M493" s="13">
        <f t="shared" si="31"/>
        <v>3.96948705068767E-3</v>
      </c>
    </row>
    <row r="494" spans="1:13" ht="17" x14ac:dyDescent="0.2">
      <c r="A494" s="7">
        <v>44055</v>
      </c>
      <c r="B494">
        <v>108</v>
      </c>
      <c r="C494" s="15">
        <f t="shared" si="28"/>
        <v>9.2676550645465205E-4</v>
      </c>
      <c r="D494" s="8">
        <v>3389.78</v>
      </c>
      <c r="E494" s="13">
        <f t="shared" si="29"/>
        <v>2.3033775972136628E-3</v>
      </c>
      <c r="I494" s="7">
        <v>44785</v>
      </c>
      <c r="J494">
        <v>100.900002</v>
      </c>
      <c r="K494" s="15">
        <f t="shared" si="30"/>
        <v>2.9821471765834051E-3</v>
      </c>
      <c r="L494" s="8">
        <v>4305.2</v>
      </c>
      <c r="M494" s="13">
        <f t="shared" si="31"/>
        <v>1.8756661407353103E-3</v>
      </c>
    </row>
    <row r="495" spans="1:13" ht="17" x14ac:dyDescent="0.2">
      <c r="A495" s="7">
        <v>44056</v>
      </c>
      <c r="B495">
        <v>108</v>
      </c>
      <c r="C495" s="15">
        <f t="shared" si="28"/>
        <v>0</v>
      </c>
      <c r="D495" s="8">
        <v>3374.85</v>
      </c>
      <c r="E495" s="13">
        <f t="shared" si="29"/>
        <v>-4.4044156257928568E-3</v>
      </c>
      <c r="I495" s="7">
        <v>44788</v>
      </c>
      <c r="J495">
        <v>101</v>
      </c>
      <c r="K495" s="15">
        <f t="shared" si="30"/>
        <v>9.9106043625241114E-4</v>
      </c>
      <c r="L495" s="8">
        <v>4274.04</v>
      </c>
      <c r="M495" s="13">
        <f t="shared" si="31"/>
        <v>-7.2377589891293725E-3</v>
      </c>
    </row>
    <row r="496" spans="1:13" ht="17" x14ac:dyDescent="0.2">
      <c r="A496" s="7">
        <v>44057</v>
      </c>
      <c r="B496">
        <v>107.599998</v>
      </c>
      <c r="C496" s="15">
        <f t="shared" si="28"/>
        <v>-3.703722222222261E-3</v>
      </c>
      <c r="D496" s="8">
        <v>3385.51</v>
      </c>
      <c r="E496" s="13">
        <f t="shared" si="29"/>
        <v>3.1586589033587575E-3</v>
      </c>
      <c r="I496" s="7">
        <v>44789</v>
      </c>
      <c r="J496">
        <v>101.199997</v>
      </c>
      <c r="K496" s="15">
        <f t="shared" si="30"/>
        <v>1.9801683168316764E-3</v>
      </c>
      <c r="L496" s="8">
        <v>4283.74</v>
      </c>
      <c r="M496" s="13">
        <f t="shared" si="31"/>
        <v>2.2695154935377104E-3</v>
      </c>
    </row>
    <row r="497" spans="1:13" ht="17" x14ac:dyDescent="0.2">
      <c r="A497" s="7">
        <v>44060</v>
      </c>
      <c r="B497">
        <v>107.699997</v>
      </c>
      <c r="C497" s="15">
        <f t="shared" si="28"/>
        <v>9.2935875333388651E-4</v>
      </c>
      <c r="D497" s="8">
        <v>3397.16</v>
      </c>
      <c r="E497" s="13">
        <f t="shared" si="29"/>
        <v>3.4411358997610275E-3</v>
      </c>
      <c r="I497" s="7">
        <v>44790</v>
      </c>
      <c r="J497">
        <v>100.800003</v>
      </c>
      <c r="K497" s="15">
        <f t="shared" si="30"/>
        <v>-3.9525099985920908E-3</v>
      </c>
      <c r="L497" s="8">
        <v>4228.4799999999996</v>
      </c>
      <c r="M497" s="13">
        <f t="shared" si="31"/>
        <v>-1.2899942573545653E-2</v>
      </c>
    </row>
    <row r="498" spans="1:13" ht="17" x14ac:dyDescent="0.2">
      <c r="A498" s="7">
        <v>44061</v>
      </c>
      <c r="B498">
        <v>107.699997</v>
      </c>
      <c r="C498" s="15">
        <f t="shared" si="28"/>
        <v>0</v>
      </c>
      <c r="D498" s="8">
        <v>3431.28</v>
      </c>
      <c r="E498" s="13">
        <f t="shared" si="29"/>
        <v>1.004368354743379E-2</v>
      </c>
      <c r="I498" s="7">
        <v>44791</v>
      </c>
      <c r="J498">
        <v>100.599998</v>
      </c>
      <c r="K498" s="15">
        <f t="shared" si="30"/>
        <v>-1.9841765282487822E-3</v>
      </c>
      <c r="L498" s="8">
        <v>4137.99</v>
      </c>
      <c r="M498" s="13">
        <f t="shared" si="31"/>
        <v>-2.1400124867564707E-2</v>
      </c>
    </row>
    <row r="499" spans="1:13" ht="17" x14ac:dyDescent="0.2">
      <c r="A499" s="7">
        <v>44062</v>
      </c>
      <c r="B499">
        <v>107.599998</v>
      </c>
      <c r="C499" s="15">
        <f t="shared" si="28"/>
        <v>-9.2849584759036041E-4</v>
      </c>
      <c r="D499" s="8">
        <v>3443.62</v>
      </c>
      <c r="E499" s="13">
        <f t="shared" si="29"/>
        <v>3.5963255694666518E-3</v>
      </c>
      <c r="I499" s="7">
        <v>44792</v>
      </c>
      <c r="J499">
        <v>100.900002</v>
      </c>
      <c r="K499" s="15">
        <f t="shared" si="30"/>
        <v>2.9821471765834051E-3</v>
      </c>
      <c r="L499" s="8">
        <v>4128.7299999999996</v>
      </c>
      <c r="M499" s="13">
        <f t="shared" si="31"/>
        <v>-2.2378014446627903E-3</v>
      </c>
    </row>
    <row r="500" spans="1:13" ht="17" x14ac:dyDescent="0.2">
      <c r="A500" s="7">
        <v>44063</v>
      </c>
      <c r="B500">
        <v>107.5</v>
      </c>
      <c r="C500" s="15">
        <f t="shared" si="28"/>
        <v>-9.2934945965328364E-4</v>
      </c>
      <c r="D500" s="8">
        <v>3478.73</v>
      </c>
      <c r="E500" s="13">
        <f t="shared" si="29"/>
        <v>1.0195666188487662E-2</v>
      </c>
      <c r="I500" s="7">
        <v>44795</v>
      </c>
      <c r="J500">
        <v>100.599998</v>
      </c>
      <c r="K500" s="15">
        <f t="shared" si="30"/>
        <v>-2.9732804167833526E-3</v>
      </c>
      <c r="L500" s="8">
        <v>4140.7700000000004</v>
      </c>
      <c r="M500" s="13">
        <f t="shared" si="31"/>
        <v>2.9161509713642175E-3</v>
      </c>
    </row>
    <row r="501" spans="1:13" ht="17" x14ac:dyDescent="0.2">
      <c r="A501" s="7">
        <v>44064</v>
      </c>
      <c r="B501">
        <v>107.599998</v>
      </c>
      <c r="C501" s="15">
        <f t="shared" si="28"/>
        <v>9.3021395348835689E-4</v>
      </c>
      <c r="D501" s="8">
        <v>3484.55</v>
      </c>
      <c r="E501" s="13">
        <f t="shared" si="29"/>
        <v>1.6730243508407128E-3</v>
      </c>
      <c r="I501" s="7">
        <v>44796</v>
      </c>
      <c r="J501">
        <v>100.199997</v>
      </c>
      <c r="K501" s="15">
        <f t="shared" si="30"/>
        <v>-3.97615316055977E-3</v>
      </c>
      <c r="L501" s="8">
        <v>4199.12</v>
      </c>
      <c r="M501" s="13">
        <f t="shared" si="31"/>
        <v>1.4091582000449021E-2</v>
      </c>
    </row>
    <row r="502" spans="1:13" ht="17" x14ac:dyDescent="0.2">
      <c r="A502" s="7">
        <v>44067</v>
      </c>
      <c r="B502">
        <v>107.900002</v>
      </c>
      <c r="C502" s="15">
        <f t="shared" si="28"/>
        <v>2.7881413157646584E-3</v>
      </c>
      <c r="D502" s="8">
        <v>3508.01</v>
      </c>
      <c r="E502" s="13">
        <f t="shared" si="29"/>
        <v>6.732576659826961E-3</v>
      </c>
      <c r="I502" s="7">
        <v>44797</v>
      </c>
      <c r="J502">
        <v>99.93</v>
      </c>
      <c r="K502" s="15">
        <f t="shared" si="30"/>
        <v>-2.6945809189993231E-3</v>
      </c>
      <c r="L502" s="8">
        <v>4057.66</v>
      </c>
      <c r="M502" s="13">
        <f t="shared" si="31"/>
        <v>-3.3688010821315006E-2</v>
      </c>
    </row>
    <row r="503" spans="1:13" ht="17" x14ac:dyDescent="0.2">
      <c r="A503" s="7">
        <v>44068</v>
      </c>
      <c r="B503">
        <v>107.900002</v>
      </c>
      <c r="C503" s="15">
        <f t="shared" si="28"/>
        <v>0</v>
      </c>
      <c r="D503" s="8">
        <v>3500.31</v>
      </c>
      <c r="E503" s="13">
        <f t="shared" si="29"/>
        <v>-2.1949766391772263E-3</v>
      </c>
      <c r="I503" s="7">
        <v>44798</v>
      </c>
      <c r="J503">
        <v>100.099998</v>
      </c>
      <c r="K503" s="15">
        <f t="shared" si="30"/>
        <v>1.7011708195735498E-3</v>
      </c>
      <c r="L503" s="8">
        <v>4030.61</v>
      </c>
      <c r="M503" s="13">
        <f t="shared" si="31"/>
        <v>-6.6664037893761074E-3</v>
      </c>
    </row>
    <row r="504" spans="1:13" ht="17" x14ac:dyDescent="0.2">
      <c r="A504" s="7">
        <v>44069</v>
      </c>
      <c r="B504">
        <v>107.599998</v>
      </c>
      <c r="C504" s="15">
        <f t="shared" si="28"/>
        <v>-2.7803891977684625E-3</v>
      </c>
      <c r="I504" s="7">
        <v>44799</v>
      </c>
      <c r="J504">
        <v>100.400002</v>
      </c>
      <c r="K504" s="15">
        <f t="shared" si="30"/>
        <v>2.9970430169239393E-3</v>
      </c>
      <c r="L504" s="8">
        <v>3986.16</v>
      </c>
      <c r="M504" s="13">
        <f t="shared" si="31"/>
        <v>-1.1028107408059928E-2</v>
      </c>
    </row>
    <row r="505" spans="1:13" ht="17" x14ac:dyDescent="0.2">
      <c r="A505" s="7">
        <v>44070</v>
      </c>
      <c r="B505">
        <v>107.5</v>
      </c>
      <c r="C505" s="15">
        <f t="shared" si="28"/>
        <v>-9.2934945965328364E-4</v>
      </c>
      <c r="I505" s="7">
        <v>44803</v>
      </c>
      <c r="J505">
        <v>100.099998</v>
      </c>
      <c r="K505" s="15">
        <f t="shared" si="30"/>
        <v>-2.9880875898787851E-3</v>
      </c>
      <c r="L505" s="8">
        <v>3955</v>
      </c>
      <c r="M505" s="13">
        <f t="shared" si="31"/>
        <v>-7.8170469825595834E-3</v>
      </c>
    </row>
    <row r="506" spans="1:13" ht="17" x14ac:dyDescent="0.2">
      <c r="A506" s="7">
        <v>44071</v>
      </c>
      <c r="B506">
        <v>107.199997</v>
      </c>
      <c r="C506" s="15">
        <f t="shared" si="28"/>
        <v>-2.7907255813953702E-3</v>
      </c>
      <c r="I506" s="7">
        <v>44804</v>
      </c>
      <c r="J506">
        <v>99.309997999999993</v>
      </c>
      <c r="K506" s="15">
        <f t="shared" si="30"/>
        <v>-7.8921080497924567E-3</v>
      </c>
      <c r="L506" s="8">
        <v>3966.85</v>
      </c>
      <c r="M506" s="13">
        <f t="shared" si="31"/>
        <v>2.9962073324905081E-3</v>
      </c>
    </row>
    <row r="507" spans="1:13" ht="17" x14ac:dyDescent="0.2">
      <c r="I507" s="7">
        <v>44805</v>
      </c>
      <c r="J507">
        <v>98.489998</v>
      </c>
      <c r="K507" s="15">
        <f t="shared" si="30"/>
        <v>-8.2569732807767915E-3</v>
      </c>
      <c r="L507" s="8">
        <v>3924.26</v>
      </c>
      <c r="M507" s="13">
        <f t="shared" si="31"/>
        <v>-1.0736478566116592E-2</v>
      </c>
    </row>
    <row r="508" spans="1:13" ht="17" x14ac:dyDescent="0.2">
      <c r="I508" s="7">
        <v>44806</v>
      </c>
      <c r="J508">
        <v>98.190002000000007</v>
      </c>
      <c r="K508" s="15">
        <f t="shared" si="30"/>
        <v>-3.0459539658026502E-3</v>
      </c>
      <c r="L508" s="8">
        <v>3908.19</v>
      </c>
      <c r="M508" s="13">
        <f t="shared" si="31"/>
        <v>-4.095039574340209E-3</v>
      </c>
    </row>
    <row r="509" spans="1:13" ht="17" x14ac:dyDescent="0.2">
      <c r="I509" s="7">
        <v>44809</v>
      </c>
      <c r="J509">
        <v>98.330001999999993</v>
      </c>
      <c r="K509" s="15">
        <f t="shared" si="30"/>
        <v>1.4258070796249189E-3</v>
      </c>
      <c r="L509" s="8">
        <v>3979.87</v>
      </c>
      <c r="M509" s="13">
        <f t="shared" si="31"/>
        <v>1.8340971140093032E-2</v>
      </c>
    </row>
    <row r="510" spans="1:13" ht="17" x14ac:dyDescent="0.2">
      <c r="I510" s="7">
        <v>44810</v>
      </c>
      <c r="J510">
        <v>98.400002000000001</v>
      </c>
      <c r="K510" s="15">
        <f t="shared" si="30"/>
        <v>7.1188852411507852E-4</v>
      </c>
      <c r="L510" s="8">
        <v>4006.18</v>
      </c>
      <c r="M510" s="13">
        <f t="shared" si="31"/>
        <v>6.6107686934497867E-3</v>
      </c>
    </row>
    <row r="511" spans="1:13" ht="17" x14ac:dyDescent="0.2">
      <c r="I511" s="7">
        <v>44811</v>
      </c>
      <c r="J511">
        <v>98.089995999999999</v>
      </c>
      <c r="K511" s="15">
        <f t="shared" si="30"/>
        <v>-3.1504674156409562E-3</v>
      </c>
      <c r="L511" s="8">
        <v>4067.36</v>
      </c>
      <c r="M511" s="13">
        <f t="shared" si="31"/>
        <v>1.5271405678227268E-2</v>
      </c>
    </row>
    <row r="512" spans="1:13" ht="17" x14ac:dyDescent="0.2">
      <c r="I512" s="7">
        <v>44812</v>
      </c>
      <c r="J512">
        <v>98.279999000000004</v>
      </c>
      <c r="K512" s="15">
        <f t="shared" si="30"/>
        <v>1.9370272988898929E-3</v>
      </c>
      <c r="L512" s="8">
        <v>4110.41</v>
      </c>
      <c r="M512" s="13">
        <f t="shared" si="31"/>
        <v>1.058426104401855E-2</v>
      </c>
    </row>
    <row r="513" spans="9:13" ht="17" x14ac:dyDescent="0.2">
      <c r="I513" s="7">
        <v>44813</v>
      </c>
      <c r="J513">
        <v>98.790001000000004</v>
      </c>
      <c r="K513" s="15">
        <f t="shared" si="30"/>
        <v>5.1892755920763811E-3</v>
      </c>
      <c r="L513" s="8">
        <v>3932.69</v>
      </c>
      <c r="M513" s="13">
        <f t="shared" si="31"/>
        <v>-4.3236562775976095E-2</v>
      </c>
    </row>
    <row r="514" spans="9:13" ht="17" x14ac:dyDescent="0.2">
      <c r="I514" s="7">
        <v>44816</v>
      </c>
      <c r="J514">
        <v>99.139999000000003</v>
      </c>
      <c r="K514" s="15">
        <f t="shared" si="30"/>
        <v>3.5428484305815022E-3</v>
      </c>
      <c r="L514" s="8">
        <v>3946.01</v>
      </c>
      <c r="M514" s="13">
        <f t="shared" si="31"/>
        <v>3.3869946525153516E-3</v>
      </c>
    </row>
    <row r="515" spans="9:13" ht="17" x14ac:dyDescent="0.2">
      <c r="I515" s="7">
        <v>44817</v>
      </c>
      <c r="J515">
        <v>99.410004000000001</v>
      </c>
      <c r="K515" s="15">
        <f t="shared" si="30"/>
        <v>2.7234718854496354E-3</v>
      </c>
      <c r="L515" s="8">
        <v>3901.35</v>
      </c>
      <c r="M515" s="13">
        <f t="shared" si="31"/>
        <v>-1.1317761485652666E-2</v>
      </c>
    </row>
    <row r="516" spans="9:13" ht="17" x14ac:dyDescent="0.2">
      <c r="I516" s="7">
        <v>44818</v>
      </c>
      <c r="J516">
        <v>98.639999000000003</v>
      </c>
      <c r="K516" s="15">
        <f t="shared" ref="K516:K579" si="32">J516/J515-1</f>
        <v>-7.7457496128859882E-3</v>
      </c>
      <c r="L516" s="8">
        <v>3873.33</v>
      </c>
      <c r="M516" s="13">
        <f t="shared" ref="M516:M579" si="33">L516/L515-1</f>
        <v>-7.1821292629474787E-3</v>
      </c>
    </row>
    <row r="517" spans="9:13" ht="17" x14ac:dyDescent="0.2">
      <c r="I517" s="7">
        <v>44819</v>
      </c>
      <c r="J517">
        <v>98.529999000000004</v>
      </c>
      <c r="K517" s="15">
        <f t="shared" si="32"/>
        <v>-1.1151662724571132E-3</v>
      </c>
      <c r="L517" s="8">
        <v>3899.89</v>
      </c>
      <c r="M517" s="13">
        <f t="shared" si="33"/>
        <v>6.8571487583035662E-3</v>
      </c>
    </row>
    <row r="518" spans="9:13" ht="17" x14ac:dyDescent="0.2">
      <c r="I518" s="7">
        <v>44820</v>
      </c>
      <c r="J518">
        <v>98.620002999999997</v>
      </c>
      <c r="K518" s="15">
        <f t="shared" si="32"/>
        <v>9.1346798856650757E-4</v>
      </c>
      <c r="L518" s="8">
        <v>3855.93</v>
      </c>
      <c r="M518" s="13">
        <f t="shared" si="33"/>
        <v>-1.1272112803181633E-2</v>
      </c>
    </row>
    <row r="519" spans="9:13" ht="17" x14ac:dyDescent="0.2">
      <c r="I519" s="7">
        <v>44824</v>
      </c>
      <c r="J519">
        <v>97.980002999999996</v>
      </c>
      <c r="K519" s="15">
        <f t="shared" si="32"/>
        <v>-6.4895556736090931E-3</v>
      </c>
      <c r="L519" s="8">
        <v>3789.93</v>
      </c>
      <c r="M519" s="13">
        <f t="shared" si="33"/>
        <v>-1.7116493297336777E-2</v>
      </c>
    </row>
    <row r="520" spans="9:13" ht="17" x14ac:dyDescent="0.2">
      <c r="I520" s="7">
        <v>44825</v>
      </c>
      <c r="J520">
        <v>97.889999000000003</v>
      </c>
      <c r="K520" s="15">
        <f t="shared" si="32"/>
        <v>-9.1859560363549697E-4</v>
      </c>
      <c r="L520" s="8">
        <v>3757.99</v>
      </c>
      <c r="M520" s="13">
        <f t="shared" si="33"/>
        <v>-8.4275962880581146E-3</v>
      </c>
    </row>
    <row r="521" spans="9:13" ht="17" x14ac:dyDescent="0.2">
      <c r="I521" s="7">
        <v>44826</v>
      </c>
      <c r="J521">
        <v>97.650002000000001</v>
      </c>
      <c r="K521" s="15">
        <f t="shared" si="32"/>
        <v>-2.4517009137982049E-3</v>
      </c>
      <c r="L521" s="8">
        <v>3693.23</v>
      </c>
      <c r="M521" s="13">
        <f t="shared" si="33"/>
        <v>-1.7232616372049869E-2</v>
      </c>
    </row>
    <row r="522" spans="9:13" ht="17" x14ac:dyDescent="0.2">
      <c r="I522" s="7">
        <v>44827</v>
      </c>
      <c r="J522">
        <v>96.760002</v>
      </c>
      <c r="K522" s="15">
        <f t="shared" si="32"/>
        <v>-9.11418312106127E-3</v>
      </c>
      <c r="L522" s="8">
        <v>3655.04</v>
      </c>
      <c r="M522" s="13">
        <f t="shared" si="33"/>
        <v>-1.0340542018774879E-2</v>
      </c>
    </row>
    <row r="523" spans="9:13" ht="17" x14ac:dyDescent="0.2">
      <c r="I523" s="7">
        <v>44830</v>
      </c>
      <c r="J523">
        <v>96.5</v>
      </c>
      <c r="K523" s="15">
        <f t="shared" si="32"/>
        <v>-2.6870813830698337E-3</v>
      </c>
      <c r="L523" s="8">
        <v>3647.29</v>
      </c>
      <c r="M523" s="13">
        <f t="shared" si="33"/>
        <v>-2.1203598319033956E-3</v>
      </c>
    </row>
    <row r="524" spans="9:13" ht="17" x14ac:dyDescent="0.2">
      <c r="I524" s="7">
        <v>44831</v>
      </c>
      <c r="J524">
        <v>95.980002999999996</v>
      </c>
      <c r="K524" s="15">
        <f t="shared" si="32"/>
        <v>-5.3885699481865945E-3</v>
      </c>
      <c r="L524" s="8">
        <v>3719.04</v>
      </c>
      <c r="M524" s="13">
        <f t="shared" si="33"/>
        <v>1.9672140136923533E-2</v>
      </c>
    </row>
    <row r="525" spans="9:13" ht="17" x14ac:dyDescent="0.2">
      <c r="I525" s="7">
        <v>44832</v>
      </c>
      <c r="J525">
        <v>95.379997000000003</v>
      </c>
      <c r="K525" s="15">
        <f t="shared" si="32"/>
        <v>-6.2513646722848204E-3</v>
      </c>
      <c r="L525" s="8">
        <v>3640.47</v>
      </c>
      <c r="M525" s="13">
        <f t="shared" si="33"/>
        <v>-2.1126419721218426E-2</v>
      </c>
    </row>
    <row r="526" spans="9:13" ht="17" x14ac:dyDescent="0.2">
      <c r="I526" s="7">
        <v>44833</v>
      </c>
      <c r="J526">
        <v>94.970000999999996</v>
      </c>
      <c r="K526" s="15">
        <f t="shared" si="32"/>
        <v>-4.2985532910009283E-3</v>
      </c>
      <c r="L526" s="8">
        <v>3585.62</v>
      </c>
      <c r="M526" s="13">
        <f t="shared" si="33"/>
        <v>-1.506673588849794E-2</v>
      </c>
    </row>
    <row r="527" spans="9:13" ht="17" x14ac:dyDescent="0.2">
      <c r="I527" s="7">
        <v>44834</v>
      </c>
      <c r="J527">
        <v>94.290001000000004</v>
      </c>
      <c r="K527" s="15">
        <f t="shared" si="32"/>
        <v>-7.1601557632919866E-3</v>
      </c>
      <c r="L527" s="8">
        <v>3678.43</v>
      </c>
      <c r="M527" s="13">
        <f t="shared" si="33"/>
        <v>2.5883947546031072E-2</v>
      </c>
    </row>
    <row r="528" spans="9:13" ht="17" x14ac:dyDescent="0.2">
      <c r="I528" s="7">
        <v>44837</v>
      </c>
      <c r="J528">
        <v>93.129997000000003</v>
      </c>
      <c r="K528" s="15">
        <f t="shared" si="32"/>
        <v>-1.2302513391637349E-2</v>
      </c>
      <c r="L528" s="8">
        <v>3790.93</v>
      </c>
      <c r="M528" s="13">
        <f t="shared" si="33"/>
        <v>3.0583700111188827E-2</v>
      </c>
    </row>
    <row r="529" spans="9:13" ht="17" x14ac:dyDescent="0.2">
      <c r="I529" s="7">
        <v>44838</v>
      </c>
      <c r="J529">
        <v>94.080001999999993</v>
      </c>
      <c r="K529" s="15">
        <f t="shared" si="32"/>
        <v>1.0200848605202761E-2</v>
      </c>
      <c r="L529" s="8">
        <v>3783.28</v>
      </c>
      <c r="M529" s="13">
        <f t="shared" si="33"/>
        <v>-2.0179744811957834E-3</v>
      </c>
    </row>
    <row r="530" spans="9:13" ht="17" x14ac:dyDescent="0.2">
      <c r="I530" s="7">
        <v>44839</v>
      </c>
      <c r="J530">
        <v>94.220000999999996</v>
      </c>
      <c r="K530" s="15">
        <f t="shared" si="32"/>
        <v>1.48808457720917E-3</v>
      </c>
      <c r="L530" s="8">
        <v>3744.52</v>
      </c>
      <c r="M530" s="13">
        <f t="shared" si="33"/>
        <v>-1.0245078344716774E-2</v>
      </c>
    </row>
    <row r="531" spans="9:13" ht="17" x14ac:dyDescent="0.2">
      <c r="I531" s="7">
        <v>44840</v>
      </c>
      <c r="J531">
        <v>94.230002999999996</v>
      </c>
      <c r="K531" s="15">
        <f t="shared" si="32"/>
        <v>1.0615580443484873E-4</v>
      </c>
      <c r="L531" s="8">
        <v>3639.66</v>
      </c>
      <c r="M531" s="13">
        <f t="shared" si="33"/>
        <v>-2.8003589245083504E-2</v>
      </c>
    </row>
    <row r="532" spans="9:13" ht="17" x14ac:dyDescent="0.2">
      <c r="I532" s="7">
        <v>44841</v>
      </c>
      <c r="J532">
        <v>94.139999000000003</v>
      </c>
      <c r="K532" s="15">
        <f t="shared" si="32"/>
        <v>-9.5515225654818625E-4</v>
      </c>
      <c r="L532" s="8">
        <v>3612.39</v>
      </c>
      <c r="M532" s="13">
        <f t="shared" si="33"/>
        <v>-7.4924580867443691E-3</v>
      </c>
    </row>
    <row r="533" spans="9:13" ht="17" x14ac:dyDescent="0.2">
      <c r="I533" s="7">
        <v>44844</v>
      </c>
      <c r="J533">
        <v>93.82</v>
      </c>
      <c r="K533" s="15">
        <f t="shared" si="32"/>
        <v>-3.3991821053663829E-3</v>
      </c>
      <c r="L533" s="8">
        <v>3588.84</v>
      </c>
      <c r="M533" s="13">
        <f t="shared" si="33"/>
        <v>-6.5192296512833758E-3</v>
      </c>
    </row>
    <row r="534" spans="9:13" ht="17" x14ac:dyDescent="0.2">
      <c r="I534" s="7">
        <v>44845</v>
      </c>
      <c r="J534">
        <v>93.230002999999996</v>
      </c>
      <c r="K534" s="15">
        <f t="shared" si="32"/>
        <v>-6.2886058409720169E-3</v>
      </c>
      <c r="L534" s="8">
        <v>3577.03</v>
      </c>
      <c r="M534" s="13">
        <f t="shared" si="33"/>
        <v>-3.2907569019515748E-3</v>
      </c>
    </row>
    <row r="535" spans="9:13" ht="17" x14ac:dyDescent="0.2">
      <c r="I535" s="7">
        <v>44846</v>
      </c>
      <c r="J535">
        <v>92.589995999999999</v>
      </c>
      <c r="K535" s="15">
        <f t="shared" si="32"/>
        <v>-6.8648179706697343E-3</v>
      </c>
      <c r="L535" s="8">
        <v>3669.91</v>
      </c>
      <c r="M535" s="13">
        <f t="shared" si="33"/>
        <v>2.5965675434648228E-2</v>
      </c>
    </row>
    <row r="536" spans="9:13" ht="17" x14ac:dyDescent="0.2">
      <c r="I536" s="7">
        <v>44847</v>
      </c>
      <c r="J536">
        <v>92.379997000000003</v>
      </c>
      <c r="K536" s="15">
        <f t="shared" si="32"/>
        <v>-2.2680528034583203E-3</v>
      </c>
      <c r="L536" s="8">
        <v>3583.07</v>
      </c>
      <c r="M536" s="13">
        <f t="shared" si="33"/>
        <v>-2.3662705624933444E-2</v>
      </c>
    </row>
    <row r="537" spans="9:13" ht="17" x14ac:dyDescent="0.2">
      <c r="I537" s="7">
        <v>44848</v>
      </c>
      <c r="J537">
        <v>92.709998999999996</v>
      </c>
      <c r="K537" s="15">
        <f t="shared" si="32"/>
        <v>3.5722235409900716E-3</v>
      </c>
      <c r="L537" s="8">
        <v>3677.95</v>
      </c>
      <c r="M537" s="13">
        <f t="shared" si="33"/>
        <v>2.6480085513260976E-2</v>
      </c>
    </row>
    <row r="538" spans="9:13" ht="17" x14ac:dyDescent="0.2">
      <c r="I538" s="7">
        <v>44851</v>
      </c>
      <c r="J538">
        <v>92.449996999999996</v>
      </c>
      <c r="K538" s="15">
        <f t="shared" si="32"/>
        <v>-2.8044655679481112E-3</v>
      </c>
      <c r="L538" s="8">
        <v>3719.98</v>
      </c>
      <c r="M538" s="13">
        <f t="shared" si="33"/>
        <v>1.1427561549232745E-2</v>
      </c>
    </row>
    <row r="539" spans="9:13" ht="17" x14ac:dyDescent="0.2">
      <c r="I539" s="7">
        <v>44852</v>
      </c>
      <c r="J539">
        <v>92.82</v>
      </c>
      <c r="K539" s="15">
        <f t="shared" si="32"/>
        <v>4.0021959113747396E-3</v>
      </c>
      <c r="L539" s="8">
        <v>3695.16</v>
      </c>
      <c r="M539" s="13">
        <f t="shared" si="33"/>
        <v>-6.6720788821446053E-3</v>
      </c>
    </row>
    <row r="540" spans="9:13" ht="17" x14ac:dyDescent="0.2">
      <c r="I540" s="7">
        <v>44853</v>
      </c>
      <c r="J540">
        <v>92.699996999999996</v>
      </c>
      <c r="K540" s="15">
        <f t="shared" si="32"/>
        <v>-1.2928571428570956E-3</v>
      </c>
      <c r="L540" s="8">
        <v>3665.78</v>
      </c>
      <c r="M540" s="13">
        <f t="shared" si="33"/>
        <v>-7.9509412312320782E-3</v>
      </c>
    </row>
    <row r="541" spans="9:13" ht="17" x14ac:dyDescent="0.2">
      <c r="I541" s="7">
        <v>44854</v>
      </c>
      <c r="J541">
        <v>92.720000999999996</v>
      </c>
      <c r="K541" s="15">
        <f t="shared" si="32"/>
        <v>2.157928872423831E-4</v>
      </c>
      <c r="L541" s="8">
        <v>3752.75</v>
      </c>
      <c r="M541" s="13">
        <f t="shared" si="33"/>
        <v>2.3724828003862664E-2</v>
      </c>
    </row>
    <row r="542" spans="9:13" ht="17" x14ac:dyDescent="0.2">
      <c r="I542" s="7">
        <v>44855</v>
      </c>
      <c r="J542">
        <v>92.309997999999993</v>
      </c>
      <c r="K542" s="15">
        <f t="shared" si="32"/>
        <v>-4.4219477521361128E-3</v>
      </c>
      <c r="L542" s="8">
        <v>3797.34</v>
      </c>
      <c r="M542" s="13">
        <f t="shared" si="33"/>
        <v>1.1881953234294862E-2</v>
      </c>
    </row>
    <row r="543" spans="9:13" ht="17" x14ac:dyDescent="0.2">
      <c r="I543" s="7">
        <v>44858</v>
      </c>
      <c r="J543">
        <v>92.230002999999996</v>
      </c>
      <c r="K543" s="15">
        <f t="shared" si="32"/>
        <v>-8.6659085400475622E-4</v>
      </c>
      <c r="L543" s="8">
        <v>3859.11</v>
      </c>
      <c r="M543" s="13">
        <f t="shared" si="33"/>
        <v>1.6266649812763712E-2</v>
      </c>
    </row>
    <row r="544" spans="9:13" ht="17" x14ac:dyDescent="0.2">
      <c r="I544" s="7">
        <v>44859</v>
      </c>
      <c r="J544">
        <v>92.089995999999999</v>
      </c>
      <c r="K544" s="15">
        <f t="shared" si="32"/>
        <v>-1.5180201175966079E-3</v>
      </c>
      <c r="L544" s="8">
        <v>3830.6</v>
      </c>
      <c r="M544" s="13">
        <f t="shared" si="33"/>
        <v>-7.3877137474703813E-3</v>
      </c>
    </row>
    <row r="545" spans="9:13" ht="17" x14ac:dyDescent="0.2">
      <c r="I545" s="7">
        <v>44860</v>
      </c>
      <c r="J545">
        <v>92.07</v>
      </c>
      <c r="K545" s="15">
        <f t="shared" si="32"/>
        <v>-2.1713542044243805E-4</v>
      </c>
      <c r="L545" s="8">
        <v>3807.3</v>
      </c>
      <c r="M545" s="13">
        <f t="shared" si="33"/>
        <v>-6.0825980264187507E-3</v>
      </c>
    </row>
    <row r="546" spans="9:13" ht="17" x14ac:dyDescent="0.2">
      <c r="I546" s="7">
        <v>44861</v>
      </c>
      <c r="J546">
        <v>92.489998</v>
      </c>
      <c r="K546" s="15">
        <f t="shared" si="32"/>
        <v>4.5617247746281286E-3</v>
      </c>
      <c r="L546" s="8">
        <v>3901.06</v>
      </c>
      <c r="M546" s="13">
        <f t="shared" si="33"/>
        <v>2.4626375646783716E-2</v>
      </c>
    </row>
    <row r="547" spans="9:13" ht="17" x14ac:dyDescent="0.2">
      <c r="I547" s="7">
        <v>44862</v>
      </c>
      <c r="J547">
        <v>92.589995999999999</v>
      </c>
      <c r="K547" s="15">
        <f t="shared" si="32"/>
        <v>1.0811763667677443E-3</v>
      </c>
      <c r="L547" s="8">
        <v>3871.98</v>
      </c>
      <c r="M547" s="13">
        <f t="shared" si="33"/>
        <v>-7.4543841930141408E-3</v>
      </c>
    </row>
    <row r="548" spans="9:13" ht="17" x14ac:dyDescent="0.2">
      <c r="I548" s="7">
        <v>44865</v>
      </c>
      <c r="J548">
        <v>92.400002000000001</v>
      </c>
      <c r="K548" s="15">
        <f t="shared" si="32"/>
        <v>-2.0519927444428987E-3</v>
      </c>
      <c r="L548" s="8">
        <v>3856.1</v>
      </c>
      <c r="M548" s="13">
        <f t="shared" si="33"/>
        <v>-4.10126085362017E-3</v>
      </c>
    </row>
    <row r="549" spans="9:13" ht="17" x14ac:dyDescent="0.2">
      <c r="I549" s="7">
        <v>44866</v>
      </c>
      <c r="J549">
        <v>92.540001000000004</v>
      </c>
      <c r="K549" s="15">
        <f t="shared" si="32"/>
        <v>1.515140659845482E-3</v>
      </c>
      <c r="L549" s="8">
        <v>3759.69</v>
      </c>
      <c r="M549" s="13">
        <f t="shared" si="33"/>
        <v>-2.5001944970306722E-2</v>
      </c>
    </row>
    <row r="550" spans="9:13" ht="17" x14ac:dyDescent="0.2">
      <c r="I550" s="7">
        <v>44867</v>
      </c>
      <c r="J550">
        <v>92.769997000000004</v>
      </c>
      <c r="K550" s="15">
        <f t="shared" si="32"/>
        <v>2.4853684624446259E-3</v>
      </c>
      <c r="L550" s="8">
        <v>3719.89</v>
      </c>
      <c r="M550" s="13">
        <f t="shared" si="33"/>
        <v>-1.0585979163175718E-2</v>
      </c>
    </row>
    <row r="551" spans="9:13" ht="17" x14ac:dyDescent="0.2">
      <c r="I551" s="7">
        <v>44868</v>
      </c>
      <c r="J551">
        <v>92.879997000000003</v>
      </c>
      <c r="K551" s="15">
        <f t="shared" si="32"/>
        <v>1.185728183218604E-3</v>
      </c>
      <c r="L551" s="8">
        <v>3770.55</v>
      </c>
      <c r="M551" s="13">
        <f t="shared" si="33"/>
        <v>1.3618682272863003E-2</v>
      </c>
    </row>
    <row r="552" spans="9:13" ht="17" x14ac:dyDescent="0.2">
      <c r="I552" s="7">
        <v>44869</v>
      </c>
      <c r="J552">
        <v>93.489998</v>
      </c>
      <c r="K552" s="15">
        <f t="shared" si="32"/>
        <v>6.5676251044668454E-3</v>
      </c>
      <c r="L552" s="8">
        <v>3806.8</v>
      </c>
      <c r="M552" s="13">
        <f t="shared" si="33"/>
        <v>9.6139820450598101E-3</v>
      </c>
    </row>
    <row r="553" spans="9:13" ht="17" x14ac:dyDescent="0.2">
      <c r="I553" s="7">
        <v>44872</v>
      </c>
      <c r="J553">
        <v>93.360000999999997</v>
      </c>
      <c r="K553" s="15">
        <f t="shared" si="32"/>
        <v>-1.3904909913464714E-3</v>
      </c>
      <c r="L553" s="8">
        <v>3828.11</v>
      </c>
      <c r="M553" s="13">
        <f t="shared" si="33"/>
        <v>5.5978774823999267E-3</v>
      </c>
    </row>
    <row r="554" spans="9:13" ht="17" x14ac:dyDescent="0.2">
      <c r="I554" s="7">
        <v>44873</v>
      </c>
      <c r="J554">
        <v>93.160004000000001</v>
      </c>
      <c r="K554" s="15">
        <f t="shared" si="32"/>
        <v>-2.1422129162145254E-3</v>
      </c>
      <c r="L554" s="8">
        <v>3748.57</v>
      </c>
      <c r="M554" s="13">
        <f t="shared" si="33"/>
        <v>-2.0777877333723382E-2</v>
      </c>
    </row>
    <row r="555" spans="9:13" ht="17" x14ac:dyDescent="0.2">
      <c r="I555" s="7">
        <v>44874</v>
      </c>
      <c r="J555">
        <v>93.5</v>
      </c>
      <c r="K555" s="15">
        <f t="shared" si="32"/>
        <v>3.6495919429113677E-3</v>
      </c>
      <c r="L555" s="8">
        <v>3956.37</v>
      </c>
      <c r="M555" s="13">
        <f t="shared" si="33"/>
        <v>5.5434472345454289E-2</v>
      </c>
    </row>
    <row r="556" spans="9:13" ht="17" x14ac:dyDescent="0.2">
      <c r="I556" s="7">
        <v>44875</v>
      </c>
      <c r="J556">
        <v>93.779999000000004</v>
      </c>
      <c r="K556" s="15">
        <f t="shared" si="32"/>
        <v>2.9946417112300949E-3</v>
      </c>
      <c r="L556" s="8">
        <v>3992.93</v>
      </c>
      <c r="M556" s="13">
        <f t="shared" si="33"/>
        <v>9.2407939601200084E-3</v>
      </c>
    </row>
    <row r="557" spans="9:13" ht="17" x14ac:dyDescent="0.2">
      <c r="I557" s="7">
        <v>44876</v>
      </c>
      <c r="J557">
        <v>94.279999000000004</v>
      </c>
      <c r="K557" s="15">
        <f t="shared" si="32"/>
        <v>5.3316272694778899E-3</v>
      </c>
      <c r="L557" s="8">
        <v>3957.25</v>
      </c>
      <c r="M557" s="13">
        <f t="shared" si="33"/>
        <v>-8.9357940159231486E-3</v>
      </c>
    </row>
    <row r="558" spans="9:13" ht="17" x14ac:dyDescent="0.2">
      <c r="I558" s="7">
        <v>44879</v>
      </c>
      <c r="J558">
        <v>94.419998000000007</v>
      </c>
      <c r="K558" s="15">
        <f t="shared" si="32"/>
        <v>1.4849278901667429E-3</v>
      </c>
      <c r="L558" s="8">
        <v>3991.73</v>
      </c>
      <c r="M558" s="13">
        <f t="shared" si="33"/>
        <v>8.7131214858804373E-3</v>
      </c>
    </row>
    <row r="559" spans="9:13" ht="17" x14ac:dyDescent="0.2">
      <c r="I559" s="7">
        <v>44880</v>
      </c>
      <c r="J559">
        <v>94.790001000000004</v>
      </c>
      <c r="K559" s="15">
        <f t="shared" si="32"/>
        <v>3.9186931565069472E-3</v>
      </c>
      <c r="L559" s="8">
        <v>3958.79</v>
      </c>
      <c r="M559" s="13">
        <f t="shared" si="33"/>
        <v>-8.2520611363995355E-3</v>
      </c>
    </row>
    <row r="560" spans="9:13" ht="17" x14ac:dyDescent="0.2">
      <c r="I560" s="7">
        <v>44881</v>
      </c>
      <c r="J560">
        <v>94.75</v>
      </c>
      <c r="K560" s="15">
        <f t="shared" si="32"/>
        <v>-4.219959866864631E-4</v>
      </c>
      <c r="L560" s="8">
        <v>3946.56</v>
      </c>
      <c r="M560" s="13">
        <f t="shared" si="33"/>
        <v>-3.0893277996559831E-3</v>
      </c>
    </row>
    <row r="561" spans="9:13" ht="17" x14ac:dyDescent="0.2">
      <c r="I561" s="7">
        <v>44882</v>
      </c>
      <c r="J561">
        <v>94.839995999999999</v>
      </c>
      <c r="K561" s="15">
        <f t="shared" si="32"/>
        <v>9.4982585751979265E-4</v>
      </c>
      <c r="L561" s="8">
        <v>3965.34</v>
      </c>
      <c r="M561" s="13">
        <f t="shared" si="33"/>
        <v>4.7585745560692061E-3</v>
      </c>
    </row>
    <row r="562" spans="9:13" ht="17" x14ac:dyDescent="0.2">
      <c r="I562" s="7">
        <v>44883</v>
      </c>
      <c r="J562">
        <v>94.760002</v>
      </c>
      <c r="K562" s="15">
        <f t="shared" si="32"/>
        <v>-8.4346270955137914E-4</v>
      </c>
      <c r="L562" s="8">
        <v>3949.94</v>
      </c>
      <c r="M562" s="13">
        <f t="shared" si="33"/>
        <v>-3.8836518432215916E-3</v>
      </c>
    </row>
    <row r="563" spans="9:13" ht="17" x14ac:dyDescent="0.2">
      <c r="I563" s="7">
        <v>44886</v>
      </c>
      <c r="J563">
        <v>94.970000999999996</v>
      </c>
      <c r="K563" s="15">
        <f t="shared" si="32"/>
        <v>2.2161143474859202E-3</v>
      </c>
      <c r="L563" s="8">
        <v>4003.58</v>
      </c>
      <c r="M563" s="13">
        <f t="shared" si="33"/>
        <v>1.3579953113211918E-2</v>
      </c>
    </row>
    <row r="564" spans="9:13" ht="17" x14ac:dyDescent="0.2">
      <c r="I564" s="7">
        <v>44887</v>
      </c>
      <c r="J564">
        <v>95.07</v>
      </c>
      <c r="K564" s="15">
        <f t="shared" si="32"/>
        <v>1.0529535531962342E-3</v>
      </c>
      <c r="L564" s="8">
        <v>4027.26</v>
      </c>
      <c r="M564" s="13">
        <f t="shared" si="33"/>
        <v>5.9147063378277576E-3</v>
      </c>
    </row>
    <row r="565" spans="9:13" ht="17" x14ac:dyDescent="0.2">
      <c r="I565" s="7">
        <v>44888</v>
      </c>
      <c r="J565">
        <v>95.330001999999993</v>
      </c>
      <c r="K565" s="15">
        <f t="shared" si="32"/>
        <v>2.7348480067319603E-3</v>
      </c>
      <c r="L565" s="8">
        <v>4026.12</v>
      </c>
      <c r="M565" s="13">
        <f t="shared" si="33"/>
        <v>-2.830708720074071E-4</v>
      </c>
    </row>
    <row r="566" spans="9:13" ht="17" x14ac:dyDescent="0.2">
      <c r="I566" s="7">
        <v>44889</v>
      </c>
      <c r="J566">
        <v>95.389999000000003</v>
      </c>
      <c r="K566" s="15">
        <f t="shared" si="32"/>
        <v>6.2936115327061337E-4</v>
      </c>
      <c r="L566" s="8">
        <v>3963.94</v>
      </c>
      <c r="M566" s="13">
        <f t="shared" si="33"/>
        <v>-1.5444149702443011E-2</v>
      </c>
    </row>
    <row r="567" spans="9:13" ht="17" x14ac:dyDescent="0.2">
      <c r="I567" s="7">
        <v>44890</v>
      </c>
      <c r="J567">
        <v>95.440002000000007</v>
      </c>
      <c r="K567" s="15">
        <f t="shared" si="32"/>
        <v>5.2419541381909518E-4</v>
      </c>
      <c r="L567" s="8">
        <v>3957.63</v>
      </c>
      <c r="M567" s="13">
        <f t="shared" si="33"/>
        <v>-1.5918505325509535E-3</v>
      </c>
    </row>
    <row r="568" spans="9:13" ht="17" x14ac:dyDescent="0.2">
      <c r="I568" s="7">
        <v>44893</v>
      </c>
      <c r="J568">
        <v>95.529999000000004</v>
      </c>
      <c r="K568" s="15">
        <f t="shared" si="32"/>
        <v>9.4296938510129991E-4</v>
      </c>
      <c r="L568" s="8">
        <v>4080.11</v>
      </c>
      <c r="M568" s="13">
        <f t="shared" si="33"/>
        <v>3.0947814727501077E-2</v>
      </c>
    </row>
    <row r="569" spans="9:13" ht="17" x14ac:dyDescent="0.2">
      <c r="I569" s="7">
        <v>44894</v>
      </c>
      <c r="J569">
        <v>95.93</v>
      </c>
      <c r="K569" s="15">
        <f t="shared" si="32"/>
        <v>4.1871768469294857E-3</v>
      </c>
      <c r="L569" s="8">
        <v>4076.57</v>
      </c>
      <c r="M569" s="13">
        <f t="shared" si="33"/>
        <v>-8.6762366700898763E-4</v>
      </c>
    </row>
    <row r="570" spans="9:13" ht="17" x14ac:dyDescent="0.2">
      <c r="I570" s="7">
        <v>44895</v>
      </c>
      <c r="J570">
        <v>96</v>
      </c>
      <c r="K570" s="15">
        <f t="shared" si="32"/>
        <v>7.296987386635756E-4</v>
      </c>
      <c r="L570" s="8">
        <v>4071.7</v>
      </c>
      <c r="M570" s="13">
        <f t="shared" si="33"/>
        <v>-1.1946317615054713E-3</v>
      </c>
    </row>
    <row r="571" spans="9:13" ht="17" x14ac:dyDescent="0.2">
      <c r="I571" s="7">
        <v>44896</v>
      </c>
      <c r="J571">
        <v>95.889999000000003</v>
      </c>
      <c r="K571" s="15">
        <f t="shared" si="32"/>
        <v>-1.1458437499999308E-3</v>
      </c>
      <c r="L571" s="8">
        <v>3998.84</v>
      </c>
      <c r="M571" s="13">
        <f t="shared" si="33"/>
        <v>-1.7894245646781326E-2</v>
      </c>
    </row>
    <row r="572" spans="9:13" ht="17" x14ac:dyDescent="0.2">
      <c r="I572" s="7">
        <v>44897</v>
      </c>
      <c r="J572">
        <v>96.010002</v>
      </c>
      <c r="K572" s="15">
        <f t="shared" si="32"/>
        <v>1.2514652336161891E-3</v>
      </c>
      <c r="L572" s="8">
        <v>3941.26</v>
      </c>
      <c r="M572" s="13">
        <f t="shared" si="33"/>
        <v>-1.4399175760970717E-2</v>
      </c>
    </row>
    <row r="573" spans="9:13" ht="17" x14ac:dyDescent="0.2">
      <c r="I573" s="7">
        <v>44900</v>
      </c>
      <c r="J573">
        <v>96.150002000000001</v>
      </c>
      <c r="K573" s="15">
        <f t="shared" si="32"/>
        <v>1.458181409057735E-3</v>
      </c>
      <c r="L573" s="8">
        <v>3933.92</v>
      </c>
      <c r="M573" s="13">
        <f t="shared" si="33"/>
        <v>-1.8623485890298941E-3</v>
      </c>
    </row>
    <row r="574" spans="9:13" ht="17" x14ac:dyDescent="0.2">
      <c r="I574" s="7">
        <v>44901</v>
      </c>
      <c r="J574">
        <v>96.18</v>
      </c>
      <c r="K574" s="15">
        <f t="shared" si="32"/>
        <v>3.1199167317752519E-4</v>
      </c>
      <c r="L574" s="8">
        <v>3963.51</v>
      </c>
      <c r="M574" s="13">
        <f t="shared" si="33"/>
        <v>7.5217594663847809E-3</v>
      </c>
    </row>
    <row r="575" spans="9:13" ht="17" x14ac:dyDescent="0.2">
      <c r="I575" s="7">
        <v>44902</v>
      </c>
      <c r="J575">
        <v>96.169998000000007</v>
      </c>
      <c r="K575" s="15">
        <f t="shared" si="32"/>
        <v>-1.0399251403614418E-4</v>
      </c>
      <c r="L575" s="8">
        <v>3934.38</v>
      </c>
      <c r="M575" s="13">
        <f t="shared" si="33"/>
        <v>-7.3495462355336327E-3</v>
      </c>
    </row>
    <row r="576" spans="9:13" ht="17" x14ac:dyDescent="0.2">
      <c r="I576" s="7">
        <v>44903</v>
      </c>
      <c r="J576">
        <v>96.300003000000004</v>
      </c>
      <c r="K576" s="15">
        <f t="shared" si="32"/>
        <v>1.3518249215311862E-3</v>
      </c>
      <c r="L576" s="8">
        <v>3990.56</v>
      </c>
      <c r="M576" s="13">
        <f t="shared" si="33"/>
        <v>1.4279251114533986E-2</v>
      </c>
    </row>
    <row r="577" spans="9:13" ht="17" x14ac:dyDescent="0.2">
      <c r="I577" s="7">
        <v>44904</v>
      </c>
      <c r="J577">
        <v>96.129997000000003</v>
      </c>
      <c r="K577" s="15">
        <f t="shared" si="32"/>
        <v>-1.7653789688875099E-3</v>
      </c>
      <c r="L577" s="8">
        <v>4019.65</v>
      </c>
      <c r="M577" s="13">
        <f t="shared" si="33"/>
        <v>7.289703700733785E-3</v>
      </c>
    </row>
    <row r="578" spans="9:13" ht="17" x14ac:dyDescent="0.2">
      <c r="I578" s="7">
        <v>44907</v>
      </c>
      <c r="J578">
        <v>95.870002999999997</v>
      </c>
      <c r="K578" s="15">
        <f t="shared" si="32"/>
        <v>-2.7046084272738247E-3</v>
      </c>
      <c r="L578" s="8">
        <v>3995.32</v>
      </c>
      <c r="M578" s="13">
        <f t="shared" si="33"/>
        <v>-6.0527657880661279E-3</v>
      </c>
    </row>
    <row r="579" spans="9:13" ht="17" x14ac:dyDescent="0.2">
      <c r="I579" s="7">
        <v>44908</v>
      </c>
      <c r="J579">
        <v>95.800003000000004</v>
      </c>
      <c r="K579" s="15">
        <f t="shared" si="32"/>
        <v>-7.3015539594789569E-4</v>
      </c>
      <c r="L579" s="8">
        <v>3895.75</v>
      </c>
      <c r="M579" s="13">
        <f t="shared" si="33"/>
        <v>-2.4921658340258168E-2</v>
      </c>
    </row>
    <row r="580" spans="9:13" ht="17" x14ac:dyDescent="0.2">
      <c r="I580" s="7">
        <v>44909</v>
      </c>
      <c r="J580">
        <v>95.970000999999996</v>
      </c>
      <c r="K580" s="15">
        <f t="shared" ref="K580:K630" si="34">J580/J579-1</f>
        <v>1.7745093390026945E-3</v>
      </c>
      <c r="L580" s="8">
        <v>3852.36</v>
      </c>
      <c r="M580" s="13">
        <f t="shared" ref="M580:M630" si="35">L580/L579-1</f>
        <v>-1.1137778348199956E-2</v>
      </c>
    </row>
    <row r="581" spans="9:13" ht="17" x14ac:dyDescent="0.2">
      <c r="I581" s="7">
        <v>44910</v>
      </c>
      <c r="J581">
        <v>96.110000999999997</v>
      </c>
      <c r="K581" s="15">
        <f t="shared" si="34"/>
        <v>1.4587891897595018E-3</v>
      </c>
      <c r="L581" s="8">
        <v>3817.66</v>
      </c>
      <c r="M581" s="13">
        <f t="shared" si="35"/>
        <v>-9.007465553582783E-3</v>
      </c>
    </row>
    <row r="582" spans="9:13" ht="17" x14ac:dyDescent="0.2">
      <c r="I582" s="7">
        <v>44911</v>
      </c>
      <c r="J582">
        <v>95.860000999999997</v>
      </c>
      <c r="K582" s="15">
        <f t="shared" si="34"/>
        <v>-2.6011861138155457E-3</v>
      </c>
      <c r="L582" s="8">
        <v>3821.62</v>
      </c>
      <c r="M582" s="13">
        <f t="shared" si="35"/>
        <v>1.0372846193742458E-3</v>
      </c>
    </row>
    <row r="583" spans="9:13" ht="17" x14ac:dyDescent="0.2">
      <c r="I583" s="7">
        <v>44914</v>
      </c>
      <c r="J583">
        <v>95.760002</v>
      </c>
      <c r="K583" s="15">
        <f t="shared" si="34"/>
        <v>-1.0431775397122811E-3</v>
      </c>
      <c r="L583" s="8">
        <v>3878.44</v>
      </c>
      <c r="M583" s="13">
        <f t="shared" si="35"/>
        <v>1.4868040255179737E-2</v>
      </c>
    </row>
    <row r="584" spans="9:13" ht="17" x14ac:dyDescent="0.2">
      <c r="I584" s="7">
        <v>44915</v>
      </c>
      <c r="J584">
        <v>95.550003000000004</v>
      </c>
      <c r="K584" s="15">
        <f t="shared" si="34"/>
        <v>-2.1929719675652937E-3</v>
      </c>
      <c r="L584" s="8">
        <v>3822.39</v>
      </c>
      <c r="M584" s="13">
        <f t="shared" si="35"/>
        <v>-1.4451686760656446E-2</v>
      </c>
    </row>
    <row r="585" spans="9:13" ht="17" x14ac:dyDescent="0.2">
      <c r="I585" s="7">
        <v>44916</v>
      </c>
      <c r="J585">
        <v>95.779999000000004</v>
      </c>
      <c r="K585" s="15">
        <f t="shared" si="34"/>
        <v>2.4070747543565307E-3</v>
      </c>
      <c r="L585" s="8">
        <v>3844.82</v>
      </c>
      <c r="M585" s="13">
        <f t="shared" si="35"/>
        <v>5.8680563731070556E-3</v>
      </c>
    </row>
    <row r="586" spans="9:13" ht="17" x14ac:dyDescent="0.2">
      <c r="I586" s="7">
        <v>44917</v>
      </c>
      <c r="J586">
        <v>96.449996999999996</v>
      </c>
      <c r="K586" s="15">
        <f t="shared" si="34"/>
        <v>6.9951765190559012E-3</v>
      </c>
      <c r="L586" s="8">
        <v>3829.25</v>
      </c>
      <c r="M586" s="13">
        <f t="shared" si="35"/>
        <v>-4.0496044028068834E-3</v>
      </c>
    </row>
    <row r="587" spans="9:13" ht="17" x14ac:dyDescent="0.2">
      <c r="I587" s="7">
        <v>44918</v>
      </c>
      <c r="J587">
        <v>96.230002999999996</v>
      </c>
      <c r="K587" s="15">
        <f t="shared" si="34"/>
        <v>-2.2809124607852116E-3</v>
      </c>
      <c r="L587" s="8">
        <v>3783.22</v>
      </c>
      <c r="M587" s="13">
        <f t="shared" si="35"/>
        <v>-1.202063067180259E-2</v>
      </c>
    </row>
    <row r="588" spans="9:13" ht="17" x14ac:dyDescent="0.2">
      <c r="I588" s="7">
        <v>44923</v>
      </c>
      <c r="J588">
        <v>96.160004000000001</v>
      </c>
      <c r="K588" s="15">
        <f t="shared" si="34"/>
        <v>-7.2741346583971023E-4</v>
      </c>
      <c r="L588" s="8">
        <v>3849.28</v>
      </c>
      <c r="M588" s="13">
        <f t="shared" si="35"/>
        <v>1.7461316021801565E-2</v>
      </c>
    </row>
    <row r="589" spans="9:13" ht="17" x14ac:dyDescent="0.2">
      <c r="I589" s="7">
        <v>44924</v>
      </c>
      <c r="J589">
        <v>95.989998</v>
      </c>
      <c r="K589" s="15">
        <f t="shared" si="34"/>
        <v>-1.7679491777059519E-3</v>
      </c>
      <c r="L589" s="8">
        <v>3839.5</v>
      </c>
      <c r="M589" s="13">
        <f t="shared" si="35"/>
        <v>-2.5407348906808513E-3</v>
      </c>
    </row>
    <row r="590" spans="9:13" ht="17" x14ac:dyDescent="0.2">
      <c r="I590" s="7">
        <v>44925</v>
      </c>
      <c r="J590">
        <v>96.160004000000001</v>
      </c>
      <c r="K590" s="15">
        <f t="shared" si="34"/>
        <v>1.7710803577681844E-3</v>
      </c>
      <c r="L590" s="8">
        <v>3824.14</v>
      </c>
      <c r="M590" s="13">
        <f t="shared" si="35"/>
        <v>-4.0005209011589882E-3</v>
      </c>
    </row>
    <row r="591" spans="9:13" ht="17" x14ac:dyDescent="0.2">
      <c r="I591" s="7">
        <v>44929</v>
      </c>
      <c r="J591">
        <v>96.519997000000004</v>
      </c>
      <c r="K591" s="15">
        <f t="shared" si="34"/>
        <v>3.7436874482659199E-3</v>
      </c>
      <c r="L591" s="8">
        <v>3852.97</v>
      </c>
      <c r="M591" s="13">
        <f t="shared" si="35"/>
        <v>7.5389499338414101E-3</v>
      </c>
    </row>
    <row r="592" spans="9:13" ht="17" x14ac:dyDescent="0.2">
      <c r="I592" s="7">
        <v>44930</v>
      </c>
      <c r="J592">
        <v>96.639999000000003</v>
      </c>
      <c r="K592" s="15">
        <f t="shared" si="34"/>
        <v>1.2432864041633795E-3</v>
      </c>
      <c r="L592" s="8">
        <v>3808.1</v>
      </c>
      <c r="M592" s="13">
        <f t="shared" si="35"/>
        <v>-1.164556173549236E-2</v>
      </c>
    </row>
    <row r="593" spans="9:13" ht="17" x14ac:dyDescent="0.2">
      <c r="I593" s="7">
        <v>44931</v>
      </c>
      <c r="J593">
        <v>97.019997000000004</v>
      </c>
      <c r="K593" s="15">
        <f t="shared" si="34"/>
        <v>3.9320985506219319E-3</v>
      </c>
      <c r="L593" s="8">
        <v>3895.08</v>
      </c>
      <c r="M593" s="13">
        <f t="shared" si="35"/>
        <v>2.284078674404566E-2</v>
      </c>
    </row>
    <row r="594" spans="9:13" ht="17" x14ac:dyDescent="0.2">
      <c r="I594" s="7">
        <v>44932</v>
      </c>
      <c r="J594">
        <v>97.510002</v>
      </c>
      <c r="K594" s="15">
        <f t="shared" si="34"/>
        <v>5.050556742441481E-3</v>
      </c>
      <c r="L594" s="8">
        <v>3892.09</v>
      </c>
      <c r="M594" s="13">
        <f t="shared" si="35"/>
        <v>-7.6763506782906443E-4</v>
      </c>
    </row>
    <row r="595" spans="9:13" ht="17" x14ac:dyDescent="0.2">
      <c r="I595" s="7">
        <v>44935</v>
      </c>
      <c r="J595">
        <v>97.339995999999999</v>
      </c>
      <c r="K595" s="15">
        <f t="shared" si="34"/>
        <v>-1.7434724286027325E-3</v>
      </c>
      <c r="L595" s="8">
        <v>3919.25</v>
      </c>
      <c r="M595" s="13">
        <f t="shared" si="35"/>
        <v>6.9782558985018728E-3</v>
      </c>
    </row>
    <row r="596" spans="9:13" ht="17" x14ac:dyDescent="0.2">
      <c r="I596" s="7">
        <v>44936</v>
      </c>
      <c r="J596">
        <v>97.620002999999997</v>
      </c>
      <c r="K596" s="15">
        <f t="shared" si="34"/>
        <v>2.8765873382612384E-3</v>
      </c>
      <c r="L596" s="8">
        <v>3969.61</v>
      </c>
      <c r="M596" s="13">
        <f t="shared" si="35"/>
        <v>1.2849397206098123E-2</v>
      </c>
    </row>
    <row r="597" spans="9:13" ht="17" x14ac:dyDescent="0.2">
      <c r="I597" s="7">
        <v>44937</v>
      </c>
      <c r="J597">
        <v>97.849997999999999</v>
      </c>
      <c r="K597" s="15">
        <f t="shared" si="34"/>
        <v>2.3560232834658468E-3</v>
      </c>
      <c r="L597" s="8">
        <v>3983.17</v>
      </c>
      <c r="M597" s="13">
        <f t="shared" si="35"/>
        <v>3.41595270064321E-3</v>
      </c>
    </row>
    <row r="598" spans="9:13" ht="17" x14ac:dyDescent="0.2">
      <c r="I598" s="7">
        <v>44938</v>
      </c>
      <c r="J598">
        <v>98.339995999999999</v>
      </c>
      <c r="K598" s="15">
        <f t="shared" si="34"/>
        <v>5.0076444559559175E-3</v>
      </c>
      <c r="L598" s="8">
        <v>3999.09</v>
      </c>
      <c r="M598" s="13">
        <f t="shared" si="35"/>
        <v>3.9968166058692578E-3</v>
      </c>
    </row>
    <row r="599" spans="9:13" ht="17" x14ac:dyDescent="0.2">
      <c r="I599" s="7">
        <v>44939</v>
      </c>
      <c r="J599">
        <v>98.889999000000003</v>
      </c>
      <c r="K599" s="15">
        <f t="shared" si="34"/>
        <v>5.5928718972084734E-3</v>
      </c>
      <c r="L599" s="8">
        <v>3990.97</v>
      </c>
      <c r="M599" s="13">
        <f t="shared" si="35"/>
        <v>-2.0304619300891558E-3</v>
      </c>
    </row>
    <row r="600" spans="9:13" ht="17" x14ac:dyDescent="0.2">
      <c r="I600" s="7">
        <v>44942</v>
      </c>
      <c r="J600">
        <v>98.970000999999996</v>
      </c>
      <c r="K600" s="15">
        <f t="shared" si="34"/>
        <v>8.0899990705818325E-4</v>
      </c>
      <c r="L600" s="8">
        <v>3928.86</v>
      </c>
      <c r="M600" s="13">
        <f t="shared" si="35"/>
        <v>-1.5562632643191909E-2</v>
      </c>
    </row>
    <row r="601" spans="9:13" ht="17" x14ac:dyDescent="0.2">
      <c r="I601" s="7">
        <v>44943</v>
      </c>
      <c r="J601">
        <v>98.610000999999997</v>
      </c>
      <c r="K601" s="15">
        <f t="shared" si="34"/>
        <v>-3.6374658620039746E-3</v>
      </c>
      <c r="L601" s="8">
        <v>3898.85</v>
      </c>
      <c r="M601" s="13">
        <f t="shared" si="35"/>
        <v>-7.6383480195273412E-3</v>
      </c>
    </row>
    <row r="602" spans="9:13" ht="17" x14ac:dyDescent="0.2">
      <c r="I602" s="7">
        <v>44944</v>
      </c>
      <c r="J602">
        <v>98.419998000000007</v>
      </c>
      <c r="K602" s="15">
        <f t="shared" si="34"/>
        <v>-1.9268126769412808E-3</v>
      </c>
      <c r="L602" s="8">
        <v>3972.61</v>
      </c>
      <c r="M602" s="13">
        <f t="shared" si="35"/>
        <v>1.8918399015094289E-2</v>
      </c>
    </row>
    <row r="603" spans="9:13" ht="17" x14ac:dyDescent="0.2">
      <c r="I603" s="7">
        <v>44945</v>
      </c>
      <c r="J603">
        <v>98.360000999999997</v>
      </c>
      <c r="K603" s="15">
        <f t="shared" si="34"/>
        <v>-6.0960171935797725E-4</v>
      </c>
      <c r="L603" s="8">
        <v>4019.81</v>
      </c>
      <c r="M603" s="13">
        <f t="shared" si="35"/>
        <v>1.1881357596139619E-2</v>
      </c>
    </row>
    <row r="604" spans="9:13" ht="17" x14ac:dyDescent="0.2">
      <c r="I604" s="7">
        <v>44946</v>
      </c>
      <c r="J604">
        <v>98.260002</v>
      </c>
      <c r="K604" s="15">
        <f t="shared" si="34"/>
        <v>-1.0166632674190046E-3</v>
      </c>
      <c r="L604" s="8">
        <v>4016.95</v>
      </c>
      <c r="M604" s="13">
        <f t="shared" si="35"/>
        <v>-7.1147641306434917E-4</v>
      </c>
    </row>
    <row r="605" spans="9:13" ht="17" x14ac:dyDescent="0.2">
      <c r="I605" s="7">
        <v>44949</v>
      </c>
      <c r="J605">
        <v>98.370002999999997</v>
      </c>
      <c r="K605" s="15">
        <f t="shared" si="34"/>
        <v>1.1194890877368469E-3</v>
      </c>
      <c r="L605" s="8">
        <v>4016.22</v>
      </c>
      <c r="M605" s="13">
        <f t="shared" si="35"/>
        <v>-1.8172991946630024E-4</v>
      </c>
    </row>
    <row r="606" spans="9:13" ht="17" x14ac:dyDescent="0.2">
      <c r="I606" s="7">
        <v>44950</v>
      </c>
      <c r="J606">
        <v>98.510002</v>
      </c>
      <c r="K606" s="15">
        <f t="shared" si="34"/>
        <v>1.4231879204069653E-3</v>
      </c>
      <c r="L606" s="8">
        <v>4060.43</v>
      </c>
      <c r="M606" s="13">
        <f t="shared" si="35"/>
        <v>1.1007863115068517E-2</v>
      </c>
    </row>
    <row r="607" spans="9:13" ht="17" x14ac:dyDescent="0.2">
      <c r="I607" s="7">
        <v>44951</v>
      </c>
      <c r="J607">
        <v>98.75</v>
      </c>
      <c r="K607" s="15">
        <f t="shared" si="34"/>
        <v>2.4362805311890501E-3</v>
      </c>
      <c r="L607" s="8">
        <v>4070.56</v>
      </c>
      <c r="M607" s="13">
        <f t="shared" si="35"/>
        <v>2.4948096630159622E-3</v>
      </c>
    </row>
    <row r="608" spans="9:13" ht="17" x14ac:dyDescent="0.2">
      <c r="I608" s="7">
        <v>44952</v>
      </c>
      <c r="J608">
        <v>98.510002</v>
      </c>
      <c r="K608" s="15">
        <f t="shared" si="34"/>
        <v>-2.430359493670875E-3</v>
      </c>
      <c r="L608" s="8">
        <v>4017.77</v>
      </c>
      <c r="M608" s="13">
        <f t="shared" si="35"/>
        <v>-1.2968731575016657E-2</v>
      </c>
    </row>
    <row r="609" spans="9:13" ht="17" x14ac:dyDescent="0.2">
      <c r="I609" s="7">
        <v>44953</v>
      </c>
      <c r="J609">
        <v>98.620002999999997</v>
      </c>
      <c r="K609" s="15">
        <f t="shared" si="34"/>
        <v>1.1166480333641982E-3</v>
      </c>
      <c r="L609" s="8">
        <v>4076.6</v>
      </c>
      <c r="M609" s="13">
        <f t="shared" si="35"/>
        <v>1.4642450911824145E-2</v>
      </c>
    </row>
    <row r="610" spans="9:13" ht="17" x14ac:dyDescent="0.2">
      <c r="I610" s="7">
        <v>44956</v>
      </c>
      <c r="J610">
        <v>98.43</v>
      </c>
      <c r="K610" s="15">
        <f t="shared" si="34"/>
        <v>-1.9266172603947807E-3</v>
      </c>
      <c r="L610" s="8">
        <v>4119.21</v>
      </c>
      <c r="M610" s="13">
        <f t="shared" si="35"/>
        <v>1.0452337732424155E-2</v>
      </c>
    </row>
    <row r="611" spans="9:13" ht="17" x14ac:dyDescent="0.2">
      <c r="I611" s="7">
        <v>44957</v>
      </c>
      <c r="J611">
        <v>98.32</v>
      </c>
      <c r="K611" s="15">
        <f t="shared" si="34"/>
        <v>-1.1175454637815108E-3</v>
      </c>
      <c r="L611" s="8">
        <v>4179.76</v>
      </c>
      <c r="M611" s="13">
        <f t="shared" si="35"/>
        <v>1.4699420519954209E-2</v>
      </c>
    </row>
    <row r="612" spans="9:13" ht="17" x14ac:dyDescent="0.2">
      <c r="I612" s="7">
        <v>44958</v>
      </c>
      <c r="J612">
        <v>98.389999000000003</v>
      </c>
      <c r="K612" s="15">
        <f t="shared" si="34"/>
        <v>7.1195077298624732E-4</v>
      </c>
      <c r="L612" s="8">
        <v>4136.4799999999996</v>
      </c>
      <c r="M612" s="13">
        <f t="shared" si="35"/>
        <v>-1.0354661511665864E-2</v>
      </c>
    </row>
    <row r="613" spans="9:13" ht="17" x14ac:dyDescent="0.2">
      <c r="I613" s="7">
        <v>44959</v>
      </c>
      <c r="J613">
        <v>98.730002999999996</v>
      </c>
      <c r="K613" s="15">
        <f t="shared" si="34"/>
        <v>3.4556764249991101E-3</v>
      </c>
      <c r="L613" s="8">
        <v>4111.08</v>
      </c>
      <c r="M613" s="13">
        <f t="shared" si="35"/>
        <v>-6.1404865973000433E-3</v>
      </c>
    </row>
    <row r="614" spans="9:13" ht="17" x14ac:dyDescent="0.2">
      <c r="I614" s="7">
        <v>44960</v>
      </c>
      <c r="J614">
        <v>99.57</v>
      </c>
      <c r="K614" s="15">
        <f t="shared" si="34"/>
        <v>8.5080216193247349E-3</v>
      </c>
      <c r="L614" s="8">
        <v>4164</v>
      </c>
      <c r="M614" s="13">
        <f t="shared" si="35"/>
        <v>1.2872529846171821E-2</v>
      </c>
    </row>
    <row r="615" spans="9:13" ht="17" x14ac:dyDescent="0.2">
      <c r="I615" s="7">
        <v>44963</v>
      </c>
      <c r="J615">
        <v>99.25</v>
      </c>
      <c r="K615" s="15">
        <f t="shared" si="34"/>
        <v>-3.2138194235210582E-3</v>
      </c>
      <c r="L615" s="8">
        <v>4117.8599999999997</v>
      </c>
      <c r="M615" s="13">
        <f t="shared" si="35"/>
        <v>-1.1080691642651352E-2</v>
      </c>
    </row>
    <row r="616" spans="9:13" ht="17" x14ac:dyDescent="0.2">
      <c r="I616" s="7">
        <v>44964</v>
      </c>
      <c r="J616">
        <v>99.32</v>
      </c>
      <c r="K616" s="15">
        <f t="shared" si="34"/>
        <v>7.0528967254390729E-4</v>
      </c>
      <c r="L616" s="8">
        <v>4081.5</v>
      </c>
      <c r="M616" s="13">
        <f t="shared" si="35"/>
        <v>-8.8298290859815109E-3</v>
      </c>
    </row>
    <row r="617" spans="9:13" ht="17" x14ac:dyDescent="0.2">
      <c r="I617" s="7">
        <v>44965</v>
      </c>
      <c r="J617">
        <v>99.120002999999997</v>
      </c>
      <c r="K617" s="15">
        <f t="shared" si="34"/>
        <v>-2.0136629077728285E-3</v>
      </c>
      <c r="L617" s="8">
        <v>4090.46</v>
      </c>
      <c r="M617" s="13">
        <f t="shared" si="35"/>
        <v>2.1952713463186946E-3</v>
      </c>
    </row>
    <row r="618" spans="9:13" ht="17" x14ac:dyDescent="0.2">
      <c r="I618" s="7">
        <v>44966</v>
      </c>
      <c r="J618">
        <v>99.07</v>
      </c>
      <c r="K618" s="15">
        <f t="shared" si="34"/>
        <v>-5.044693148364976E-4</v>
      </c>
      <c r="L618" s="8">
        <v>4137.29</v>
      </c>
      <c r="M618" s="13">
        <f t="shared" si="35"/>
        <v>1.1448590134117032E-2</v>
      </c>
    </row>
    <row r="619" spans="9:13" ht="17" x14ac:dyDescent="0.2">
      <c r="I619" s="7">
        <v>44967</v>
      </c>
      <c r="J619">
        <v>98.480002999999996</v>
      </c>
      <c r="K619" s="15">
        <f t="shared" si="34"/>
        <v>-5.955354799636603E-3</v>
      </c>
      <c r="L619" s="8">
        <v>4136.13</v>
      </c>
      <c r="M619" s="13">
        <f t="shared" si="35"/>
        <v>-2.8037676836767389E-4</v>
      </c>
    </row>
    <row r="620" spans="9:13" ht="17" x14ac:dyDescent="0.2">
      <c r="I620" s="7">
        <v>44970</v>
      </c>
      <c r="J620">
        <v>98.599997999999999</v>
      </c>
      <c r="K620" s="15">
        <f t="shared" si="34"/>
        <v>1.2184707183651167E-3</v>
      </c>
      <c r="L620" s="8">
        <v>4147.6000000000004</v>
      </c>
      <c r="M620" s="13">
        <f t="shared" si="35"/>
        <v>2.7731236687436045E-3</v>
      </c>
    </row>
    <row r="621" spans="9:13" ht="17" x14ac:dyDescent="0.2">
      <c r="I621" s="7">
        <v>44971</v>
      </c>
      <c r="J621">
        <v>98.419998000000007</v>
      </c>
      <c r="K621" s="15">
        <f t="shared" si="34"/>
        <v>-1.8255578463600708E-3</v>
      </c>
      <c r="L621" s="8">
        <v>4090.41</v>
      </c>
      <c r="M621" s="13">
        <f t="shared" si="35"/>
        <v>-1.378869707782826E-2</v>
      </c>
    </row>
    <row r="622" spans="9:13" ht="17" x14ac:dyDescent="0.2">
      <c r="I622" s="7">
        <v>44972</v>
      </c>
      <c r="J622">
        <v>98.540001000000004</v>
      </c>
      <c r="K622" s="15">
        <f t="shared" si="34"/>
        <v>1.219294883545885E-3</v>
      </c>
      <c r="L622" s="8">
        <v>4079.09</v>
      </c>
      <c r="M622" s="13">
        <f t="shared" si="35"/>
        <v>-2.7674487398573477E-3</v>
      </c>
    </row>
    <row r="623" spans="9:13" ht="17" x14ac:dyDescent="0.2">
      <c r="I623" s="7">
        <v>44973</v>
      </c>
      <c r="J623">
        <v>98.5</v>
      </c>
      <c r="K623" s="15">
        <f t="shared" si="34"/>
        <v>-4.059366713422552E-4</v>
      </c>
      <c r="L623" s="8">
        <v>3997.34</v>
      </c>
      <c r="M623" s="13">
        <f t="shared" si="35"/>
        <v>-2.0041234687148357E-2</v>
      </c>
    </row>
    <row r="624" spans="9:13" ht="17" x14ac:dyDescent="0.2">
      <c r="I624" s="7">
        <v>44974</v>
      </c>
      <c r="J624">
        <v>98.400002000000001</v>
      </c>
      <c r="K624" s="15">
        <f t="shared" si="34"/>
        <v>-1.0152081218274267E-3</v>
      </c>
      <c r="L624" s="8">
        <v>3991.05</v>
      </c>
      <c r="M624" s="13">
        <f t="shared" si="35"/>
        <v>-1.5735464083616035E-3</v>
      </c>
    </row>
    <row r="625" spans="9:13" ht="17" x14ac:dyDescent="0.2">
      <c r="I625" s="7">
        <v>44977</v>
      </c>
      <c r="J625">
        <v>98.360000999999997</v>
      </c>
      <c r="K625" s="15">
        <f t="shared" si="34"/>
        <v>-4.0651421937987209E-4</v>
      </c>
      <c r="L625" s="8">
        <v>4012.32</v>
      </c>
      <c r="M625" s="13">
        <f t="shared" si="35"/>
        <v>5.3294245875146196E-3</v>
      </c>
    </row>
    <row r="626" spans="9:13" ht="17" x14ac:dyDescent="0.2">
      <c r="I626" s="7">
        <v>44978</v>
      </c>
      <c r="J626">
        <v>97.980002999999996</v>
      </c>
      <c r="K626" s="15">
        <f t="shared" si="34"/>
        <v>-3.8633387163141686E-3</v>
      </c>
      <c r="L626" s="8">
        <v>3970.04</v>
      </c>
      <c r="M626" s="13">
        <f t="shared" si="35"/>
        <v>-1.0537544363360851E-2</v>
      </c>
    </row>
    <row r="627" spans="9:13" ht="17" x14ac:dyDescent="0.2">
      <c r="I627" s="7">
        <v>44979</v>
      </c>
      <c r="J627">
        <v>97.400002000000001</v>
      </c>
      <c r="K627" s="15">
        <f t="shared" si="34"/>
        <v>-5.9195854484714872E-3</v>
      </c>
      <c r="L627" s="8">
        <v>3982.24</v>
      </c>
      <c r="M627" s="13">
        <f t="shared" si="35"/>
        <v>3.0730168965551474E-3</v>
      </c>
    </row>
    <row r="628" spans="9:13" ht="17" x14ac:dyDescent="0.2">
      <c r="I628" s="7">
        <v>44980</v>
      </c>
      <c r="J628">
        <v>97.589995999999999</v>
      </c>
      <c r="K628" s="15">
        <f t="shared" si="34"/>
        <v>1.9506570441343296E-3</v>
      </c>
      <c r="M628" s="13">
        <f t="shared" si="35"/>
        <v>-1</v>
      </c>
    </row>
    <row r="629" spans="9:13" ht="17" x14ac:dyDescent="0.2">
      <c r="I629" s="7">
        <v>44981</v>
      </c>
      <c r="J629">
        <v>97.82</v>
      </c>
      <c r="K629" s="15">
        <f t="shared" si="34"/>
        <v>2.3568399367492887E-3</v>
      </c>
      <c r="M629" s="13" t="e">
        <f t="shared" si="35"/>
        <v>#DIV/0!</v>
      </c>
    </row>
    <row r="630" spans="9:13" ht="17" x14ac:dyDescent="0.2">
      <c r="I630" s="7">
        <v>44984</v>
      </c>
      <c r="J630">
        <v>97.650002000000001</v>
      </c>
      <c r="K630" s="15">
        <f t="shared" si="34"/>
        <v>-1.7378654671845739E-3</v>
      </c>
      <c r="M630" s="13" t="e">
        <f t="shared" si="35"/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628F9-6FD1-6E49-BC9A-77740C595025}">
  <dimension ref="A1:X630"/>
  <sheetViews>
    <sheetView topLeftCell="I1" workbookViewId="0">
      <selection activeCell="X10" sqref="X10"/>
    </sheetView>
  </sheetViews>
  <sheetFormatPr baseColWidth="10" defaultRowHeight="16" x14ac:dyDescent="0.2"/>
  <cols>
    <col min="2" max="2" width="0" hidden="1" customWidth="1"/>
    <col min="3" max="3" width="0.1640625" hidden="1" customWidth="1"/>
    <col min="4" max="4" width="10.83203125" hidden="1" customWidth="1"/>
    <col min="5" max="5" width="0.1640625" hidden="1" customWidth="1"/>
    <col min="9" max="9" width="10.83203125" style="13"/>
    <col min="14" max="14" width="5.5" hidden="1" customWidth="1"/>
    <col min="15" max="15" width="10.83203125" hidden="1" customWidth="1"/>
    <col min="16" max="17" width="0.1640625" hidden="1" customWidth="1"/>
  </cols>
  <sheetData>
    <row r="1" spans="1:24" ht="17" x14ac:dyDescent="0.2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H1" s="10" t="s">
        <v>33</v>
      </c>
      <c r="I1" s="13" t="s">
        <v>34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T1" s="10" t="s">
        <v>33</v>
      </c>
      <c r="U1" s="13" t="s">
        <v>34</v>
      </c>
    </row>
    <row r="2" spans="1:24" ht="17" x14ac:dyDescent="0.2">
      <c r="A2" s="7">
        <v>43346</v>
      </c>
      <c r="B2">
        <v>2243.5</v>
      </c>
      <c r="C2">
        <v>2256.25</v>
      </c>
      <c r="D2">
        <v>2243.5</v>
      </c>
      <c r="E2">
        <v>2252.25</v>
      </c>
      <c r="F2">
        <v>2252.25</v>
      </c>
      <c r="H2" s="8">
        <v>2896.72</v>
      </c>
      <c r="M2" s="7">
        <v>44075</v>
      </c>
      <c r="N2">
        <v>2614.5</v>
      </c>
      <c r="O2">
        <v>2619</v>
      </c>
      <c r="P2">
        <v>2592.945068</v>
      </c>
      <c r="Q2">
        <v>2609.75</v>
      </c>
      <c r="R2">
        <v>2609.75</v>
      </c>
      <c r="T2" s="8">
        <v>3526.65</v>
      </c>
    </row>
    <row r="3" spans="1:24" ht="17" x14ac:dyDescent="0.2">
      <c r="A3" s="7">
        <v>43347</v>
      </c>
      <c r="B3">
        <v>2260.3500979999999</v>
      </c>
      <c r="C3">
        <v>2263.25</v>
      </c>
      <c r="D3">
        <v>2244</v>
      </c>
      <c r="E3">
        <v>2253</v>
      </c>
      <c r="F3">
        <v>2253</v>
      </c>
      <c r="G3" s="14">
        <f>F3/F2-1</f>
        <v>3.3300033300043275E-4</v>
      </c>
      <c r="H3" s="8">
        <v>2888.6</v>
      </c>
      <c r="I3" s="13">
        <f>H3/H2-1</f>
        <v>-2.8031704824766912E-3</v>
      </c>
      <c r="M3" s="7">
        <v>44076</v>
      </c>
      <c r="N3">
        <v>2643.75</v>
      </c>
      <c r="O3">
        <v>2665.75</v>
      </c>
      <c r="P3">
        <v>2642</v>
      </c>
      <c r="Q3">
        <v>2661</v>
      </c>
      <c r="R3">
        <v>2661</v>
      </c>
      <c r="S3" s="14">
        <f>R3/R2-1</f>
        <v>1.9637896350225059E-2</v>
      </c>
      <c r="T3" s="8">
        <v>3580.84</v>
      </c>
      <c r="U3" s="13">
        <f>T3/T2-1</f>
        <v>1.5365857116526938E-2</v>
      </c>
    </row>
    <row r="4" spans="1:24" ht="17" x14ac:dyDescent="0.2">
      <c r="A4" s="7">
        <v>43348</v>
      </c>
      <c r="B4">
        <v>2247.860107</v>
      </c>
      <c r="C4">
        <v>2247.75</v>
      </c>
      <c r="D4">
        <v>2217.75</v>
      </c>
      <c r="E4">
        <v>2230.8798830000001</v>
      </c>
      <c r="F4">
        <v>2230.8798830000001</v>
      </c>
      <c r="G4" s="14">
        <f t="shared" ref="G4:G67" si="0">F4/F3-1</f>
        <v>-9.8180723479804888E-3</v>
      </c>
      <c r="H4" s="8">
        <v>2878.05</v>
      </c>
      <c r="I4" s="13">
        <f t="shared" ref="I4:I67" si="1">H4/H3-1</f>
        <v>-3.6522883057535926E-3</v>
      </c>
      <c r="J4" t="s">
        <v>50</v>
      </c>
      <c r="K4">
        <f>SLOPE(G3:G503,I3:I503)</f>
        <v>-3.2086452163467959E-3</v>
      </c>
      <c r="M4" s="7">
        <v>44077</v>
      </c>
      <c r="N4">
        <v>2686.5</v>
      </c>
      <c r="O4">
        <v>2692.5</v>
      </c>
      <c r="P4">
        <v>2600.75</v>
      </c>
      <c r="Q4">
        <v>2613.5</v>
      </c>
      <c r="R4">
        <v>2613.5</v>
      </c>
      <c r="S4" s="14">
        <f t="shared" ref="S4:S67" si="2">R4/R3-1</f>
        <v>-1.7850432168357799E-2</v>
      </c>
      <c r="T4" s="8">
        <v>3455.06</v>
      </c>
      <c r="U4" s="13">
        <f t="shared" ref="U4:U67" si="3">T4/T3-1</f>
        <v>-3.5125836395929477E-2</v>
      </c>
      <c r="W4" t="s">
        <v>50</v>
      </c>
      <c r="X4">
        <f>SLOPE(S3:S627,U3:U627)</f>
        <v>8.2423054354765657E-2</v>
      </c>
    </row>
    <row r="5" spans="1:24" ht="17" x14ac:dyDescent="0.2">
      <c r="A5" s="7">
        <v>43349</v>
      </c>
      <c r="B5">
        <v>2229.25</v>
      </c>
      <c r="C5">
        <v>2233.5</v>
      </c>
      <c r="D5">
        <v>2213.25</v>
      </c>
      <c r="E5">
        <v>2216.75</v>
      </c>
      <c r="F5">
        <v>2216.75</v>
      </c>
      <c r="G5" s="14">
        <f t="shared" si="0"/>
        <v>-6.3337713104475446E-3</v>
      </c>
      <c r="H5" s="8">
        <v>2871.68</v>
      </c>
      <c r="I5" s="13">
        <f t="shared" si="1"/>
        <v>-2.2133041469051262E-3</v>
      </c>
      <c r="J5" t="s">
        <v>53</v>
      </c>
      <c r="K5" s="23">
        <f>AVERAGE(G3:G506)</f>
        <v>3.7452451225526993E-4</v>
      </c>
      <c r="M5" s="7">
        <v>44078</v>
      </c>
      <c r="N5">
        <v>2592.75</v>
      </c>
      <c r="O5">
        <v>2626.0830080000001</v>
      </c>
      <c r="P5">
        <v>2536.5</v>
      </c>
      <c r="Q5">
        <v>2549.75</v>
      </c>
      <c r="R5">
        <v>2549.75</v>
      </c>
      <c r="S5" s="14">
        <f t="shared" si="2"/>
        <v>-2.4392577004017646E-2</v>
      </c>
      <c r="T5" s="8">
        <v>3426.96</v>
      </c>
      <c r="U5" s="13">
        <f t="shared" si="3"/>
        <v>-8.1329991374968769E-3</v>
      </c>
      <c r="W5" t="s">
        <v>53</v>
      </c>
      <c r="X5" s="23">
        <f>AVERAGE(S3:S630)</f>
        <v>4.3000202898966372E-4</v>
      </c>
    </row>
    <row r="6" spans="1:24" ht="17" x14ac:dyDescent="0.2">
      <c r="A6" s="7">
        <v>43350</v>
      </c>
      <c r="B6">
        <v>2220.5</v>
      </c>
      <c r="C6">
        <v>2221</v>
      </c>
      <c r="D6">
        <v>2204.5</v>
      </c>
      <c r="E6">
        <v>2222</v>
      </c>
      <c r="F6">
        <v>2222</v>
      </c>
      <c r="G6" s="14">
        <f t="shared" si="0"/>
        <v>2.3683320175933442E-3</v>
      </c>
      <c r="H6" s="8">
        <v>2877.13</v>
      </c>
      <c r="I6" s="13">
        <f t="shared" si="1"/>
        <v>1.8978437708938589E-3</v>
      </c>
      <c r="J6" t="s">
        <v>52</v>
      </c>
      <c r="K6" s="12">
        <f>(1+K5)^365-1</f>
        <v>0.14645646939752655</v>
      </c>
      <c r="M6" s="7">
        <v>44081</v>
      </c>
      <c r="N6">
        <v>2568.5</v>
      </c>
      <c r="O6">
        <v>2605.5</v>
      </c>
      <c r="P6">
        <v>2567.8330080000001</v>
      </c>
      <c r="Q6">
        <v>2605.5</v>
      </c>
      <c r="R6">
        <v>2605.5</v>
      </c>
      <c r="S6" s="14">
        <f t="shared" si="2"/>
        <v>2.1864888714579811E-2</v>
      </c>
      <c r="T6" s="8">
        <v>3331.84</v>
      </c>
      <c r="U6" s="13">
        <f t="shared" si="3"/>
        <v>-2.7756378831384043E-2</v>
      </c>
      <c r="W6" t="s">
        <v>52</v>
      </c>
      <c r="X6" s="12">
        <f>(1+X5)^365-1</f>
        <v>0.16989851494357278</v>
      </c>
    </row>
    <row r="7" spans="1:24" ht="17" x14ac:dyDescent="0.2">
      <c r="A7" s="7">
        <v>43353</v>
      </c>
      <c r="B7">
        <v>2226.5</v>
      </c>
      <c r="C7">
        <v>2228.5</v>
      </c>
      <c r="D7">
        <v>2206.5</v>
      </c>
      <c r="E7">
        <v>2210</v>
      </c>
      <c r="F7">
        <v>2210</v>
      </c>
      <c r="G7" s="14">
        <f t="shared" si="0"/>
        <v>-5.400540054005365E-3</v>
      </c>
      <c r="H7" s="8">
        <v>2887.89</v>
      </c>
      <c r="I7" s="13">
        <f t="shared" si="1"/>
        <v>3.7398379635260603E-3</v>
      </c>
      <c r="J7" s="24" t="s">
        <v>55</v>
      </c>
      <c r="K7" s="26">
        <v>1.5900000000000001E-2</v>
      </c>
      <c r="M7" s="7">
        <v>44082</v>
      </c>
      <c r="N7">
        <v>2610.75</v>
      </c>
      <c r="O7">
        <v>2615.25</v>
      </c>
      <c r="P7">
        <v>2560</v>
      </c>
      <c r="Q7">
        <v>2571</v>
      </c>
      <c r="R7">
        <v>2571</v>
      </c>
      <c r="S7" s="14">
        <f t="shared" si="2"/>
        <v>-1.3241220495106454E-2</v>
      </c>
      <c r="T7" s="8">
        <v>3398.96</v>
      </c>
      <c r="U7" s="13">
        <f t="shared" si="3"/>
        <v>2.0145024971186976E-2</v>
      </c>
      <c r="W7" s="24" t="s">
        <v>47</v>
      </c>
      <c r="X7" s="26">
        <v>1.15E-2</v>
      </c>
    </row>
    <row r="8" spans="1:24" ht="17" x14ac:dyDescent="0.2">
      <c r="A8" s="7">
        <v>43354</v>
      </c>
      <c r="B8">
        <v>2205.25</v>
      </c>
      <c r="C8">
        <v>2216</v>
      </c>
      <c r="D8">
        <v>2199.5</v>
      </c>
      <c r="E8">
        <v>2216</v>
      </c>
      <c r="F8">
        <v>2216</v>
      </c>
      <c r="G8" s="14">
        <f t="shared" si="0"/>
        <v>2.7149321266968229E-3</v>
      </c>
      <c r="H8" s="8">
        <v>2888.92</v>
      </c>
      <c r="I8" s="13">
        <f t="shared" si="1"/>
        <v>3.5666178420923345E-4</v>
      </c>
      <c r="J8" s="24"/>
      <c r="K8" s="26"/>
      <c r="M8" s="7">
        <v>44083</v>
      </c>
      <c r="N8">
        <v>2576</v>
      </c>
      <c r="O8">
        <v>2613</v>
      </c>
      <c r="P8">
        <v>2576</v>
      </c>
      <c r="Q8">
        <v>2607.5</v>
      </c>
      <c r="R8">
        <v>2607.5</v>
      </c>
      <c r="S8" s="14">
        <f t="shared" si="2"/>
        <v>1.4196810579541141E-2</v>
      </c>
      <c r="T8" s="8">
        <v>3339.19</v>
      </c>
      <c r="U8" s="13">
        <f t="shared" si="3"/>
        <v>-1.7584790641843373E-2</v>
      </c>
    </row>
    <row r="9" spans="1:24" ht="17" x14ac:dyDescent="0.2">
      <c r="A9" s="7">
        <v>43355</v>
      </c>
      <c r="B9">
        <v>2218.75</v>
      </c>
      <c r="C9">
        <v>2223.25</v>
      </c>
      <c r="D9">
        <v>2211.75</v>
      </c>
      <c r="E9">
        <v>2216.75</v>
      </c>
      <c r="F9">
        <v>2216.75</v>
      </c>
      <c r="G9" s="14">
        <f t="shared" si="0"/>
        <v>3.384476534296077E-4</v>
      </c>
      <c r="H9" s="8">
        <v>2904.18</v>
      </c>
      <c r="I9" s="13">
        <f t="shared" si="1"/>
        <v>5.2822508065297757E-3</v>
      </c>
      <c r="K9" s="12">
        <f>1.59%-0.0032*(14.65%-1.59%)</f>
        <v>1.548208E-2</v>
      </c>
      <c r="M9" s="7">
        <v>44084</v>
      </c>
      <c r="N9">
        <v>2608.75</v>
      </c>
      <c r="O9">
        <v>2645.360107</v>
      </c>
      <c r="P9">
        <v>2590.8100589999999</v>
      </c>
      <c r="Q9">
        <v>2639.25</v>
      </c>
      <c r="R9">
        <v>2639.25</v>
      </c>
      <c r="S9" s="14">
        <f t="shared" si="2"/>
        <v>1.2176414189837059E-2</v>
      </c>
      <c r="T9" s="8">
        <v>3340.97</v>
      </c>
      <c r="U9" s="13">
        <f t="shared" si="3"/>
        <v>5.3306340759284865E-4</v>
      </c>
    </row>
    <row r="10" spans="1:24" ht="17" x14ac:dyDescent="0.2">
      <c r="A10" s="7">
        <v>43356</v>
      </c>
      <c r="B10">
        <v>2203.75</v>
      </c>
      <c r="C10">
        <v>2207.75</v>
      </c>
      <c r="D10">
        <v>2200.25</v>
      </c>
      <c r="E10">
        <v>2200.8798830000001</v>
      </c>
      <c r="F10">
        <v>2200.8798830000001</v>
      </c>
      <c r="G10" s="14">
        <f t="shared" si="0"/>
        <v>-7.1591821360098562E-3</v>
      </c>
      <c r="H10" s="8">
        <v>2904.98</v>
      </c>
      <c r="I10" s="13">
        <f t="shared" si="1"/>
        <v>2.7546501938591206E-4</v>
      </c>
      <c r="M10" s="7">
        <v>44085</v>
      </c>
      <c r="N10">
        <v>2618</v>
      </c>
      <c r="O10">
        <v>2636.5</v>
      </c>
      <c r="P10">
        <v>2606</v>
      </c>
      <c r="Q10">
        <v>2617.25</v>
      </c>
      <c r="R10">
        <v>2617.25</v>
      </c>
      <c r="S10" s="14">
        <f t="shared" si="2"/>
        <v>-8.3357014303305776E-3</v>
      </c>
      <c r="T10" s="8">
        <v>3383.54</v>
      </c>
      <c r="U10" s="13">
        <f t="shared" si="3"/>
        <v>1.274180851668838E-2</v>
      </c>
      <c r="X10" s="12">
        <f>1.15%+0.082423*(16.99%-1.15%)</f>
        <v>2.4555803199999997E-2</v>
      </c>
    </row>
    <row r="11" spans="1:24" ht="17" x14ac:dyDescent="0.2">
      <c r="A11" s="7">
        <v>43357</v>
      </c>
      <c r="B11">
        <v>2208</v>
      </c>
      <c r="C11">
        <v>2212.75</v>
      </c>
      <c r="D11">
        <v>2202</v>
      </c>
      <c r="E11">
        <v>2211</v>
      </c>
      <c r="F11">
        <v>2211</v>
      </c>
      <c r="G11" s="14">
        <f t="shared" si="0"/>
        <v>4.5982141407032717E-3</v>
      </c>
      <c r="H11" s="8">
        <v>2888.8</v>
      </c>
      <c r="I11" s="13">
        <f t="shared" si="1"/>
        <v>-5.5697457469585654E-3</v>
      </c>
      <c r="M11" s="7">
        <v>44088</v>
      </c>
      <c r="N11">
        <v>2631</v>
      </c>
      <c r="O11">
        <v>2635.75</v>
      </c>
      <c r="P11">
        <v>2609</v>
      </c>
      <c r="Q11">
        <v>2632.5</v>
      </c>
      <c r="R11">
        <v>2632.5</v>
      </c>
      <c r="S11" s="14">
        <f t="shared" si="2"/>
        <v>5.8267265259337453E-3</v>
      </c>
      <c r="T11" s="8">
        <v>3401.2</v>
      </c>
      <c r="U11" s="13">
        <f t="shared" si="3"/>
        <v>5.2193856138835759E-3</v>
      </c>
    </row>
    <row r="12" spans="1:24" ht="17" x14ac:dyDescent="0.2">
      <c r="A12" s="7">
        <v>43360</v>
      </c>
      <c r="B12">
        <v>2206</v>
      </c>
      <c r="C12">
        <v>2206.75</v>
      </c>
      <c r="D12">
        <v>2191.5</v>
      </c>
      <c r="E12">
        <v>2194.6298830000001</v>
      </c>
      <c r="F12">
        <v>2194.6298830000001</v>
      </c>
      <c r="G12" s="14">
        <f t="shared" si="0"/>
        <v>-7.403942559927601E-3</v>
      </c>
      <c r="H12" s="8">
        <v>2904.31</v>
      </c>
      <c r="I12" s="13">
        <f t="shared" si="1"/>
        <v>5.3690113541955409E-3</v>
      </c>
      <c r="M12" s="7">
        <v>44089</v>
      </c>
      <c r="N12">
        <v>2633.5</v>
      </c>
      <c r="O12">
        <v>2655.1899410000001</v>
      </c>
      <c r="P12">
        <v>2626.5</v>
      </c>
      <c r="Q12">
        <v>2651.75</v>
      </c>
      <c r="R12">
        <v>2651.75</v>
      </c>
      <c r="S12" s="14">
        <f t="shared" si="2"/>
        <v>7.3124406457740765E-3</v>
      </c>
      <c r="T12" s="8">
        <v>3385.49</v>
      </c>
      <c r="U12" s="13">
        <f t="shared" si="3"/>
        <v>-4.6189580148182641E-3</v>
      </c>
    </row>
    <row r="13" spans="1:24" ht="17" x14ac:dyDescent="0.2">
      <c r="A13" s="7">
        <v>43361</v>
      </c>
      <c r="B13">
        <v>2189</v>
      </c>
      <c r="C13">
        <v>2200.25</v>
      </c>
      <c r="D13">
        <v>2186.75</v>
      </c>
      <c r="E13">
        <v>2200.5</v>
      </c>
      <c r="F13">
        <v>2200.5</v>
      </c>
      <c r="G13" s="14">
        <f t="shared" si="0"/>
        <v>2.6747639980075899E-3</v>
      </c>
      <c r="H13" s="8">
        <v>2907.95</v>
      </c>
      <c r="I13" s="13">
        <f t="shared" si="1"/>
        <v>1.25330973621951E-3</v>
      </c>
      <c r="M13" s="7">
        <v>44090</v>
      </c>
      <c r="N13">
        <v>2639.75</v>
      </c>
      <c r="O13">
        <v>2647.9399410000001</v>
      </c>
      <c r="P13">
        <v>2615.1899410000001</v>
      </c>
      <c r="Q13">
        <v>2628.5</v>
      </c>
      <c r="R13">
        <v>2628.5</v>
      </c>
      <c r="S13" s="14">
        <f t="shared" si="2"/>
        <v>-8.7677948524559346E-3</v>
      </c>
      <c r="T13" s="8">
        <v>3357.01</v>
      </c>
      <c r="U13" s="13">
        <f t="shared" si="3"/>
        <v>-8.4123716212423094E-3</v>
      </c>
    </row>
    <row r="14" spans="1:24" ht="17" x14ac:dyDescent="0.2">
      <c r="A14" s="7">
        <v>43362</v>
      </c>
      <c r="B14">
        <v>2197.75</v>
      </c>
      <c r="C14">
        <v>2205.75</v>
      </c>
      <c r="D14">
        <v>2190.75</v>
      </c>
      <c r="E14">
        <v>2201.75</v>
      </c>
      <c r="F14">
        <v>2201.75</v>
      </c>
      <c r="G14" s="14">
        <f t="shared" si="0"/>
        <v>5.6805271529203338E-4</v>
      </c>
      <c r="H14" s="8">
        <v>2930.75</v>
      </c>
      <c r="I14" s="13">
        <f t="shared" si="1"/>
        <v>7.8405749754981713E-3</v>
      </c>
      <c r="M14" s="7">
        <v>44091</v>
      </c>
      <c r="N14">
        <v>2559.5</v>
      </c>
      <c r="O14">
        <v>2593.25</v>
      </c>
      <c r="P14">
        <v>2558</v>
      </c>
      <c r="Q14">
        <v>2583.5</v>
      </c>
      <c r="R14">
        <v>2583.5</v>
      </c>
      <c r="S14" s="14">
        <f t="shared" si="2"/>
        <v>-1.7120030435609612E-2</v>
      </c>
      <c r="T14" s="8">
        <v>3319.47</v>
      </c>
      <c r="U14" s="13">
        <f t="shared" si="3"/>
        <v>-1.1182570203842279E-2</v>
      </c>
    </row>
    <row r="15" spans="1:24" ht="17" x14ac:dyDescent="0.2">
      <c r="A15" s="7">
        <v>43363</v>
      </c>
      <c r="B15">
        <v>2201.25</v>
      </c>
      <c r="C15">
        <v>2201.25</v>
      </c>
      <c r="D15">
        <v>2185</v>
      </c>
      <c r="E15">
        <v>2200.75</v>
      </c>
      <c r="F15">
        <v>2200.75</v>
      </c>
      <c r="G15" s="14">
        <f t="shared" si="0"/>
        <v>-4.5418417168163749E-4</v>
      </c>
      <c r="H15" s="8">
        <v>2929.67</v>
      </c>
      <c r="I15" s="13">
        <f t="shared" si="1"/>
        <v>-3.6850635502849727E-4</v>
      </c>
      <c r="M15" s="7">
        <v>44092</v>
      </c>
      <c r="N15">
        <v>2575.75</v>
      </c>
      <c r="O15">
        <v>2589.25</v>
      </c>
      <c r="P15">
        <v>2561.25</v>
      </c>
      <c r="Q15">
        <v>2561.25</v>
      </c>
      <c r="R15">
        <v>2561.25</v>
      </c>
      <c r="S15" s="14">
        <f t="shared" si="2"/>
        <v>-8.61234759047802E-3</v>
      </c>
      <c r="T15" s="8">
        <v>3281.06</v>
      </c>
      <c r="U15" s="13">
        <f t="shared" si="3"/>
        <v>-1.1571124305988612E-2</v>
      </c>
    </row>
    <row r="16" spans="1:24" ht="17" x14ac:dyDescent="0.2">
      <c r="A16" s="7">
        <v>43364</v>
      </c>
      <c r="B16">
        <v>2211</v>
      </c>
      <c r="C16">
        <v>2239</v>
      </c>
      <c r="D16">
        <v>2211</v>
      </c>
      <c r="E16">
        <v>2234.5</v>
      </c>
      <c r="F16">
        <v>2234.5</v>
      </c>
      <c r="G16" s="14">
        <f t="shared" si="0"/>
        <v>1.533568101783489E-2</v>
      </c>
      <c r="H16" s="8">
        <v>2919.37</v>
      </c>
      <c r="I16" s="13">
        <f t="shared" si="1"/>
        <v>-3.5157543341060027E-3</v>
      </c>
      <c r="M16" s="7">
        <v>44095</v>
      </c>
      <c r="N16">
        <v>2543.75</v>
      </c>
      <c r="O16">
        <v>2546.5</v>
      </c>
      <c r="P16">
        <v>2510.9780270000001</v>
      </c>
      <c r="Q16">
        <v>2517.375</v>
      </c>
      <c r="R16">
        <v>2517.375</v>
      </c>
      <c r="S16" s="14">
        <f t="shared" si="2"/>
        <v>-1.7130307467057126E-2</v>
      </c>
      <c r="T16" s="8">
        <v>3315.57</v>
      </c>
      <c r="U16" s="13">
        <f t="shared" si="3"/>
        <v>1.0517942372282096E-2</v>
      </c>
    </row>
    <row r="17" spans="1:21" ht="17" x14ac:dyDescent="0.2">
      <c r="A17" s="7">
        <v>43367</v>
      </c>
      <c r="B17">
        <v>2221.25</v>
      </c>
      <c r="C17">
        <v>2221.25</v>
      </c>
      <c r="D17">
        <v>2207.25</v>
      </c>
      <c r="E17">
        <v>2211.5</v>
      </c>
      <c r="F17">
        <v>2211.5</v>
      </c>
      <c r="G17" s="14">
        <f t="shared" si="0"/>
        <v>-1.0293130454240296E-2</v>
      </c>
      <c r="H17" s="8">
        <v>2915.56</v>
      </c>
      <c r="I17" s="13">
        <f t="shared" si="1"/>
        <v>-1.3050760951849316E-3</v>
      </c>
      <c r="M17" s="7">
        <v>44096</v>
      </c>
      <c r="N17">
        <v>2546.75</v>
      </c>
      <c r="O17">
        <v>2571.75</v>
      </c>
      <c r="P17">
        <v>2543.3930660000001</v>
      </c>
      <c r="Q17">
        <v>2564.875</v>
      </c>
      <c r="R17">
        <v>2564.875</v>
      </c>
      <c r="S17" s="14">
        <f t="shared" si="2"/>
        <v>1.886886141317845E-2</v>
      </c>
      <c r="T17" s="8">
        <v>3236.92</v>
      </c>
      <c r="U17" s="13">
        <f t="shared" si="3"/>
        <v>-2.3721411401357861E-2</v>
      </c>
    </row>
    <row r="18" spans="1:21" ht="17" x14ac:dyDescent="0.2">
      <c r="A18" s="7">
        <v>43368</v>
      </c>
      <c r="B18">
        <v>2218</v>
      </c>
      <c r="C18">
        <v>2218.75</v>
      </c>
      <c r="D18">
        <v>2205</v>
      </c>
      <c r="E18">
        <v>2210.8798830000001</v>
      </c>
      <c r="F18">
        <v>2210.8798830000001</v>
      </c>
      <c r="G18" s="14">
        <f t="shared" si="0"/>
        <v>-2.8040560705400175E-4</v>
      </c>
      <c r="H18" s="8">
        <v>2905.97</v>
      </c>
      <c r="I18" s="13">
        <f t="shared" si="1"/>
        <v>-3.2892480346828901E-3</v>
      </c>
      <c r="M18" s="7">
        <v>44097</v>
      </c>
      <c r="N18">
        <v>2597</v>
      </c>
      <c r="O18">
        <v>2608.4350589999999</v>
      </c>
      <c r="P18">
        <v>2573</v>
      </c>
      <c r="Q18">
        <v>2573</v>
      </c>
      <c r="R18">
        <v>2573</v>
      </c>
      <c r="S18" s="14">
        <f t="shared" si="2"/>
        <v>3.1677957015450176E-3</v>
      </c>
      <c r="T18" s="8">
        <v>3246.59</v>
      </c>
      <c r="U18" s="13">
        <f t="shared" si="3"/>
        <v>2.9874077827070078E-3</v>
      </c>
    </row>
    <row r="19" spans="1:21" ht="17" x14ac:dyDescent="0.2">
      <c r="A19" s="7">
        <v>43369</v>
      </c>
      <c r="B19">
        <v>2207.25</v>
      </c>
      <c r="C19">
        <v>2213</v>
      </c>
      <c r="D19">
        <v>2204.25</v>
      </c>
      <c r="E19">
        <v>2208.3798830000001</v>
      </c>
      <c r="F19">
        <v>2208.3798830000001</v>
      </c>
      <c r="G19" s="14">
        <f t="shared" si="0"/>
        <v>-1.130771517359741E-3</v>
      </c>
      <c r="H19" s="8">
        <v>2914</v>
      </c>
      <c r="I19" s="13">
        <f t="shared" si="1"/>
        <v>2.7632769780832067E-3</v>
      </c>
      <c r="M19" s="7">
        <v>44098</v>
      </c>
      <c r="N19">
        <v>2530.25</v>
      </c>
      <c r="O19">
        <v>2539.7729490000002</v>
      </c>
      <c r="P19">
        <v>2507</v>
      </c>
      <c r="Q19">
        <v>2534.5</v>
      </c>
      <c r="R19">
        <v>2534.5</v>
      </c>
      <c r="S19" s="14">
        <f t="shared" si="2"/>
        <v>-1.4963078118927275E-2</v>
      </c>
      <c r="T19" s="8">
        <v>3298.46</v>
      </c>
      <c r="U19" s="13">
        <f t="shared" si="3"/>
        <v>1.5976763311659203E-2</v>
      </c>
    </row>
    <row r="20" spans="1:21" ht="17" x14ac:dyDescent="0.2">
      <c r="A20" s="7">
        <v>43370</v>
      </c>
      <c r="B20">
        <v>2201.25</v>
      </c>
      <c r="C20">
        <v>2220</v>
      </c>
      <c r="D20">
        <v>2201.25</v>
      </c>
      <c r="E20">
        <v>2219.25</v>
      </c>
      <c r="F20">
        <v>2219.25</v>
      </c>
      <c r="G20" s="14">
        <f t="shared" si="0"/>
        <v>4.9222133762754083E-3</v>
      </c>
      <c r="H20" s="8">
        <v>2913.98</v>
      </c>
      <c r="I20" s="13">
        <f t="shared" si="1"/>
        <v>-6.8634179821724928E-6</v>
      </c>
      <c r="M20" s="7">
        <v>44099</v>
      </c>
      <c r="N20">
        <v>2539</v>
      </c>
      <c r="O20">
        <v>2560.25</v>
      </c>
      <c r="P20">
        <v>2522.25</v>
      </c>
      <c r="Q20">
        <v>2558.5</v>
      </c>
      <c r="R20">
        <v>2558.5</v>
      </c>
      <c r="S20" s="14">
        <f t="shared" si="2"/>
        <v>9.469323337936375E-3</v>
      </c>
      <c r="T20" s="8">
        <v>3351.6</v>
      </c>
      <c r="U20" s="13">
        <f t="shared" si="3"/>
        <v>1.6110548559024496E-2</v>
      </c>
    </row>
    <row r="21" spans="1:21" ht="17" x14ac:dyDescent="0.2">
      <c r="A21" s="7">
        <v>43371</v>
      </c>
      <c r="B21">
        <v>2219</v>
      </c>
      <c r="C21">
        <v>2231</v>
      </c>
      <c r="D21">
        <v>2215.75</v>
      </c>
      <c r="E21">
        <v>2227</v>
      </c>
      <c r="F21">
        <v>2227</v>
      </c>
      <c r="G21" s="14">
        <f t="shared" si="0"/>
        <v>3.492170778416126E-3</v>
      </c>
      <c r="H21" s="8">
        <v>2924.59</v>
      </c>
      <c r="I21" s="13">
        <f t="shared" si="1"/>
        <v>3.6410682297065566E-3</v>
      </c>
      <c r="M21" s="7">
        <v>44102</v>
      </c>
      <c r="N21">
        <v>2588</v>
      </c>
      <c r="O21">
        <v>2595.75</v>
      </c>
      <c r="P21">
        <v>2573.9350589999999</v>
      </c>
      <c r="Q21">
        <v>2592.5</v>
      </c>
      <c r="R21">
        <v>2592.5</v>
      </c>
      <c r="S21" s="14">
        <f t="shared" si="2"/>
        <v>1.3289036544850585E-2</v>
      </c>
      <c r="T21" s="8">
        <v>3335.47</v>
      </c>
      <c r="U21" s="13">
        <f t="shared" si="3"/>
        <v>-4.8126268051080778E-3</v>
      </c>
    </row>
    <row r="22" spans="1:21" ht="17" x14ac:dyDescent="0.2">
      <c r="A22" s="7">
        <v>43374</v>
      </c>
      <c r="B22">
        <v>2236</v>
      </c>
      <c r="C22">
        <v>2240</v>
      </c>
      <c r="D22">
        <v>2224.5</v>
      </c>
      <c r="E22">
        <v>2238.75</v>
      </c>
      <c r="F22">
        <v>2238.75</v>
      </c>
      <c r="G22" s="14">
        <f t="shared" si="0"/>
        <v>5.2761562640324389E-3</v>
      </c>
      <c r="H22" s="8">
        <v>2923.43</v>
      </c>
      <c r="I22" s="13">
        <f t="shared" si="1"/>
        <v>-3.9663679353352244E-4</v>
      </c>
      <c r="M22" s="7">
        <v>44103</v>
      </c>
      <c r="N22">
        <v>2597.25</v>
      </c>
      <c r="O22">
        <v>2602</v>
      </c>
      <c r="P22">
        <v>2584.5649410000001</v>
      </c>
      <c r="Q22">
        <v>2584.75</v>
      </c>
      <c r="R22">
        <v>2584.75</v>
      </c>
      <c r="S22" s="14">
        <f t="shared" si="2"/>
        <v>-2.9893924783027659E-3</v>
      </c>
      <c r="T22" s="8">
        <v>3363</v>
      </c>
      <c r="U22" s="13">
        <f t="shared" si="3"/>
        <v>8.2537093722925281E-3</v>
      </c>
    </row>
    <row r="23" spans="1:21" ht="17" x14ac:dyDescent="0.2">
      <c r="A23" s="7">
        <v>43375</v>
      </c>
      <c r="B23">
        <v>2232.75</v>
      </c>
      <c r="C23">
        <v>2245</v>
      </c>
      <c r="D23">
        <v>2232.75</v>
      </c>
      <c r="E23">
        <v>2244.1298830000001</v>
      </c>
      <c r="F23">
        <v>2244.1298830000001</v>
      </c>
      <c r="G23" s="14">
        <f t="shared" si="0"/>
        <v>2.4030744835288331E-3</v>
      </c>
      <c r="H23" s="8">
        <v>2925.51</v>
      </c>
      <c r="I23" s="13">
        <f t="shared" si="1"/>
        <v>7.1149300650286129E-4</v>
      </c>
      <c r="M23" s="7">
        <v>44104</v>
      </c>
      <c r="N23">
        <v>2572</v>
      </c>
      <c r="O23">
        <v>2607.9030760000001</v>
      </c>
      <c r="P23">
        <v>2569.4780270000001</v>
      </c>
      <c r="Q23">
        <v>2601.25</v>
      </c>
      <c r="R23">
        <v>2601.25</v>
      </c>
      <c r="S23" s="14">
        <f t="shared" si="2"/>
        <v>6.3835960924654156E-3</v>
      </c>
      <c r="T23" s="8">
        <v>3380.8</v>
      </c>
      <c r="U23" s="13">
        <f t="shared" si="3"/>
        <v>5.2928932500744263E-3</v>
      </c>
    </row>
    <row r="24" spans="1:21" ht="17" x14ac:dyDescent="0.2">
      <c r="A24" s="7">
        <v>43376</v>
      </c>
      <c r="B24">
        <v>2243</v>
      </c>
      <c r="C24">
        <v>2250.5</v>
      </c>
      <c r="D24">
        <v>2241.5</v>
      </c>
      <c r="E24">
        <v>2246</v>
      </c>
      <c r="F24">
        <v>2246</v>
      </c>
      <c r="G24" s="14">
        <f t="shared" si="0"/>
        <v>8.3333723870748777E-4</v>
      </c>
      <c r="H24" s="8">
        <v>2901.61</v>
      </c>
      <c r="I24" s="13">
        <f t="shared" si="1"/>
        <v>-8.1695157425543119E-3</v>
      </c>
      <c r="M24" s="7">
        <v>44105</v>
      </c>
      <c r="N24">
        <v>2608</v>
      </c>
      <c r="O24">
        <v>2631.8149410000001</v>
      </c>
      <c r="P24">
        <v>2601.25</v>
      </c>
      <c r="Q24">
        <v>2611</v>
      </c>
      <c r="R24">
        <v>2611</v>
      </c>
      <c r="S24" s="14">
        <f t="shared" si="2"/>
        <v>3.7481979817395317E-3</v>
      </c>
      <c r="T24" s="8">
        <v>3348.42</v>
      </c>
      <c r="U24" s="13">
        <f t="shared" si="3"/>
        <v>-9.5776147657359312E-3</v>
      </c>
    </row>
    <row r="25" spans="1:21" ht="17" x14ac:dyDescent="0.2">
      <c r="A25" s="7">
        <v>43377</v>
      </c>
      <c r="B25">
        <v>2242</v>
      </c>
      <c r="C25">
        <v>2242</v>
      </c>
      <c r="D25">
        <v>2216.25</v>
      </c>
      <c r="E25">
        <v>2220</v>
      </c>
      <c r="F25">
        <v>2220</v>
      </c>
      <c r="G25" s="14">
        <f t="shared" si="0"/>
        <v>-1.1576135351736405E-2</v>
      </c>
      <c r="H25" s="8">
        <v>2885.57</v>
      </c>
      <c r="I25" s="13">
        <f t="shared" si="1"/>
        <v>-5.5279655088037449E-3</v>
      </c>
      <c r="M25" s="7">
        <v>44106</v>
      </c>
      <c r="N25">
        <v>2580</v>
      </c>
      <c r="O25">
        <v>2587.6850589999999</v>
      </c>
      <c r="P25">
        <v>2554.75</v>
      </c>
      <c r="Q25">
        <v>2579</v>
      </c>
      <c r="R25">
        <v>2579</v>
      </c>
      <c r="S25" s="14">
        <f t="shared" si="2"/>
        <v>-1.2255840674071261E-2</v>
      </c>
      <c r="T25" s="8">
        <v>3408.6</v>
      </c>
      <c r="U25" s="13">
        <f t="shared" si="3"/>
        <v>1.7972655760030154E-2</v>
      </c>
    </row>
    <row r="26" spans="1:21" ht="17" x14ac:dyDescent="0.2">
      <c r="A26" s="7">
        <v>43378</v>
      </c>
      <c r="B26">
        <v>2217.75</v>
      </c>
      <c r="C26">
        <v>2218.75</v>
      </c>
      <c r="D26">
        <v>2196.25</v>
      </c>
      <c r="E26">
        <v>2196.25</v>
      </c>
      <c r="F26">
        <v>2196.25</v>
      </c>
      <c r="G26" s="14">
        <f t="shared" si="0"/>
        <v>-1.0698198198198172E-2</v>
      </c>
      <c r="H26" s="8">
        <v>2884.43</v>
      </c>
      <c r="I26" s="13">
        <f t="shared" si="1"/>
        <v>-3.9506925841348295E-4</v>
      </c>
      <c r="M26" s="7">
        <v>44109</v>
      </c>
      <c r="N26">
        <v>2597.5</v>
      </c>
      <c r="O26">
        <v>2608.4350589999999</v>
      </c>
      <c r="P26">
        <v>2574.5</v>
      </c>
      <c r="Q26">
        <v>2606</v>
      </c>
      <c r="R26">
        <v>2606</v>
      </c>
      <c r="S26" s="14">
        <f t="shared" si="2"/>
        <v>1.0469174098487688E-2</v>
      </c>
      <c r="T26" s="8">
        <v>3360.97</v>
      </c>
      <c r="U26" s="13">
        <f t="shared" si="3"/>
        <v>-1.3973478847620791E-2</v>
      </c>
    </row>
    <row r="27" spans="1:21" ht="17" x14ac:dyDescent="0.2">
      <c r="A27" s="7">
        <v>43381</v>
      </c>
      <c r="B27">
        <v>2196</v>
      </c>
      <c r="C27">
        <v>2202.5</v>
      </c>
      <c r="D27">
        <v>2192.75</v>
      </c>
      <c r="E27">
        <v>2192.75</v>
      </c>
      <c r="F27">
        <v>2192.75</v>
      </c>
      <c r="G27" s="14">
        <f t="shared" si="0"/>
        <v>-1.5936254980080111E-3</v>
      </c>
      <c r="H27" s="8">
        <v>2880.34</v>
      </c>
      <c r="I27" s="13">
        <f t="shared" si="1"/>
        <v>-1.4179577940874877E-3</v>
      </c>
      <c r="M27" s="7">
        <v>44110</v>
      </c>
      <c r="N27">
        <v>2609.5</v>
      </c>
      <c r="O27">
        <v>2624.6530760000001</v>
      </c>
      <c r="P27">
        <v>2599.8149410000001</v>
      </c>
      <c r="Q27">
        <v>2615.5</v>
      </c>
      <c r="R27">
        <v>2615.5</v>
      </c>
      <c r="S27" s="14">
        <f t="shared" si="2"/>
        <v>3.6454336147351274E-3</v>
      </c>
      <c r="T27" s="8">
        <v>3419.44</v>
      </c>
      <c r="U27" s="13">
        <f t="shared" si="3"/>
        <v>1.7396763434365692E-2</v>
      </c>
    </row>
    <row r="28" spans="1:21" ht="17" x14ac:dyDescent="0.2">
      <c r="A28" s="7">
        <v>43382</v>
      </c>
      <c r="B28">
        <v>2196</v>
      </c>
      <c r="C28">
        <v>2199.75</v>
      </c>
      <c r="D28">
        <v>2191.75</v>
      </c>
      <c r="E28">
        <v>2195.25</v>
      </c>
      <c r="F28">
        <v>2195.25</v>
      </c>
      <c r="G28" s="14">
        <f t="shared" si="0"/>
        <v>1.1401208528103446E-3</v>
      </c>
      <c r="H28" s="8">
        <v>2785.68</v>
      </c>
      <c r="I28" s="13">
        <f t="shared" si="1"/>
        <v>-3.2864175757028824E-2</v>
      </c>
      <c r="M28" s="7">
        <v>44111</v>
      </c>
      <c r="N28">
        <v>2610.25</v>
      </c>
      <c r="O28">
        <v>2630.8149410000001</v>
      </c>
      <c r="P28">
        <v>2603.0649410000001</v>
      </c>
      <c r="Q28">
        <v>2623.75</v>
      </c>
      <c r="R28">
        <v>2623.75</v>
      </c>
      <c r="S28" s="14">
        <f t="shared" si="2"/>
        <v>3.1542726056204007E-3</v>
      </c>
      <c r="T28" s="8">
        <v>3446.83</v>
      </c>
      <c r="U28" s="13">
        <f t="shared" si="3"/>
        <v>8.0100835224481415E-3</v>
      </c>
    </row>
    <row r="29" spans="1:21" ht="17" x14ac:dyDescent="0.2">
      <c r="A29" s="7">
        <v>43383</v>
      </c>
      <c r="B29">
        <v>2179.25</v>
      </c>
      <c r="C29">
        <v>2183</v>
      </c>
      <c r="D29">
        <v>2142.75</v>
      </c>
      <c r="E29">
        <v>2144.1298830000001</v>
      </c>
      <c r="F29">
        <v>2144.1298830000001</v>
      </c>
      <c r="G29" s="14">
        <f t="shared" si="0"/>
        <v>-2.3286694909463557E-2</v>
      </c>
      <c r="H29" s="8">
        <v>2728.37</v>
      </c>
      <c r="I29" s="13">
        <f t="shared" si="1"/>
        <v>-2.0573073719881707E-2</v>
      </c>
      <c r="M29" s="7">
        <v>44112</v>
      </c>
      <c r="N29">
        <v>2643.75</v>
      </c>
      <c r="O29">
        <v>2654.3149410000001</v>
      </c>
      <c r="P29">
        <v>2631.0649410000001</v>
      </c>
      <c r="Q29">
        <v>2641.25</v>
      </c>
      <c r="R29">
        <v>2641.25</v>
      </c>
      <c r="S29" s="14">
        <f t="shared" si="2"/>
        <v>6.6698427822773354E-3</v>
      </c>
      <c r="T29" s="8">
        <v>3477.14</v>
      </c>
      <c r="U29" s="13">
        <f t="shared" si="3"/>
        <v>8.7935871510924635E-3</v>
      </c>
    </row>
    <row r="30" spans="1:21" ht="17" x14ac:dyDescent="0.2">
      <c r="A30" s="7">
        <v>43384</v>
      </c>
      <c r="B30">
        <v>2088.25</v>
      </c>
      <c r="C30">
        <v>2103.5</v>
      </c>
      <c r="D30">
        <v>2073</v>
      </c>
      <c r="E30">
        <v>2082.5</v>
      </c>
      <c r="F30">
        <v>2082.5</v>
      </c>
      <c r="G30" s="14">
        <f t="shared" si="0"/>
        <v>-2.8743539973319798E-2</v>
      </c>
      <c r="H30" s="8">
        <v>2767.13</v>
      </c>
      <c r="I30" s="13">
        <f t="shared" si="1"/>
        <v>1.4206284338267983E-2</v>
      </c>
      <c r="M30" s="7">
        <v>44113</v>
      </c>
      <c r="N30">
        <v>2656.25</v>
      </c>
      <c r="O30">
        <v>2665.75</v>
      </c>
      <c r="P30">
        <v>2651.5</v>
      </c>
      <c r="Q30">
        <v>2654.5</v>
      </c>
      <c r="R30">
        <v>2654.5</v>
      </c>
      <c r="S30" s="14">
        <f t="shared" si="2"/>
        <v>5.0165641268338224E-3</v>
      </c>
      <c r="T30" s="8">
        <v>3534.22</v>
      </c>
      <c r="U30" s="13">
        <f t="shared" si="3"/>
        <v>1.6415789988323715E-2</v>
      </c>
    </row>
    <row r="31" spans="1:21" ht="17" x14ac:dyDescent="0.2">
      <c r="A31" s="7">
        <v>43385</v>
      </c>
      <c r="B31">
        <v>2088.75</v>
      </c>
      <c r="C31">
        <v>2097</v>
      </c>
      <c r="D31">
        <v>2080.5</v>
      </c>
      <c r="E31">
        <v>2091.3798830000001</v>
      </c>
      <c r="F31">
        <v>2091.3798830000001</v>
      </c>
      <c r="G31" s="14">
        <f t="shared" si="0"/>
        <v>4.2640494597838696E-3</v>
      </c>
      <c r="H31" s="8">
        <v>2750.79</v>
      </c>
      <c r="I31" s="13">
        <f t="shared" si="1"/>
        <v>-5.9050351808552781E-3</v>
      </c>
      <c r="M31" s="7">
        <v>44116</v>
      </c>
      <c r="N31">
        <v>2662.75</v>
      </c>
      <c r="O31">
        <v>2688.5</v>
      </c>
      <c r="P31">
        <v>2659.5</v>
      </c>
      <c r="Q31">
        <v>2688.5</v>
      </c>
      <c r="R31">
        <v>2688.5</v>
      </c>
      <c r="S31" s="14">
        <f t="shared" si="2"/>
        <v>1.2808438500659269E-2</v>
      </c>
      <c r="T31" s="8">
        <v>3511.93</v>
      </c>
      <c r="U31" s="13">
        <f t="shared" si="3"/>
        <v>-6.3069078891523356E-3</v>
      </c>
    </row>
    <row r="32" spans="1:21" ht="17" x14ac:dyDescent="0.2">
      <c r="A32" s="7">
        <v>43388</v>
      </c>
      <c r="B32">
        <v>2091.5</v>
      </c>
      <c r="C32">
        <v>2093.5</v>
      </c>
      <c r="D32">
        <v>2080.25</v>
      </c>
      <c r="E32">
        <v>2099</v>
      </c>
      <c r="F32">
        <v>2099</v>
      </c>
      <c r="G32" s="14">
        <f t="shared" si="0"/>
        <v>3.6435833881451885E-3</v>
      </c>
      <c r="H32" s="8">
        <v>2809.92</v>
      </c>
      <c r="I32" s="13">
        <f t="shared" si="1"/>
        <v>2.1495643069809001E-2</v>
      </c>
      <c r="M32" s="7">
        <v>44117</v>
      </c>
      <c r="N32">
        <v>2693.25</v>
      </c>
      <c r="O32">
        <v>2709.5</v>
      </c>
      <c r="P32">
        <v>2689.6379390000002</v>
      </c>
      <c r="Q32">
        <v>2707</v>
      </c>
      <c r="R32">
        <v>2707</v>
      </c>
      <c r="S32" s="14">
        <f t="shared" si="2"/>
        <v>6.8811604984191366E-3</v>
      </c>
      <c r="T32" s="8">
        <v>3488.67</v>
      </c>
      <c r="U32" s="13">
        <f t="shared" si="3"/>
        <v>-6.623138843883547E-3</v>
      </c>
    </row>
    <row r="33" spans="1:21" ht="17" x14ac:dyDescent="0.2">
      <c r="A33" s="7">
        <v>43389</v>
      </c>
      <c r="B33">
        <v>2085.25</v>
      </c>
      <c r="C33">
        <v>2101.25</v>
      </c>
      <c r="D33">
        <v>2078.5</v>
      </c>
      <c r="E33">
        <v>2105.1298830000001</v>
      </c>
      <c r="F33">
        <v>2105.1298830000001</v>
      </c>
      <c r="G33" s="14">
        <f t="shared" si="0"/>
        <v>2.9203825631254343E-3</v>
      </c>
      <c r="H33" s="8">
        <v>2809.21</v>
      </c>
      <c r="I33" s="13">
        <f t="shared" si="1"/>
        <v>-2.5267623277536178E-4</v>
      </c>
      <c r="M33" s="7">
        <v>44118</v>
      </c>
      <c r="N33">
        <v>2720</v>
      </c>
      <c r="O33">
        <v>2725.669922</v>
      </c>
      <c r="P33">
        <v>2676.084961</v>
      </c>
      <c r="Q33">
        <v>2682</v>
      </c>
      <c r="R33">
        <v>2682</v>
      </c>
      <c r="S33" s="14">
        <f t="shared" si="2"/>
        <v>-9.235315847802017E-3</v>
      </c>
      <c r="T33" s="8">
        <v>3483.34</v>
      </c>
      <c r="U33" s="13">
        <f t="shared" si="3"/>
        <v>-1.5278028589691406E-3</v>
      </c>
    </row>
    <row r="34" spans="1:21" ht="17" x14ac:dyDescent="0.2">
      <c r="A34" s="7">
        <v>43390</v>
      </c>
      <c r="B34">
        <v>2130.75</v>
      </c>
      <c r="C34">
        <v>2134</v>
      </c>
      <c r="D34">
        <v>2110.25</v>
      </c>
      <c r="E34">
        <v>2121.25</v>
      </c>
      <c r="F34">
        <v>2121.25</v>
      </c>
      <c r="G34" s="14">
        <f t="shared" si="0"/>
        <v>7.6575403399943287E-3</v>
      </c>
      <c r="H34" s="8">
        <v>2768.78</v>
      </c>
      <c r="I34" s="13">
        <f t="shared" si="1"/>
        <v>-1.4391946490294405E-2</v>
      </c>
      <c r="M34" s="7">
        <v>44119</v>
      </c>
      <c r="N34">
        <v>2660</v>
      </c>
      <c r="O34">
        <v>2672</v>
      </c>
      <c r="P34">
        <v>2645.75</v>
      </c>
      <c r="Q34">
        <v>2669.5</v>
      </c>
      <c r="R34">
        <v>2669.5</v>
      </c>
      <c r="S34" s="14">
        <f t="shared" si="2"/>
        <v>-4.660700969425835E-3</v>
      </c>
      <c r="T34" s="8">
        <v>3483.81</v>
      </c>
      <c r="U34" s="13">
        <f t="shared" si="3"/>
        <v>1.3492797142955482E-4</v>
      </c>
    </row>
    <row r="35" spans="1:21" ht="17" x14ac:dyDescent="0.2">
      <c r="A35" s="7">
        <v>43391</v>
      </c>
      <c r="B35">
        <v>2132.75</v>
      </c>
      <c r="C35">
        <v>2136.75</v>
      </c>
      <c r="D35">
        <v>2122.5</v>
      </c>
      <c r="E35">
        <v>2123.3798830000001</v>
      </c>
      <c r="F35">
        <v>2123.3798830000001</v>
      </c>
      <c r="G35" s="14">
        <f t="shared" si="0"/>
        <v>1.0040697701827472E-3</v>
      </c>
      <c r="H35" s="8">
        <v>2767.78</v>
      </c>
      <c r="I35" s="13">
        <f t="shared" si="1"/>
        <v>-3.6116990154511086E-4</v>
      </c>
      <c r="M35" s="7">
        <v>44120</v>
      </c>
      <c r="N35">
        <v>2688.5</v>
      </c>
      <c r="O35">
        <v>2708.679932</v>
      </c>
      <c r="P35">
        <v>2679</v>
      </c>
      <c r="Q35">
        <v>2698</v>
      </c>
      <c r="R35">
        <v>2698</v>
      </c>
      <c r="S35" s="14">
        <f t="shared" si="2"/>
        <v>1.067615658362997E-2</v>
      </c>
      <c r="T35" s="8">
        <v>3426.92</v>
      </c>
      <c r="U35" s="13">
        <f t="shared" si="3"/>
        <v>-1.6329822808936134E-2</v>
      </c>
    </row>
    <row r="36" spans="1:21" ht="17" x14ac:dyDescent="0.2">
      <c r="A36" s="7">
        <v>43392</v>
      </c>
      <c r="B36">
        <v>2123.5</v>
      </c>
      <c r="C36">
        <v>2134.5</v>
      </c>
      <c r="D36">
        <v>2118</v>
      </c>
      <c r="E36">
        <v>2126</v>
      </c>
      <c r="F36">
        <v>2126</v>
      </c>
      <c r="G36" s="14">
        <f t="shared" si="0"/>
        <v>1.2339369987333093E-3</v>
      </c>
      <c r="H36" s="8">
        <v>2755.88</v>
      </c>
      <c r="I36" s="13">
        <f t="shared" si="1"/>
        <v>-4.2994746692295305E-3</v>
      </c>
      <c r="M36" s="7">
        <v>44123</v>
      </c>
      <c r="N36">
        <v>2688</v>
      </c>
      <c r="O36">
        <v>2693.75</v>
      </c>
      <c r="P36">
        <v>2656.6879880000001</v>
      </c>
      <c r="Q36">
        <v>2661.25</v>
      </c>
      <c r="R36">
        <v>2661.25</v>
      </c>
      <c r="S36" s="14">
        <f t="shared" si="2"/>
        <v>-1.3621200889547769E-2</v>
      </c>
      <c r="T36" s="8">
        <v>3443.12</v>
      </c>
      <c r="U36" s="13">
        <f t="shared" si="3"/>
        <v>4.7272769717412455E-3</v>
      </c>
    </row>
    <row r="37" spans="1:21" ht="17" x14ac:dyDescent="0.2">
      <c r="A37" s="7">
        <v>43395</v>
      </c>
      <c r="B37">
        <v>2113</v>
      </c>
      <c r="C37">
        <v>2130.25</v>
      </c>
      <c r="D37">
        <v>2111</v>
      </c>
      <c r="E37">
        <v>2121.6298830000001</v>
      </c>
      <c r="F37">
        <v>2121.6298830000001</v>
      </c>
      <c r="G37" s="14">
        <f t="shared" si="0"/>
        <v>-2.055558325493867E-3</v>
      </c>
      <c r="H37" s="8">
        <v>2740.69</v>
      </c>
      <c r="I37" s="13">
        <f t="shared" si="1"/>
        <v>-5.5118510239923202E-3</v>
      </c>
      <c r="M37" s="7">
        <v>44124</v>
      </c>
      <c r="N37">
        <v>2652.75</v>
      </c>
      <c r="O37">
        <v>2659</v>
      </c>
      <c r="P37">
        <v>2640</v>
      </c>
      <c r="Q37">
        <v>2644.75</v>
      </c>
      <c r="R37">
        <v>2644.75</v>
      </c>
      <c r="S37" s="14">
        <f t="shared" si="2"/>
        <v>-6.2000939408173306E-3</v>
      </c>
      <c r="T37" s="8">
        <v>3435.56</v>
      </c>
      <c r="U37" s="13">
        <f t="shared" si="3"/>
        <v>-2.1956829851994542E-3</v>
      </c>
    </row>
    <row r="38" spans="1:21" ht="17" x14ac:dyDescent="0.2">
      <c r="A38" s="7">
        <v>43396</v>
      </c>
      <c r="B38">
        <v>2092.5</v>
      </c>
      <c r="C38">
        <v>2092.75</v>
      </c>
      <c r="D38">
        <v>2065</v>
      </c>
      <c r="E38">
        <v>2081.1298830000001</v>
      </c>
      <c r="F38">
        <v>2081.1298830000001</v>
      </c>
      <c r="G38" s="14">
        <f t="shared" si="0"/>
        <v>-1.9089097643521402E-2</v>
      </c>
      <c r="H38" s="8">
        <v>2656.1</v>
      </c>
      <c r="I38" s="13">
        <f t="shared" si="1"/>
        <v>-3.0864490329077787E-2</v>
      </c>
      <c r="M38" s="7">
        <v>44125</v>
      </c>
      <c r="N38">
        <v>2652</v>
      </c>
      <c r="O38">
        <v>2652</v>
      </c>
      <c r="P38">
        <v>2601</v>
      </c>
      <c r="Q38">
        <v>2608.75</v>
      </c>
      <c r="R38">
        <v>2608.75</v>
      </c>
      <c r="S38" s="14">
        <f t="shared" si="2"/>
        <v>-1.3611872577748318E-2</v>
      </c>
      <c r="T38" s="8">
        <v>3453.49</v>
      </c>
      <c r="U38" s="13">
        <f t="shared" si="3"/>
        <v>5.2189453829942778E-3</v>
      </c>
    </row>
    <row r="39" spans="1:21" ht="17" x14ac:dyDescent="0.2">
      <c r="A39" s="7">
        <v>43397</v>
      </c>
      <c r="B39">
        <v>2096.25</v>
      </c>
      <c r="C39">
        <v>2120.25</v>
      </c>
      <c r="D39">
        <v>2088.75</v>
      </c>
      <c r="E39">
        <v>2089.75</v>
      </c>
      <c r="F39">
        <v>2089.75</v>
      </c>
      <c r="G39" s="14">
        <f t="shared" si="0"/>
        <v>4.1420370109594984E-3</v>
      </c>
      <c r="H39" s="8">
        <v>2705.57</v>
      </c>
      <c r="I39" s="13">
        <f t="shared" si="1"/>
        <v>1.8625051767629408E-2</v>
      </c>
      <c r="M39" s="7">
        <v>44126</v>
      </c>
      <c r="N39">
        <v>2596.25</v>
      </c>
      <c r="O39">
        <v>2618.919922</v>
      </c>
      <c r="P39">
        <v>2590.669922</v>
      </c>
      <c r="Q39">
        <v>2612.25</v>
      </c>
      <c r="R39">
        <v>2612.25</v>
      </c>
      <c r="S39" s="14">
        <f t="shared" si="2"/>
        <v>1.3416387158600163E-3</v>
      </c>
      <c r="T39" s="8">
        <v>3465.39</v>
      </c>
      <c r="U39" s="13">
        <f t="shared" si="3"/>
        <v>3.4457896215134287E-3</v>
      </c>
    </row>
    <row r="40" spans="1:21" ht="17" x14ac:dyDescent="0.2">
      <c r="A40" s="7">
        <v>43398</v>
      </c>
      <c r="B40">
        <v>2060.5</v>
      </c>
      <c r="C40">
        <v>2100.25</v>
      </c>
      <c r="D40">
        <v>2059.75</v>
      </c>
      <c r="E40">
        <v>2101.1298830000001</v>
      </c>
      <c r="F40">
        <v>2101.1298830000001</v>
      </c>
      <c r="G40" s="14">
        <f t="shared" si="0"/>
        <v>5.4455714798420374E-3</v>
      </c>
      <c r="H40" s="8">
        <v>2658.69</v>
      </c>
      <c r="I40" s="13">
        <f t="shared" si="1"/>
        <v>-1.7327217554896079E-2</v>
      </c>
      <c r="M40" s="7">
        <v>44127</v>
      </c>
      <c r="N40">
        <v>2631</v>
      </c>
      <c r="O40">
        <v>2644.25</v>
      </c>
      <c r="P40">
        <v>2630</v>
      </c>
      <c r="Q40">
        <v>2635.5</v>
      </c>
      <c r="R40">
        <v>2635.5</v>
      </c>
      <c r="S40" s="14">
        <f t="shared" si="2"/>
        <v>8.9003732414585368E-3</v>
      </c>
      <c r="T40" s="8">
        <v>3400.97</v>
      </c>
      <c r="U40" s="13">
        <f t="shared" si="3"/>
        <v>-1.8589538262648642E-2</v>
      </c>
    </row>
    <row r="41" spans="1:21" ht="17" x14ac:dyDescent="0.2">
      <c r="A41" s="7">
        <v>43399</v>
      </c>
      <c r="B41">
        <v>2075.5</v>
      </c>
      <c r="C41">
        <v>2076.75</v>
      </c>
      <c r="D41">
        <v>2043</v>
      </c>
      <c r="E41">
        <v>2069.5</v>
      </c>
      <c r="F41">
        <v>2069.5</v>
      </c>
      <c r="G41" s="14">
        <f t="shared" si="0"/>
        <v>-1.5053749535387517E-2</v>
      </c>
      <c r="H41" s="8">
        <v>2641.25</v>
      </c>
      <c r="I41" s="13">
        <f t="shared" si="1"/>
        <v>-6.5596214677152709E-3</v>
      </c>
      <c r="M41" s="7">
        <v>44130</v>
      </c>
      <c r="N41">
        <v>2620.5</v>
      </c>
      <c r="O41">
        <v>2643.830078</v>
      </c>
      <c r="P41">
        <v>2590.5</v>
      </c>
      <c r="Q41">
        <v>2590.5</v>
      </c>
      <c r="R41">
        <v>2590.5</v>
      </c>
      <c r="S41" s="14">
        <f t="shared" si="2"/>
        <v>-1.7074558907228199E-2</v>
      </c>
      <c r="T41" s="8">
        <v>3390.68</v>
      </c>
      <c r="U41" s="13">
        <f t="shared" si="3"/>
        <v>-3.0256074002417144E-3</v>
      </c>
    </row>
    <row r="42" spans="1:21" ht="17" x14ac:dyDescent="0.2">
      <c r="A42" s="7">
        <v>43402</v>
      </c>
      <c r="B42">
        <v>2068</v>
      </c>
      <c r="C42">
        <v>2103</v>
      </c>
      <c r="D42">
        <v>2068</v>
      </c>
      <c r="E42">
        <v>2078.6298830000001</v>
      </c>
      <c r="F42">
        <v>2078.6298830000001</v>
      </c>
      <c r="G42" s="14">
        <f t="shared" si="0"/>
        <v>4.4116371104132579E-3</v>
      </c>
      <c r="H42" s="8">
        <v>2682.63</v>
      </c>
      <c r="I42" s="13">
        <f t="shared" si="1"/>
        <v>1.5666824420255576E-2</v>
      </c>
      <c r="M42" s="7">
        <v>44131</v>
      </c>
      <c r="N42">
        <v>2610.75</v>
      </c>
      <c r="O42">
        <v>2611.75</v>
      </c>
      <c r="P42">
        <v>2584.7700199999999</v>
      </c>
      <c r="Q42">
        <v>2588.25</v>
      </c>
      <c r="R42">
        <v>2588.25</v>
      </c>
      <c r="S42" s="14">
        <f t="shared" si="2"/>
        <v>-8.6855819339892726E-4</v>
      </c>
      <c r="T42" s="8">
        <v>3271.03</v>
      </c>
      <c r="U42" s="13">
        <f t="shared" si="3"/>
        <v>-3.5287906850543171E-2</v>
      </c>
    </row>
    <row r="43" spans="1:21" ht="17" x14ac:dyDescent="0.2">
      <c r="A43" s="7">
        <v>43403</v>
      </c>
      <c r="B43">
        <v>2072</v>
      </c>
      <c r="C43">
        <v>2085.75</v>
      </c>
      <c r="D43">
        <v>2059.75</v>
      </c>
      <c r="E43">
        <v>2084</v>
      </c>
      <c r="F43">
        <v>2084</v>
      </c>
      <c r="G43" s="14">
        <f t="shared" si="0"/>
        <v>2.5834887893796399E-3</v>
      </c>
      <c r="H43" s="8">
        <v>2711.74</v>
      </c>
      <c r="I43" s="13">
        <f t="shared" si="1"/>
        <v>1.0851291456518197E-2</v>
      </c>
      <c r="M43" s="7">
        <v>44132</v>
      </c>
      <c r="N43">
        <v>2571</v>
      </c>
      <c r="O43">
        <v>2573</v>
      </c>
      <c r="P43">
        <v>2516.070068</v>
      </c>
      <c r="Q43">
        <v>2532</v>
      </c>
      <c r="R43">
        <v>2532</v>
      </c>
      <c r="S43" s="14">
        <f t="shared" si="2"/>
        <v>-2.1732831063459912E-2</v>
      </c>
      <c r="T43" s="8">
        <v>3310.11</v>
      </c>
      <c r="U43" s="13">
        <f t="shared" si="3"/>
        <v>1.1947307117329942E-2</v>
      </c>
    </row>
    <row r="44" spans="1:21" ht="17" x14ac:dyDescent="0.2">
      <c r="A44" s="7">
        <v>43404</v>
      </c>
      <c r="B44">
        <v>2111.25</v>
      </c>
      <c r="C44">
        <v>2126</v>
      </c>
      <c r="D44">
        <v>2109</v>
      </c>
      <c r="E44">
        <v>2120.8798830000001</v>
      </c>
      <c r="F44">
        <v>2120.8798830000001</v>
      </c>
      <c r="G44" s="14">
        <f t="shared" si="0"/>
        <v>1.7696680902111295E-2</v>
      </c>
      <c r="H44" s="8">
        <v>2740.37</v>
      </c>
      <c r="I44" s="13">
        <f t="shared" si="1"/>
        <v>1.05577968389301E-2</v>
      </c>
      <c r="M44" s="7">
        <v>44133</v>
      </c>
      <c r="N44">
        <v>2527.5</v>
      </c>
      <c r="O44">
        <v>2549.320068</v>
      </c>
      <c r="P44">
        <v>2513</v>
      </c>
      <c r="Q44">
        <v>2546.25</v>
      </c>
      <c r="R44">
        <v>2546.25</v>
      </c>
      <c r="S44" s="14">
        <f t="shared" si="2"/>
        <v>5.6279620853081358E-3</v>
      </c>
      <c r="T44" s="8">
        <v>3269.96</v>
      </c>
      <c r="U44" s="13">
        <f t="shared" si="3"/>
        <v>-1.2129506270184387E-2</v>
      </c>
    </row>
    <row r="45" spans="1:21" ht="17" x14ac:dyDescent="0.2">
      <c r="A45" s="7">
        <v>43405</v>
      </c>
      <c r="B45">
        <v>2097.5</v>
      </c>
      <c r="C45">
        <v>2109.75</v>
      </c>
      <c r="D45">
        <v>2089.25</v>
      </c>
      <c r="E45">
        <v>2095.25</v>
      </c>
      <c r="F45">
        <v>2095.25</v>
      </c>
      <c r="G45" s="14">
        <f t="shared" si="0"/>
        <v>-1.2084551890674033E-2</v>
      </c>
      <c r="H45" s="8">
        <v>2723.06</v>
      </c>
      <c r="I45" s="13">
        <f t="shared" si="1"/>
        <v>-6.3166652678288138E-3</v>
      </c>
      <c r="M45" s="7">
        <v>44134</v>
      </c>
      <c r="N45">
        <v>2508.5</v>
      </c>
      <c r="O45">
        <v>2534.25</v>
      </c>
      <c r="P45">
        <v>2493.75</v>
      </c>
      <c r="Q45">
        <v>2512</v>
      </c>
      <c r="R45">
        <v>2512</v>
      </c>
      <c r="S45" s="14">
        <f t="shared" si="2"/>
        <v>-1.3451153657339177E-2</v>
      </c>
      <c r="T45" s="8">
        <v>3310.24</v>
      </c>
      <c r="U45" s="13">
        <f t="shared" si="3"/>
        <v>1.231819349472163E-2</v>
      </c>
    </row>
    <row r="46" spans="1:21" ht="17" x14ac:dyDescent="0.2">
      <c r="A46" s="7">
        <v>43406</v>
      </c>
      <c r="B46">
        <v>2113</v>
      </c>
      <c r="C46">
        <v>2116.25</v>
      </c>
      <c r="D46">
        <v>2087</v>
      </c>
      <c r="E46">
        <v>2090.3798830000001</v>
      </c>
      <c r="F46">
        <v>2090.3798830000001</v>
      </c>
      <c r="G46" s="14">
        <f t="shared" si="0"/>
        <v>-2.3243608161317431E-3</v>
      </c>
      <c r="H46" s="8">
        <v>2738.31</v>
      </c>
      <c r="I46" s="13">
        <f t="shared" si="1"/>
        <v>5.6003172901073484E-3</v>
      </c>
      <c r="M46" s="7">
        <v>44137</v>
      </c>
      <c r="N46">
        <v>2532.75</v>
      </c>
      <c r="O46">
        <v>2568.5</v>
      </c>
      <c r="P46">
        <v>2531.75</v>
      </c>
      <c r="Q46">
        <v>2556.75</v>
      </c>
      <c r="R46">
        <v>2556.75</v>
      </c>
      <c r="S46" s="14">
        <f t="shared" si="2"/>
        <v>1.7814490445859921E-2</v>
      </c>
      <c r="T46" s="8">
        <v>3369.16</v>
      </c>
      <c r="U46" s="13">
        <f t="shared" si="3"/>
        <v>1.7799313644932147E-2</v>
      </c>
    </row>
    <row r="47" spans="1:21" ht="17" x14ac:dyDescent="0.2">
      <c r="A47" s="7">
        <v>43409</v>
      </c>
      <c r="B47">
        <v>2082.25</v>
      </c>
      <c r="C47">
        <v>2095.5</v>
      </c>
      <c r="D47">
        <v>2080.5</v>
      </c>
      <c r="E47">
        <v>2087.3798830000001</v>
      </c>
      <c r="F47">
        <v>2087.3798830000001</v>
      </c>
      <c r="G47" s="14">
        <f t="shared" si="0"/>
        <v>-1.4351458432974029E-3</v>
      </c>
      <c r="H47" s="8">
        <v>2755.45</v>
      </c>
      <c r="I47" s="13">
        <f t="shared" si="1"/>
        <v>6.2593351373656514E-3</v>
      </c>
      <c r="M47" s="7">
        <v>44138</v>
      </c>
      <c r="N47">
        <v>2560.25</v>
      </c>
      <c r="O47">
        <v>2586.4030760000001</v>
      </c>
      <c r="P47">
        <v>2552.75</v>
      </c>
      <c r="Q47">
        <v>2580</v>
      </c>
      <c r="R47">
        <v>2580</v>
      </c>
      <c r="S47" s="14">
        <f t="shared" si="2"/>
        <v>9.0935758286887491E-3</v>
      </c>
      <c r="T47" s="8">
        <v>3443.44</v>
      </c>
      <c r="U47" s="13">
        <f t="shared" si="3"/>
        <v>2.2047038430944355E-2</v>
      </c>
    </row>
    <row r="48" spans="1:21" ht="17" x14ac:dyDescent="0.2">
      <c r="A48" s="7">
        <v>43410</v>
      </c>
      <c r="B48">
        <v>2086.25</v>
      </c>
      <c r="C48">
        <v>2096.25</v>
      </c>
      <c r="D48">
        <v>2080.75</v>
      </c>
      <c r="E48">
        <v>2090</v>
      </c>
      <c r="F48">
        <v>2090</v>
      </c>
      <c r="G48" s="14">
        <f t="shared" si="0"/>
        <v>1.2552180948655067E-3</v>
      </c>
      <c r="H48" s="8">
        <v>2813.89</v>
      </c>
      <c r="I48" s="13">
        <f t="shared" si="1"/>
        <v>2.1208876952947708E-2</v>
      </c>
      <c r="M48" s="7">
        <v>44139</v>
      </c>
      <c r="N48">
        <v>2579.25</v>
      </c>
      <c r="O48">
        <v>2661.25</v>
      </c>
      <c r="P48">
        <v>2574.75</v>
      </c>
      <c r="Q48">
        <v>2661.25</v>
      </c>
      <c r="R48">
        <v>2661.25</v>
      </c>
      <c r="S48" s="14">
        <f t="shared" si="2"/>
        <v>3.1492248062015449E-2</v>
      </c>
      <c r="T48" s="8">
        <v>3510.45</v>
      </c>
      <c r="U48" s="13">
        <f t="shared" si="3"/>
        <v>1.9460190971818836E-2</v>
      </c>
    </row>
    <row r="49" spans="1:21" ht="17" x14ac:dyDescent="0.2">
      <c r="A49" s="7">
        <v>43411</v>
      </c>
      <c r="B49">
        <v>2097</v>
      </c>
      <c r="C49">
        <v>2114.75</v>
      </c>
      <c r="D49">
        <v>2097</v>
      </c>
      <c r="E49">
        <v>2113</v>
      </c>
      <c r="F49">
        <v>2113</v>
      </c>
      <c r="G49" s="14">
        <f t="shared" si="0"/>
        <v>1.1004784688995128E-2</v>
      </c>
      <c r="H49" s="8">
        <v>2806.83</v>
      </c>
      <c r="I49" s="13">
        <f t="shared" si="1"/>
        <v>-2.5089822274502183E-3</v>
      </c>
      <c r="M49" s="7">
        <v>44140</v>
      </c>
      <c r="N49">
        <v>2660</v>
      </c>
      <c r="O49">
        <v>2686</v>
      </c>
      <c r="P49">
        <v>2660</v>
      </c>
      <c r="Q49">
        <v>2674.5</v>
      </c>
      <c r="R49">
        <v>2674.5</v>
      </c>
      <c r="S49" s="14">
        <f t="shared" si="2"/>
        <v>4.9788633161107487E-3</v>
      </c>
      <c r="T49" s="8">
        <v>3509.44</v>
      </c>
      <c r="U49" s="13">
        <f t="shared" si="3"/>
        <v>-2.8771240154390476E-4</v>
      </c>
    </row>
    <row r="50" spans="1:21" ht="17" x14ac:dyDescent="0.2">
      <c r="A50" s="7">
        <v>43412</v>
      </c>
      <c r="B50">
        <v>2135.8400879999999</v>
      </c>
      <c r="C50">
        <v>2140.25</v>
      </c>
      <c r="D50">
        <v>2127.75</v>
      </c>
      <c r="E50">
        <v>2136</v>
      </c>
      <c r="F50">
        <v>2136</v>
      </c>
      <c r="G50" s="14">
        <f t="shared" si="0"/>
        <v>1.0884997633696214E-2</v>
      </c>
      <c r="H50" s="8">
        <v>2781.01</v>
      </c>
      <c r="I50" s="13">
        <f t="shared" si="1"/>
        <v>-9.1989896074931021E-3</v>
      </c>
      <c r="M50" s="7">
        <v>44141</v>
      </c>
      <c r="N50">
        <v>2650.75</v>
      </c>
      <c r="O50">
        <v>2672.25</v>
      </c>
      <c r="P50">
        <v>2627.25</v>
      </c>
      <c r="Q50">
        <v>2654.5</v>
      </c>
      <c r="R50">
        <v>2654.5</v>
      </c>
      <c r="S50" s="14">
        <f t="shared" si="2"/>
        <v>-7.4780332772480529E-3</v>
      </c>
      <c r="T50" s="8">
        <v>3550.5</v>
      </c>
      <c r="U50" s="13">
        <f t="shared" si="3"/>
        <v>1.1699872344305584E-2</v>
      </c>
    </row>
    <row r="51" spans="1:21" ht="17" x14ac:dyDescent="0.2">
      <c r="A51" s="7">
        <v>43413</v>
      </c>
      <c r="B51">
        <v>2143.25</v>
      </c>
      <c r="C51">
        <v>2145.75</v>
      </c>
      <c r="D51">
        <v>2124.75</v>
      </c>
      <c r="E51">
        <v>2134.8798830000001</v>
      </c>
      <c r="F51">
        <v>2134.8798830000001</v>
      </c>
      <c r="G51" s="14">
        <f t="shared" si="0"/>
        <v>-5.2439934456927073E-4</v>
      </c>
      <c r="H51" s="8">
        <v>2726.22</v>
      </c>
      <c r="I51" s="13">
        <f t="shared" si="1"/>
        <v>-1.9701475363267495E-2</v>
      </c>
      <c r="M51" s="7">
        <v>44144</v>
      </c>
      <c r="N51">
        <v>2690</v>
      </c>
      <c r="O51">
        <v>2778.1000979999999</v>
      </c>
      <c r="P51">
        <v>2686.5</v>
      </c>
      <c r="Q51">
        <v>2739</v>
      </c>
      <c r="R51">
        <v>2739</v>
      </c>
      <c r="S51" s="14">
        <f t="shared" si="2"/>
        <v>3.1832736861932664E-2</v>
      </c>
      <c r="T51" s="8">
        <v>3545.53</v>
      </c>
      <c r="U51" s="13">
        <f t="shared" si="3"/>
        <v>-1.3998028446696731E-3</v>
      </c>
    </row>
    <row r="52" spans="1:21" ht="17" x14ac:dyDescent="0.2">
      <c r="A52" s="7">
        <v>43416</v>
      </c>
      <c r="B52">
        <v>2157.889893</v>
      </c>
      <c r="C52">
        <v>2161.5</v>
      </c>
      <c r="D52">
        <v>2125</v>
      </c>
      <c r="E52">
        <v>2121.75</v>
      </c>
      <c r="F52">
        <v>2121.75</v>
      </c>
      <c r="G52" s="14">
        <f t="shared" si="0"/>
        <v>-6.150174117313556E-3</v>
      </c>
      <c r="H52" s="8">
        <v>2722.18</v>
      </c>
      <c r="I52" s="13">
        <f t="shared" si="1"/>
        <v>-1.4819053487979961E-3</v>
      </c>
      <c r="M52" s="7">
        <v>44145</v>
      </c>
      <c r="N52">
        <v>2688.75</v>
      </c>
      <c r="O52">
        <v>2689.8249510000001</v>
      </c>
      <c r="P52">
        <v>2645.5</v>
      </c>
      <c r="Q52">
        <v>2666</v>
      </c>
      <c r="R52">
        <v>2666</v>
      </c>
      <c r="S52" s="14">
        <f t="shared" si="2"/>
        <v>-2.6652062796641118E-2</v>
      </c>
      <c r="T52" s="8">
        <v>3572.66</v>
      </c>
      <c r="U52" s="13">
        <f t="shared" si="3"/>
        <v>7.6518884341691962E-3</v>
      </c>
    </row>
    <row r="53" spans="1:21" ht="17" x14ac:dyDescent="0.2">
      <c r="A53" s="7">
        <v>43417</v>
      </c>
      <c r="B53">
        <v>2121.3400879999999</v>
      </c>
      <c r="C53">
        <v>2126.25</v>
      </c>
      <c r="D53">
        <v>2095.25</v>
      </c>
      <c r="E53">
        <v>2103</v>
      </c>
      <c r="F53">
        <v>2103</v>
      </c>
      <c r="G53" s="14">
        <f t="shared" si="0"/>
        <v>-8.8370448921880618E-3</v>
      </c>
      <c r="H53" s="8">
        <v>2701.58</v>
      </c>
      <c r="I53" s="13">
        <f t="shared" si="1"/>
        <v>-7.5674643116913076E-3</v>
      </c>
      <c r="M53" s="7">
        <v>44146</v>
      </c>
      <c r="N53">
        <v>2666.5</v>
      </c>
      <c r="O53">
        <v>2698.5</v>
      </c>
      <c r="P53">
        <v>2664.75</v>
      </c>
      <c r="Q53">
        <v>2697.5</v>
      </c>
      <c r="R53">
        <v>2697.5</v>
      </c>
      <c r="S53" s="14">
        <f t="shared" si="2"/>
        <v>1.181545386346583E-2</v>
      </c>
      <c r="T53" s="8">
        <v>3537.01</v>
      </c>
      <c r="U53" s="13">
        <f t="shared" si="3"/>
        <v>-9.9785593927212979E-3</v>
      </c>
    </row>
    <row r="54" spans="1:21" ht="17" x14ac:dyDescent="0.2">
      <c r="A54" s="7">
        <v>43418</v>
      </c>
      <c r="B54">
        <v>2091.5</v>
      </c>
      <c r="C54">
        <v>2114.5</v>
      </c>
      <c r="D54">
        <v>2077.5</v>
      </c>
      <c r="E54">
        <v>2078.5</v>
      </c>
      <c r="F54">
        <v>2078.5</v>
      </c>
      <c r="G54" s="14">
        <f t="shared" si="0"/>
        <v>-1.1650023775558682E-2</v>
      </c>
      <c r="H54" s="8">
        <v>2730.2</v>
      </c>
      <c r="I54" s="13">
        <f t="shared" si="1"/>
        <v>1.0593800664796094E-2</v>
      </c>
      <c r="M54" s="7">
        <v>44147</v>
      </c>
      <c r="N54">
        <v>2685.25</v>
      </c>
      <c r="O54">
        <v>2708.75</v>
      </c>
      <c r="P54">
        <v>2683.320068</v>
      </c>
      <c r="Q54">
        <v>2699.25</v>
      </c>
      <c r="R54">
        <v>2699.25</v>
      </c>
      <c r="S54" s="14">
        <f t="shared" si="2"/>
        <v>6.487488415198861E-4</v>
      </c>
      <c r="T54" s="8">
        <v>3585.15</v>
      </c>
      <c r="U54" s="13">
        <f t="shared" si="3"/>
        <v>1.3610365817456005E-2</v>
      </c>
    </row>
    <row r="55" spans="1:21" ht="17" x14ac:dyDescent="0.2">
      <c r="A55" s="7">
        <v>43419</v>
      </c>
      <c r="B55">
        <v>2084.5</v>
      </c>
      <c r="C55">
        <v>2115</v>
      </c>
      <c r="D55">
        <v>2083.25</v>
      </c>
      <c r="E55">
        <v>2115</v>
      </c>
      <c r="F55">
        <v>2115</v>
      </c>
      <c r="G55" s="14">
        <f t="shared" si="0"/>
        <v>1.7560740918932005E-2</v>
      </c>
      <c r="H55" s="8">
        <v>2736.27</v>
      </c>
      <c r="I55" s="13">
        <f t="shared" si="1"/>
        <v>2.2232803457622463E-3</v>
      </c>
      <c r="M55" s="7">
        <v>44148</v>
      </c>
      <c r="N55">
        <v>2688.5</v>
      </c>
      <c r="O55">
        <v>2702.5</v>
      </c>
      <c r="P55">
        <v>2688</v>
      </c>
      <c r="Q55">
        <v>2694.75</v>
      </c>
      <c r="R55">
        <v>2694.75</v>
      </c>
      <c r="S55" s="14">
        <f t="shared" si="2"/>
        <v>-1.667129758266217E-3</v>
      </c>
      <c r="T55" s="8">
        <v>3626.91</v>
      </c>
      <c r="U55" s="13">
        <f t="shared" si="3"/>
        <v>1.1648048198820149E-2</v>
      </c>
    </row>
    <row r="56" spans="1:21" ht="17" x14ac:dyDescent="0.2">
      <c r="A56" s="7">
        <v>43420</v>
      </c>
      <c r="B56">
        <v>2124.75</v>
      </c>
      <c r="C56">
        <v>2127.75</v>
      </c>
      <c r="D56">
        <v>2104</v>
      </c>
      <c r="E56">
        <v>2116.75</v>
      </c>
      <c r="F56">
        <v>2116.75</v>
      </c>
      <c r="G56" s="14">
        <f t="shared" si="0"/>
        <v>8.274231678486732E-4</v>
      </c>
      <c r="H56" s="8">
        <v>2690.73</v>
      </c>
      <c r="I56" s="13">
        <f t="shared" si="1"/>
        <v>-1.6643094431470606E-2</v>
      </c>
      <c r="M56" s="7">
        <v>44151</v>
      </c>
      <c r="N56">
        <v>2727.5</v>
      </c>
      <c r="O56">
        <v>2746.75</v>
      </c>
      <c r="P56">
        <v>2721.179932</v>
      </c>
      <c r="Q56">
        <v>2738.25</v>
      </c>
      <c r="R56">
        <v>2738.25</v>
      </c>
      <c r="S56" s="14">
        <f t="shared" si="2"/>
        <v>1.6142499304202529E-2</v>
      </c>
      <c r="T56" s="8">
        <v>3609.53</v>
      </c>
      <c r="U56" s="13">
        <f t="shared" si="3"/>
        <v>-4.7919578925310624E-3</v>
      </c>
    </row>
    <row r="57" spans="1:21" ht="17" x14ac:dyDescent="0.2">
      <c r="A57" s="7">
        <v>43423</v>
      </c>
      <c r="B57">
        <v>2124</v>
      </c>
      <c r="C57">
        <v>2128.5</v>
      </c>
      <c r="D57">
        <v>2099.75</v>
      </c>
      <c r="E57">
        <v>2100.1298830000001</v>
      </c>
      <c r="F57">
        <v>2100.1298830000001</v>
      </c>
      <c r="G57" s="14">
        <f t="shared" si="0"/>
        <v>-7.8517146569032636E-3</v>
      </c>
      <c r="H57" s="8">
        <v>2641.89</v>
      </c>
      <c r="I57" s="13">
        <f t="shared" si="1"/>
        <v>-1.8151208036480848E-2</v>
      </c>
      <c r="M57" s="7">
        <v>44152</v>
      </c>
      <c r="N57">
        <v>2732</v>
      </c>
      <c r="O57">
        <v>2733.75</v>
      </c>
      <c r="P57">
        <v>2699.6750489999999</v>
      </c>
      <c r="Q57">
        <v>2717.5</v>
      </c>
      <c r="R57">
        <v>2717.5</v>
      </c>
      <c r="S57" s="14">
        <f t="shared" si="2"/>
        <v>-7.577832557290276E-3</v>
      </c>
      <c r="T57" s="8">
        <v>3567.79</v>
      </c>
      <c r="U57" s="13">
        <f t="shared" si="3"/>
        <v>-1.156383241031389E-2</v>
      </c>
    </row>
    <row r="58" spans="1:21" ht="17" x14ac:dyDescent="0.2">
      <c r="A58" s="7">
        <v>43424</v>
      </c>
      <c r="B58">
        <v>2077</v>
      </c>
      <c r="C58">
        <v>2082.5</v>
      </c>
      <c r="D58">
        <v>2050</v>
      </c>
      <c r="E58">
        <v>2063.8798830000001</v>
      </c>
      <c r="F58">
        <v>2063.8798830000001</v>
      </c>
      <c r="G58" s="14">
        <f t="shared" si="0"/>
        <v>-1.726083719556315E-2</v>
      </c>
      <c r="H58" s="8">
        <v>2649.93</v>
      </c>
      <c r="I58" s="13">
        <f t="shared" si="1"/>
        <v>3.0432758366170098E-3</v>
      </c>
      <c r="M58" s="7">
        <v>44153</v>
      </c>
      <c r="N58">
        <v>2704</v>
      </c>
      <c r="O58">
        <v>2723.25</v>
      </c>
      <c r="P58">
        <v>2702.25</v>
      </c>
      <c r="Q58">
        <v>2711</v>
      </c>
      <c r="R58">
        <v>2711</v>
      </c>
      <c r="S58" s="14">
        <f t="shared" si="2"/>
        <v>-2.3919043238270765E-3</v>
      </c>
      <c r="T58" s="8">
        <v>3581.87</v>
      </c>
      <c r="U58" s="13">
        <f t="shared" si="3"/>
        <v>3.9464206133208446E-3</v>
      </c>
    </row>
    <row r="59" spans="1:21" ht="17" x14ac:dyDescent="0.2">
      <c r="A59" s="7">
        <v>43425</v>
      </c>
      <c r="B59">
        <v>2067.75</v>
      </c>
      <c r="C59">
        <v>2082</v>
      </c>
      <c r="D59">
        <v>2065.75</v>
      </c>
      <c r="E59">
        <v>2081.25</v>
      </c>
      <c r="F59">
        <v>2081.25</v>
      </c>
      <c r="G59" s="14">
        <f t="shared" si="0"/>
        <v>8.4162441540693855E-3</v>
      </c>
      <c r="H59" s="8">
        <v>2632.56</v>
      </c>
      <c r="I59" s="13">
        <f t="shared" si="1"/>
        <v>-6.5548901291732076E-3</v>
      </c>
      <c r="M59" s="7">
        <v>44154</v>
      </c>
      <c r="N59">
        <v>2689.25</v>
      </c>
      <c r="O59">
        <v>2694</v>
      </c>
      <c r="P59">
        <v>2676</v>
      </c>
      <c r="Q59">
        <v>2683</v>
      </c>
      <c r="R59">
        <v>2683</v>
      </c>
      <c r="S59" s="14">
        <f t="shared" si="2"/>
        <v>-1.0328292143120588E-2</v>
      </c>
      <c r="T59" s="8">
        <v>3557.54</v>
      </c>
      <c r="U59" s="13">
        <f t="shared" si="3"/>
        <v>-6.7925413261787915E-3</v>
      </c>
    </row>
    <row r="60" spans="1:21" ht="17" x14ac:dyDescent="0.2">
      <c r="A60" s="7">
        <v>43426</v>
      </c>
      <c r="B60">
        <v>2067.75</v>
      </c>
      <c r="C60">
        <v>2067.75</v>
      </c>
      <c r="D60">
        <v>2038</v>
      </c>
      <c r="E60">
        <v>2040.25</v>
      </c>
      <c r="F60">
        <v>2040.25</v>
      </c>
      <c r="G60" s="14">
        <f t="shared" si="0"/>
        <v>-1.9699699699699647E-2</v>
      </c>
      <c r="H60" s="8">
        <v>2673.45</v>
      </c>
      <c r="I60" s="13">
        <f t="shared" si="1"/>
        <v>1.5532409517731827E-2</v>
      </c>
      <c r="M60" s="7">
        <v>44155</v>
      </c>
      <c r="N60">
        <v>2681.75</v>
      </c>
      <c r="O60">
        <v>2692.5</v>
      </c>
      <c r="P60">
        <v>2677.5</v>
      </c>
      <c r="Q60">
        <v>2683.75</v>
      </c>
      <c r="R60">
        <v>2683.75</v>
      </c>
      <c r="S60" s="14">
        <f t="shared" si="2"/>
        <v>2.7953783078649153E-4</v>
      </c>
      <c r="T60" s="8">
        <v>3577.59</v>
      </c>
      <c r="U60" s="13">
        <f t="shared" si="3"/>
        <v>5.6359169538502396E-3</v>
      </c>
    </row>
    <row r="61" spans="1:21" ht="17" x14ac:dyDescent="0.2">
      <c r="A61" s="7">
        <v>43427</v>
      </c>
      <c r="B61">
        <v>2046.75</v>
      </c>
      <c r="C61">
        <v>2061.75</v>
      </c>
      <c r="D61">
        <v>2043.5</v>
      </c>
      <c r="E61">
        <v>2060</v>
      </c>
      <c r="F61">
        <v>2060</v>
      </c>
      <c r="G61" s="14">
        <f t="shared" si="0"/>
        <v>9.6801862516848747E-3</v>
      </c>
      <c r="H61" s="8">
        <v>2682.17</v>
      </c>
      <c r="I61" s="13">
        <f t="shared" si="1"/>
        <v>3.261703042884756E-3</v>
      </c>
      <c r="M61" s="7">
        <v>44158</v>
      </c>
      <c r="N61">
        <v>2674</v>
      </c>
      <c r="O61">
        <v>2682.25</v>
      </c>
      <c r="P61">
        <v>2658.75</v>
      </c>
      <c r="Q61">
        <v>2667.75</v>
      </c>
      <c r="R61">
        <v>2667.75</v>
      </c>
      <c r="S61" s="14">
        <f t="shared" si="2"/>
        <v>-5.9618071727992605E-3</v>
      </c>
      <c r="T61" s="8">
        <v>3635.41</v>
      </c>
      <c r="U61" s="13">
        <f t="shared" si="3"/>
        <v>1.6161717804443754E-2</v>
      </c>
    </row>
    <row r="62" spans="1:21" ht="17" x14ac:dyDescent="0.2">
      <c r="A62" s="7">
        <v>43430</v>
      </c>
      <c r="B62">
        <v>2063.5</v>
      </c>
      <c r="C62">
        <v>2074.25</v>
      </c>
      <c r="D62">
        <v>2063.5</v>
      </c>
      <c r="E62">
        <v>2075.3798830000001</v>
      </c>
      <c r="F62">
        <v>2075.3798830000001</v>
      </c>
      <c r="G62" s="14">
        <f t="shared" si="0"/>
        <v>7.4659626213593455E-3</v>
      </c>
      <c r="H62" s="8">
        <v>2743.79</v>
      </c>
      <c r="I62" s="13">
        <f t="shared" si="1"/>
        <v>2.297393528374414E-2</v>
      </c>
      <c r="M62" s="7">
        <v>44159</v>
      </c>
      <c r="N62">
        <v>2692</v>
      </c>
      <c r="O62">
        <v>2711.1989749999998</v>
      </c>
      <c r="P62">
        <v>2685</v>
      </c>
      <c r="Q62">
        <v>2709.5</v>
      </c>
      <c r="R62">
        <v>2709.5</v>
      </c>
      <c r="S62" s="14">
        <f t="shared" si="2"/>
        <v>1.5649892231281104E-2</v>
      </c>
      <c r="T62" s="8">
        <v>3629.65</v>
      </c>
      <c r="U62" s="13">
        <f t="shared" si="3"/>
        <v>-1.5844155129681736E-3</v>
      </c>
    </row>
    <row r="63" spans="1:21" ht="17" x14ac:dyDescent="0.2">
      <c r="A63" s="7">
        <v>43431</v>
      </c>
      <c r="B63">
        <v>2086.5</v>
      </c>
      <c r="C63">
        <v>2097.5</v>
      </c>
      <c r="D63">
        <v>2076.25</v>
      </c>
      <c r="E63">
        <v>2092.75</v>
      </c>
      <c r="F63">
        <v>2092.75</v>
      </c>
      <c r="G63" s="14">
        <f t="shared" si="0"/>
        <v>8.3696084472453247E-3</v>
      </c>
      <c r="H63" s="8">
        <v>2737.8</v>
      </c>
      <c r="I63" s="13">
        <f t="shared" si="1"/>
        <v>-2.1831116812874862E-3</v>
      </c>
      <c r="M63" s="7">
        <v>44160</v>
      </c>
      <c r="N63">
        <v>2717</v>
      </c>
      <c r="O63">
        <v>2721.25</v>
      </c>
      <c r="P63">
        <v>2699</v>
      </c>
      <c r="Q63">
        <v>2703.25</v>
      </c>
      <c r="R63">
        <v>2703.25</v>
      </c>
      <c r="S63" s="14">
        <f t="shared" si="2"/>
        <v>-2.3066986528880173E-3</v>
      </c>
      <c r="T63" s="8">
        <v>3638.35</v>
      </c>
      <c r="U63" s="13">
        <f t="shared" si="3"/>
        <v>2.3969253233782073E-3</v>
      </c>
    </row>
    <row r="64" spans="1:21" ht="17" x14ac:dyDescent="0.2">
      <c r="A64" s="7">
        <v>43432</v>
      </c>
      <c r="B64">
        <v>2103</v>
      </c>
      <c r="C64">
        <v>2106</v>
      </c>
      <c r="D64">
        <v>2096.5</v>
      </c>
      <c r="E64">
        <v>2106.3798830000001</v>
      </c>
      <c r="F64">
        <v>2106.3798830000001</v>
      </c>
      <c r="G64" s="14">
        <f t="shared" si="0"/>
        <v>6.5129055071078135E-3</v>
      </c>
      <c r="H64" s="8">
        <v>2760.17</v>
      </c>
      <c r="I64" s="13">
        <f t="shared" si="1"/>
        <v>8.1707940682298474E-3</v>
      </c>
      <c r="M64" s="7">
        <v>44161</v>
      </c>
      <c r="N64">
        <v>2714</v>
      </c>
      <c r="O64">
        <v>2719.4250489999999</v>
      </c>
      <c r="P64">
        <v>2709.6750489999999</v>
      </c>
      <c r="Q64">
        <v>2714.5</v>
      </c>
      <c r="R64">
        <v>2714.5</v>
      </c>
      <c r="S64" s="14">
        <f t="shared" si="2"/>
        <v>4.161657264403873E-3</v>
      </c>
      <c r="T64" s="8">
        <v>3621.63</v>
      </c>
      <c r="U64" s="13">
        <f t="shared" si="3"/>
        <v>-4.5954897137437944E-3</v>
      </c>
    </row>
    <row r="65" spans="1:21" ht="17" x14ac:dyDescent="0.2">
      <c r="A65" s="7">
        <v>43433</v>
      </c>
      <c r="B65">
        <v>2128.75</v>
      </c>
      <c r="C65">
        <v>2140</v>
      </c>
      <c r="D65">
        <v>2127.75</v>
      </c>
      <c r="E65">
        <v>2134</v>
      </c>
      <c r="F65">
        <v>2134</v>
      </c>
      <c r="G65" s="14">
        <f t="shared" si="0"/>
        <v>1.3112600069395963E-2</v>
      </c>
      <c r="H65" s="8">
        <v>2790.37</v>
      </c>
      <c r="I65" s="13">
        <f t="shared" si="1"/>
        <v>1.0941355061463431E-2</v>
      </c>
      <c r="M65" s="7">
        <v>44162</v>
      </c>
      <c r="N65">
        <v>2713</v>
      </c>
      <c r="O65">
        <v>2726</v>
      </c>
      <c r="P65">
        <v>2706.75</v>
      </c>
      <c r="Q65">
        <v>2725.5</v>
      </c>
      <c r="R65">
        <v>2725.5</v>
      </c>
      <c r="S65" s="14">
        <f t="shared" si="2"/>
        <v>4.0523116596058451E-3</v>
      </c>
      <c r="T65" s="8">
        <v>3662.45</v>
      </c>
      <c r="U65" s="13">
        <f t="shared" si="3"/>
        <v>1.1271167954760575E-2</v>
      </c>
    </row>
    <row r="66" spans="1:21" ht="17" x14ac:dyDescent="0.2">
      <c r="A66" s="7">
        <v>43434</v>
      </c>
      <c r="B66">
        <v>2141</v>
      </c>
      <c r="C66">
        <v>2149.25</v>
      </c>
      <c r="D66">
        <v>2135.75</v>
      </c>
      <c r="E66">
        <v>2140.5</v>
      </c>
      <c r="F66">
        <v>2140.5</v>
      </c>
      <c r="G66" s="14">
        <f t="shared" si="0"/>
        <v>3.0459231490158611E-3</v>
      </c>
      <c r="H66" s="8">
        <v>2700.06</v>
      </c>
      <c r="I66" s="13">
        <f t="shared" si="1"/>
        <v>-3.2364883510072162E-2</v>
      </c>
      <c r="M66" s="7">
        <v>44165</v>
      </c>
      <c r="N66">
        <v>2701</v>
      </c>
      <c r="O66">
        <v>2718.080078</v>
      </c>
      <c r="P66">
        <v>2688.75</v>
      </c>
      <c r="Q66">
        <v>2688.75</v>
      </c>
      <c r="R66">
        <v>2688.75</v>
      </c>
      <c r="S66" s="14">
        <f t="shared" si="2"/>
        <v>-1.3483764446890478E-2</v>
      </c>
      <c r="T66" s="8">
        <v>3669.01</v>
      </c>
      <c r="U66" s="13">
        <f t="shared" si="3"/>
        <v>1.7911507324332998E-3</v>
      </c>
    </row>
    <row r="67" spans="1:21" ht="17" x14ac:dyDescent="0.2">
      <c r="A67" s="7">
        <v>43437</v>
      </c>
      <c r="B67">
        <v>2190</v>
      </c>
      <c r="C67">
        <v>2203.25</v>
      </c>
      <c r="D67">
        <v>2177</v>
      </c>
      <c r="E67">
        <v>2179</v>
      </c>
      <c r="F67">
        <v>2179</v>
      </c>
      <c r="G67" s="14">
        <f t="shared" si="0"/>
        <v>1.7986451763606581E-2</v>
      </c>
      <c r="H67" s="8">
        <v>2695.95</v>
      </c>
      <c r="I67" s="13">
        <f t="shared" si="1"/>
        <v>-1.5221883958135285E-3</v>
      </c>
      <c r="M67" s="7">
        <v>44166</v>
      </c>
      <c r="N67">
        <v>2723.75</v>
      </c>
      <c r="O67">
        <v>2745.469971</v>
      </c>
      <c r="P67">
        <v>2718.75</v>
      </c>
      <c r="Q67">
        <v>2725.5</v>
      </c>
      <c r="R67">
        <v>2725.5</v>
      </c>
      <c r="S67" s="14">
        <f t="shared" si="2"/>
        <v>1.3668061366806095E-2</v>
      </c>
      <c r="T67" s="8">
        <v>3666.72</v>
      </c>
      <c r="U67" s="13">
        <f t="shared" si="3"/>
        <v>-6.241465681479097E-4</v>
      </c>
    </row>
    <row r="68" spans="1:21" ht="17" x14ac:dyDescent="0.2">
      <c r="A68" s="7">
        <v>43438</v>
      </c>
      <c r="B68">
        <v>2175.25</v>
      </c>
      <c r="C68">
        <v>2177.5</v>
      </c>
      <c r="D68">
        <v>2159.5</v>
      </c>
      <c r="E68">
        <v>2170.1298830000001</v>
      </c>
      <c r="F68">
        <v>2170.1298830000001</v>
      </c>
      <c r="G68" s="14">
        <f t="shared" ref="G68:G131" si="4">F68/F67-1</f>
        <v>-4.0707283157411789E-3</v>
      </c>
      <c r="H68" s="8">
        <v>2633.08</v>
      </c>
      <c r="I68" s="13">
        <f t="shared" ref="I68:I131" si="5">H68/H67-1</f>
        <v>-2.3320165433335149E-2</v>
      </c>
      <c r="M68" s="7">
        <v>44167</v>
      </c>
      <c r="N68">
        <v>2724.25</v>
      </c>
      <c r="O68">
        <v>2741.5</v>
      </c>
      <c r="P68">
        <v>2722.3701169999999</v>
      </c>
      <c r="Q68">
        <v>2738.5</v>
      </c>
      <c r="R68">
        <v>2738.5</v>
      </c>
      <c r="S68" s="14">
        <f t="shared" ref="S68:S131" si="6">R68/R67-1</f>
        <v>4.7697670152264671E-3</v>
      </c>
      <c r="T68" s="8">
        <v>3699.12</v>
      </c>
      <c r="U68" s="13">
        <f t="shared" ref="U68:U131" si="7">T68/T67-1</f>
        <v>8.8362351093074221E-3</v>
      </c>
    </row>
    <row r="69" spans="1:21" ht="17" x14ac:dyDescent="0.2">
      <c r="A69" s="7">
        <v>43439</v>
      </c>
      <c r="B69">
        <v>2133.25</v>
      </c>
      <c r="C69">
        <v>2133.25</v>
      </c>
      <c r="D69">
        <v>2119.75</v>
      </c>
      <c r="E69">
        <v>2122.1298830000001</v>
      </c>
      <c r="F69">
        <v>2122.1298830000001</v>
      </c>
      <c r="G69" s="14">
        <f t="shared" si="4"/>
        <v>-2.2118491789829942E-2</v>
      </c>
      <c r="H69" s="8">
        <v>2637.72</v>
      </c>
      <c r="I69" s="13">
        <f t="shared" si="5"/>
        <v>1.762194844060927E-3</v>
      </c>
      <c r="M69" s="7">
        <v>44168</v>
      </c>
      <c r="N69">
        <v>2733.25</v>
      </c>
      <c r="O69">
        <v>2733.6298830000001</v>
      </c>
      <c r="P69">
        <v>2717.1999510000001</v>
      </c>
      <c r="Q69">
        <v>2720.25</v>
      </c>
      <c r="R69">
        <v>2720.25</v>
      </c>
      <c r="S69" s="14">
        <f t="shared" si="6"/>
        <v>-6.6642322439292023E-3</v>
      </c>
      <c r="T69" s="8">
        <v>3691.96</v>
      </c>
      <c r="U69" s="13">
        <f t="shared" si="7"/>
        <v>-1.9355954929820562E-3</v>
      </c>
    </row>
    <row r="70" spans="1:21" ht="17" x14ac:dyDescent="0.2">
      <c r="A70" s="7">
        <v>43440</v>
      </c>
      <c r="B70">
        <v>2105.75</v>
      </c>
      <c r="C70">
        <v>2106</v>
      </c>
      <c r="D70">
        <v>2049.5</v>
      </c>
      <c r="E70">
        <v>2059.25</v>
      </c>
      <c r="F70">
        <v>2059.25</v>
      </c>
      <c r="G70" s="14">
        <f t="shared" si="4"/>
        <v>-2.9630553484835898E-2</v>
      </c>
      <c r="H70" s="8">
        <v>2636.78</v>
      </c>
      <c r="I70" s="13">
        <f t="shared" si="5"/>
        <v>-3.5636837875119287E-4</v>
      </c>
      <c r="M70" s="7">
        <v>44169</v>
      </c>
      <c r="N70">
        <v>2726.5</v>
      </c>
      <c r="O70">
        <v>2736.5</v>
      </c>
      <c r="P70">
        <v>2709.5</v>
      </c>
      <c r="Q70">
        <v>2733.75</v>
      </c>
      <c r="R70">
        <v>2733.75</v>
      </c>
      <c r="S70" s="14">
        <f t="shared" si="6"/>
        <v>4.9627791563275903E-3</v>
      </c>
      <c r="T70" s="8">
        <v>3702.25</v>
      </c>
      <c r="U70" s="13">
        <f t="shared" si="7"/>
        <v>2.7871374554437889E-3</v>
      </c>
    </row>
    <row r="71" spans="1:21" ht="17" x14ac:dyDescent="0.2">
      <c r="A71" s="7">
        <v>43441</v>
      </c>
      <c r="B71">
        <v>2090.75</v>
      </c>
      <c r="C71">
        <v>2117.25</v>
      </c>
      <c r="D71">
        <v>2080.25</v>
      </c>
      <c r="E71">
        <v>2081.75</v>
      </c>
      <c r="F71">
        <v>2081.75</v>
      </c>
      <c r="G71" s="14">
        <f t="shared" si="4"/>
        <v>1.0926308121889106E-2</v>
      </c>
      <c r="H71" s="8">
        <v>2651.07</v>
      </c>
      <c r="I71" s="13">
        <f t="shared" si="5"/>
        <v>5.4194889220944287E-3</v>
      </c>
      <c r="M71" s="7">
        <v>44172</v>
      </c>
      <c r="N71">
        <v>2755</v>
      </c>
      <c r="O71">
        <v>2776</v>
      </c>
      <c r="P71">
        <v>2755</v>
      </c>
      <c r="Q71">
        <v>2761.25</v>
      </c>
      <c r="R71">
        <v>2761.25</v>
      </c>
      <c r="S71" s="14">
        <f t="shared" si="6"/>
        <v>1.0059442158207643E-2</v>
      </c>
      <c r="T71" s="8">
        <v>3672.82</v>
      </c>
      <c r="U71" s="13">
        <f t="shared" si="7"/>
        <v>-7.9492200688769943E-3</v>
      </c>
    </row>
    <row r="72" spans="1:21" ht="17" x14ac:dyDescent="0.2">
      <c r="A72" s="7">
        <v>43444</v>
      </c>
      <c r="B72">
        <v>2061</v>
      </c>
      <c r="C72">
        <v>2089.5</v>
      </c>
      <c r="D72">
        <v>2059.25</v>
      </c>
      <c r="E72">
        <v>2064.25</v>
      </c>
      <c r="F72">
        <v>2064.25</v>
      </c>
      <c r="G72" s="14">
        <f t="shared" si="4"/>
        <v>-8.4063888555302446E-3</v>
      </c>
      <c r="H72" s="8">
        <v>2650.54</v>
      </c>
      <c r="I72" s="13">
        <f t="shared" si="5"/>
        <v>-1.9991927787654795E-4</v>
      </c>
      <c r="M72" s="7">
        <v>44173</v>
      </c>
      <c r="N72">
        <v>2749.5</v>
      </c>
      <c r="O72">
        <v>2763.330078</v>
      </c>
      <c r="P72">
        <v>2743</v>
      </c>
      <c r="Q72">
        <v>2761</v>
      </c>
      <c r="R72">
        <v>2761</v>
      </c>
      <c r="S72" s="14">
        <f t="shared" si="6"/>
        <v>-9.0538705296516753E-5</v>
      </c>
      <c r="T72" s="8">
        <v>3668.1</v>
      </c>
      <c r="U72" s="13">
        <f t="shared" si="7"/>
        <v>-1.2851160688518437E-3</v>
      </c>
    </row>
    <row r="73" spans="1:21" ht="17" x14ac:dyDescent="0.2">
      <c r="A73" s="7">
        <v>43445</v>
      </c>
      <c r="B73">
        <v>2093</v>
      </c>
      <c r="C73">
        <v>2123.25</v>
      </c>
      <c r="D73">
        <v>2084.5</v>
      </c>
      <c r="E73">
        <v>2114.25</v>
      </c>
      <c r="F73">
        <v>2114.25</v>
      </c>
      <c r="G73" s="14">
        <f t="shared" si="4"/>
        <v>2.4221872350732809E-2</v>
      </c>
      <c r="H73" s="8">
        <v>2599.9499999999998</v>
      </c>
      <c r="I73" s="13">
        <f t="shared" si="5"/>
        <v>-1.9086676677205427E-2</v>
      </c>
      <c r="M73" s="7">
        <v>44174</v>
      </c>
      <c r="N73">
        <v>2766.5</v>
      </c>
      <c r="O73">
        <v>2766.75</v>
      </c>
      <c r="P73">
        <v>2745.9099120000001</v>
      </c>
      <c r="Q73">
        <v>2757</v>
      </c>
      <c r="R73">
        <v>2757</v>
      </c>
      <c r="S73" s="14">
        <f t="shared" si="6"/>
        <v>-1.4487504527345152E-3</v>
      </c>
      <c r="T73" s="8">
        <v>3663.46</v>
      </c>
      <c r="U73" s="13">
        <f t="shared" si="7"/>
        <v>-1.264960061067022E-3</v>
      </c>
    </row>
    <row r="74" spans="1:21" ht="17" x14ac:dyDescent="0.2">
      <c r="A74" s="7">
        <v>43446</v>
      </c>
      <c r="B74">
        <v>2113.75</v>
      </c>
      <c r="C74">
        <v>2122</v>
      </c>
      <c r="D74">
        <v>2106.75</v>
      </c>
      <c r="E74">
        <v>2112</v>
      </c>
      <c r="F74">
        <v>2112</v>
      </c>
      <c r="G74" s="14">
        <f t="shared" si="4"/>
        <v>-1.0642071656615792E-3</v>
      </c>
      <c r="H74" s="8">
        <v>2545.94</v>
      </c>
      <c r="I74" s="13">
        <f t="shared" si="5"/>
        <v>-2.0773476413007863E-2</v>
      </c>
      <c r="M74" s="7">
        <v>44175</v>
      </c>
      <c r="N74">
        <v>2743</v>
      </c>
      <c r="O74">
        <v>2759.25</v>
      </c>
      <c r="P74">
        <v>2730.25</v>
      </c>
      <c r="Q74">
        <v>2751.5</v>
      </c>
      <c r="R74">
        <v>2751.5</v>
      </c>
      <c r="S74" s="14">
        <f t="shared" si="6"/>
        <v>-1.9949220166848303E-3</v>
      </c>
      <c r="T74" s="8">
        <v>3647.49</v>
      </c>
      <c r="U74" s="13">
        <f t="shared" si="7"/>
        <v>-4.359266922526861E-3</v>
      </c>
    </row>
    <row r="75" spans="1:21" ht="17" x14ac:dyDescent="0.2">
      <c r="A75" s="7">
        <v>43447</v>
      </c>
      <c r="B75">
        <v>2096.25</v>
      </c>
      <c r="C75">
        <v>2100.75</v>
      </c>
      <c r="D75">
        <v>2083.25</v>
      </c>
      <c r="E75">
        <v>2087.3798830000001</v>
      </c>
      <c r="F75">
        <v>2087.3798830000001</v>
      </c>
      <c r="G75" s="14">
        <f t="shared" si="4"/>
        <v>-1.1657252367424209E-2</v>
      </c>
      <c r="H75" s="8">
        <v>2546.16</v>
      </c>
      <c r="I75" s="13">
        <f t="shared" si="5"/>
        <v>8.6412091408138991E-5</v>
      </c>
      <c r="M75" s="7">
        <v>44176</v>
      </c>
      <c r="N75">
        <v>2747.75</v>
      </c>
      <c r="O75">
        <v>2760.330078</v>
      </c>
      <c r="P75">
        <v>2738.25</v>
      </c>
      <c r="Q75">
        <v>2743.25</v>
      </c>
      <c r="R75">
        <v>2743.25</v>
      </c>
      <c r="S75" s="14">
        <f t="shared" si="6"/>
        <v>-2.9983645284390459E-3</v>
      </c>
      <c r="T75" s="8">
        <v>3694.62</v>
      </c>
      <c r="U75" s="13">
        <f t="shared" si="7"/>
        <v>1.2921214314501217E-2</v>
      </c>
    </row>
    <row r="76" spans="1:21" ht="17" x14ac:dyDescent="0.2">
      <c r="A76" s="7">
        <v>43448</v>
      </c>
      <c r="B76">
        <v>2066.75</v>
      </c>
      <c r="C76">
        <v>2086.75</v>
      </c>
      <c r="D76">
        <v>2066.75</v>
      </c>
      <c r="E76">
        <v>2072.5</v>
      </c>
      <c r="F76">
        <v>2072.5</v>
      </c>
      <c r="G76" s="14">
        <f t="shared" si="4"/>
        <v>-7.1284978461201298E-3</v>
      </c>
      <c r="H76" s="8">
        <v>2506.96</v>
      </c>
      <c r="I76" s="13">
        <f t="shared" si="5"/>
        <v>-1.5395733182517968E-2</v>
      </c>
      <c r="M76" s="7">
        <v>44179</v>
      </c>
      <c r="N76">
        <v>2735</v>
      </c>
      <c r="O76">
        <v>2757.669922</v>
      </c>
      <c r="P76">
        <v>2727</v>
      </c>
      <c r="Q76">
        <v>2746.5</v>
      </c>
      <c r="R76">
        <v>2746.5</v>
      </c>
      <c r="S76" s="14">
        <f t="shared" si="6"/>
        <v>1.1847261459947411E-3</v>
      </c>
      <c r="T76" s="8">
        <v>3701.17</v>
      </c>
      <c r="U76" s="13">
        <f t="shared" si="7"/>
        <v>1.7728480872187813E-3</v>
      </c>
    </row>
    <row r="77" spans="1:21" ht="17" x14ac:dyDescent="0.2">
      <c r="A77" s="7">
        <v>43451</v>
      </c>
      <c r="B77">
        <v>2056.75</v>
      </c>
      <c r="C77">
        <v>2056.75</v>
      </c>
      <c r="D77">
        <v>2023.75</v>
      </c>
      <c r="E77">
        <v>2048.1298830000001</v>
      </c>
      <c r="F77">
        <v>2048.1298830000001</v>
      </c>
      <c r="G77" s="14">
        <f t="shared" si="4"/>
        <v>-1.17588019300362E-2</v>
      </c>
      <c r="H77" s="8">
        <v>2467.42</v>
      </c>
      <c r="I77" s="13">
        <f t="shared" si="5"/>
        <v>-1.5772090500047797E-2</v>
      </c>
      <c r="M77" s="7">
        <v>44180</v>
      </c>
      <c r="N77">
        <v>2739.75</v>
      </c>
      <c r="O77">
        <v>2746</v>
      </c>
      <c r="P77">
        <v>2711</v>
      </c>
      <c r="Q77">
        <v>2715.5</v>
      </c>
      <c r="R77">
        <v>2715.5</v>
      </c>
      <c r="S77" s="14">
        <f t="shared" si="6"/>
        <v>-1.1287092663389786E-2</v>
      </c>
      <c r="T77" s="8">
        <v>3722.48</v>
      </c>
      <c r="U77" s="13">
        <f t="shared" si="7"/>
        <v>5.7576388007034573E-3</v>
      </c>
    </row>
    <row r="78" spans="1:21" ht="17" x14ac:dyDescent="0.2">
      <c r="A78" s="7">
        <v>43452</v>
      </c>
      <c r="B78">
        <v>2011.25</v>
      </c>
      <c r="C78">
        <v>2025</v>
      </c>
      <c r="D78">
        <v>2006.5</v>
      </c>
      <c r="E78">
        <v>2011.75</v>
      </c>
      <c r="F78">
        <v>2011.75</v>
      </c>
      <c r="G78" s="14">
        <f t="shared" si="4"/>
        <v>-1.7762488259149167E-2</v>
      </c>
      <c r="H78" s="8">
        <v>2416.62</v>
      </c>
      <c r="I78" s="13">
        <f t="shared" si="5"/>
        <v>-2.0588306814405377E-2</v>
      </c>
      <c r="M78" s="7">
        <v>44181</v>
      </c>
      <c r="N78">
        <v>2725.25</v>
      </c>
      <c r="O78">
        <v>2735.080078</v>
      </c>
      <c r="P78">
        <v>2715</v>
      </c>
      <c r="Q78">
        <v>2730</v>
      </c>
      <c r="R78">
        <v>2730</v>
      </c>
      <c r="S78" s="14">
        <f t="shared" si="6"/>
        <v>5.3397164426440824E-3</v>
      </c>
      <c r="T78" s="8">
        <v>3709.41</v>
      </c>
      <c r="U78" s="13">
        <f t="shared" si="7"/>
        <v>-3.5111001267972286E-3</v>
      </c>
    </row>
    <row r="79" spans="1:21" ht="17" x14ac:dyDescent="0.2">
      <c r="A79" s="7">
        <v>43453</v>
      </c>
      <c r="B79">
        <v>2001.25</v>
      </c>
      <c r="C79">
        <v>2023</v>
      </c>
      <c r="D79">
        <v>2001.25</v>
      </c>
      <c r="E79">
        <v>2016.25</v>
      </c>
      <c r="F79">
        <v>2016.25</v>
      </c>
      <c r="G79" s="14">
        <f t="shared" si="4"/>
        <v>2.2368584565677363E-3</v>
      </c>
      <c r="H79" s="8">
        <v>2351.1</v>
      </c>
      <c r="I79" s="13">
        <f t="shared" si="5"/>
        <v>-2.711224768478282E-2</v>
      </c>
      <c r="M79" s="7">
        <v>44182</v>
      </c>
      <c r="N79">
        <v>2726</v>
      </c>
      <c r="O79">
        <v>2729.419922</v>
      </c>
      <c r="P79">
        <v>2717.25</v>
      </c>
      <c r="Q79">
        <v>2717.25</v>
      </c>
      <c r="R79">
        <v>2717.25</v>
      </c>
      <c r="S79" s="14">
        <f t="shared" si="6"/>
        <v>-4.6703296703296537E-3</v>
      </c>
      <c r="T79" s="8">
        <v>3694.92</v>
      </c>
      <c r="U79" s="13">
        <f t="shared" si="7"/>
        <v>-3.9062815919512772E-3</v>
      </c>
    </row>
    <row r="80" spans="1:21" ht="17" x14ac:dyDescent="0.2">
      <c r="A80" s="7">
        <v>43454</v>
      </c>
      <c r="B80">
        <v>1959.25</v>
      </c>
      <c r="C80">
        <v>1976.25</v>
      </c>
      <c r="D80">
        <v>1952.25</v>
      </c>
      <c r="E80">
        <v>1955.25</v>
      </c>
      <c r="F80">
        <v>1955.25</v>
      </c>
      <c r="G80" s="14">
        <f t="shared" si="4"/>
        <v>-3.0254184748915058E-2</v>
      </c>
      <c r="H80" s="8">
        <v>2467.6999999999998</v>
      </c>
      <c r="I80" s="13">
        <f t="shared" si="5"/>
        <v>4.9593807154098002E-2</v>
      </c>
      <c r="M80" s="7">
        <v>44183</v>
      </c>
      <c r="N80">
        <v>2735</v>
      </c>
      <c r="O80">
        <v>2746</v>
      </c>
      <c r="P80">
        <v>2726.25</v>
      </c>
      <c r="Q80">
        <v>2728.25</v>
      </c>
      <c r="R80">
        <v>2728.25</v>
      </c>
      <c r="S80" s="14">
        <f t="shared" si="6"/>
        <v>4.0482105069463703E-3</v>
      </c>
      <c r="T80" s="8">
        <v>3687.26</v>
      </c>
      <c r="U80" s="13">
        <f t="shared" si="7"/>
        <v>-2.0731166033364223E-3</v>
      </c>
    </row>
    <row r="81" spans="1:21" ht="17" x14ac:dyDescent="0.2">
      <c r="A81" s="7">
        <v>43455</v>
      </c>
      <c r="B81">
        <v>1949.25</v>
      </c>
      <c r="C81">
        <v>1970.25</v>
      </c>
      <c r="D81">
        <v>1935.5</v>
      </c>
      <c r="E81">
        <v>1945.630005</v>
      </c>
      <c r="F81">
        <v>1945.630005</v>
      </c>
      <c r="G81" s="14">
        <f t="shared" si="4"/>
        <v>-4.920084388185697E-3</v>
      </c>
      <c r="H81" s="8">
        <v>2488.83</v>
      </c>
      <c r="I81" s="13">
        <f t="shared" si="5"/>
        <v>8.5626291688616352E-3</v>
      </c>
      <c r="M81" s="7">
        <v>44186</v>
      </c>
      <c r="N81">
        <v>2769.25</v>
      </c>
      <c r="O81">
        <v>2774</v>
      </c>
      <c r="P81">
        <v>2711.6999510000001</v>
      </c>
      <c r="Q81">
        <v>2731.5</v>
      </c>
      <c r="R81">
        <v>2731.5</v>
      </c>
      <c r="S81" s="14">
        <f t="shared" si="6"/>
        <v>1.1912398057363216E-3</v>
      </c>
      <c r="T81" s="8">
        <v>3690.01</v>
      </c>
      <c r="U81" s="13">
        <f t="shared" si="7"/>
        <v>7.4581125280026583E-4</v>
      </c>
    </row>
    <row r="82" spans="1:21" ht="17" x14ac:dyDescent="0.2">
      <c r="A82" s="7">
        <v>43458</v>
      </c>
      <c r="B82">
        <v>1910.25</v>
      </c>
      <c r="C82">
        <v>1910.25</v>
      </c>
      <c r="D82">
        <v>1885.75</v>
      </c>
      <c r="E82">
        <v>1887.25</v>
      </c>
      <c r="F82">
        <v>1887.25</v>
      </c>
      <c r="G82" s="14">
        <f t="shared" si="4"/>
        <v>-3.000570758570309E-2</v>
      </c>
      <c r="H82" s="8">
        <v>2485.7399999999998</v>
      </c>
      <c r="I82" s="13">
        <f t="shared" si="5"/>
        <v>-1.2415472330372657E-3</v>
      </c>
      <c r="M82" s="7">
        <v>44187</v>
      </c>
      <c r="N82">
        <v>2726.5</v>
      </c>
      <c r="O82">
        <v>2759.75</v>
      </c>
      <c r="P82">
        <v>2726</v>
      </c>
      <c r="Q82">
        <v>2753.625</v>
      </c>
      <c r="R82">
        <v>2753.625</v>
      </c>
      <c r="S82" s="14">
        <f t="shared" si="6"/>
        <v>8.099945085118021E-3</v>
      </c>
      <c r="T82" s="8">
        <v>3703.06</v>
      </c>
      <c r="U82" s="13">
        <f t="shared" si="7"/>
        <v>3.5365757816374632E-3</v>
      </c>
    </row>
    <row r="83" spans="1:21" ht="17" x14ac:dyDescent="0.2">
      <c r="A83" s="7">
        <v>43461</v>
      </c>
      <c r="B83">
        <v>1931.51001</v>
      </c>
      <c r="C83">
        <v>1938.75</v>
      </c>
      <c r="D83">
        <v>1900</v>
      </c>
      <c r="E83">
        <v>1917.5</v>
      </c>
      <c r="F83">
        <v>1917.5</v>
      </c>
      <c r="G83" s="14">
        <f t="shared" si="4"/>
        <v>1.602861306133252E-2</v>
      </c>
      <c r="H83" s="8">
        <v>2506.85</v>
      </c>
      <c r="I83" s="13">
        <f t="shared" si="5"/>
        <v>8.4924408827955489E-3</v>
      </c>
      <c r="M83" s="7">
        <v>44188</v>
      </c>
      <c r="N83">
        <v>2733.25</v>
      </c>
      <c r="O83">
        <v>2743.0500489999999</v>
      </c>
      <c r="P83">
        <v>2716.73999</v>
      </c>
      <c r="Q83">
        <v>2728.875</v>
      </c>
      <c r="R83">
        <v>2728.875</v>
      </c>
      <c r="S83" s="14">
        <f t="shared" si="6"/>
        <v>-8.9881519814789534E-3</v>
      </c>
      <c r="T83" s="8">
        <v>3735.36</v>
      </c>
      <c r="U83" s="13">
        <f t="shared" si="7"/>
        <v>8.7225159732762236E-3</v>
      </c>
    </row>
    <row r="84" spans="1:21" ht="17" x14ac:dyDescent="0.2">
      <c r="A84" s="7">
        <v>43462</v>
      </c>
      <c r="B84">
        <v>1958.2299800000001</v>
      </c>
      <c r="C84">
        <v>1973.25</v>
      </c>
      <c r="D84">
        <v>1952.5</v>
      </c>
      <c r="E84">
        <v>1952.130005</v>
      </c>
      <c r="F84">
        <v>1952.130005</v>
      </c>
      <c r="G84" s="14">
        <f t="shared" si="4"/>
        <v>1.805997653194269E-2</v>
      </c>
      <c r="H84" s="8">
        <v>2510.0300000000002</v>
      </c>
      <c r="I84" s="13">
        <f t="shared" si="5"/>
        <v>1.2685242435728217E-3</v>
      </c>
      <c r="M84" s="7">
        <v>44189</v>
      </c>
      <c r="N84">
        <v>2714</v>
      </c>
      <c r="O84">
        <v>2728</v>
      </c>
      <c r="P84">
        <v>2703.9499510000001</v>
      </c>
      <c r="Q84">
        <v>2709.375</v>
      </c>
      <c r="R84">
        <v>2709.375</v>
      </c>
      <c r="S84" s="14">
        <f t="shared" si="6"/>
        <v>-7.1458018414182201E-3</v>
      </c>
      <c r="T84" s="8">
        <v>3727.04</v>
      </c>
      <c r="U84" s="13">
        <f t="shared" si="7"/>
        <v>-2.2273622890431888E-3</v>
      </c>
    </row>
    <row r="85" spans="1:21" ht="17" x14ac:dyDescent="0.2">
      <c r="A85" s="7">
        <v>43465</v>
      </c>
      <c r="B85">
        <v>1960.75</v>
      </c>
      <c r="C85">
        <v>1960.75</v>
      </c>
      <c r="D85">
        <v>1952</v>
      </c>
      <c r="E85">
        <v>1954.630005</v>
      </c>
      <c r="F85">
        <v>1954.630005</v>
      </c>
      <c r="G85" s="14">
        <f t="shared" si="4"/>
        <v>1.2806524122863649E-3</v>
      </c>
      <c r="H85" s="8">
        <v>2447.89</v>
      </c>
      <c r="I85" s="13">
        <f t="shared" si="5"/>
        <v>-2.4756676215025419E-2</v>
      </c>
      <c r="M85" s="7">
        <v>44194</v>
      </c>
      <c r="N85">
        <v>2764.5</v>
      </c>
      <c r="O85">
        <v>2773.75</v>
      </c>
      <c r="P85">
        <v>2753.5</v>
      </c>
      <c r="Q85">
        <v>2756.75</v>
      </c>
      <c r="R85">
        <v>2756.75</v>
      </c>
      <c r="S85" s="14">
        <f t="shared" si="6"/>
        <v>1.7485582468281358E-2</v>
      </c>
      <c r="T85" s="8">
        <v>3732.04</v>
      </c>
      <c r="U85" s="13">
        <f t="shared" si="7"/>
        <v>1.3415471795312772E-3</v>
      </c>
    </row>
    <row r="86" spans="1:21" ht="17" x14ac:dyDescent="0.2">
      <c r="A86" s="7">
        <v>43467</v>
      </c>
      <c r="B86">
        <v>1934</v>
      </c>
      <c r="C86">
        <v>1984</v>
      </c>
      <c r="D86">
        <v>1921.5</v>
      </c>
      <c r="E86">
        <v>1979.25</v>
      </c>
      <c r="F86">
        <v>1979.25</v>
      </c>
      <c r="G86" s="14">
        <f t="shared" si="4"/>
        <v>1.2595731640781871E-2</v>
      </c>
      <c r="H86" s="8">
        <v>2531.94</v>
      </c>
      <c r="I86" s="13">
        <f t="shared" si="5"/>
        <v>3.4335693188827898E-2</v>
      </c>
      <c r="M86" s="7">
        <v>44195</v>
      </c>
      <c r="N86">
        <v>2752.5</v>
      </c>
      <c r="O86">
        <v>2754.788086</v>
      </c>
      <c r="P86">
        <v>2734</v>
      </c>
      <c r="Q86">
        <v>2737.75</v>
      </c>
      <c r="R86">
        <v>2737.75</v>
      </c>
      <c r="S86" s="14">
        <f t="shared" si="6"/>
        <v>-6.8921737553278017E-3</v>
      </c>
      <c r="T86" s="8">
        <v>3756.07</v>
      </c>
      <c r="U86" s="13">
        <f t="shared" si="7"/>
        <v>6.4388377402171404E-3</v>
      </c>
    </row>
    <row r="87" spans="1:21" ht="17" x14ac:dyDescent="0.2">
      <c r="A87" s="7">
        <v>43468</v>
      </c>
      <c r="B87">
        <v>1964.25</v>
      </c>
      <c r="C87">
        <v>1970.75</v>
      </c>
      <c r="D87">
        <v>1934</v>
      </c>
      <c r="E87">
        <v>1944.25</v>
      </c>
      <c r="F87">
        <v>1944.25</v>
      </c>
      <c r="G87" s="14">
        <f t="shared" si="4"/>
        <v>-1.7683465959328015E-2</v>
      </c>
      <c r="H87" s="8">
        <v>2549.69</v>
      </c>
      <c r="I87" s="13">
        <f t="shared" si="5"/>
        <v>7.0104346864459099E-3</v>
      </c>
      <c r="M87" s="7">
        <v>44196</v>
      </c>
      <c r="N87">
        <v>2721</v>
      </c>
      <c r="O87">
        <v>2727.5500489999999</v>
      </c>
      <c r="P87">
        <v>2712.5</v>
      </c>
      <c r="Q87">
        <v>2721.75</v>
      </c>
      <c r="R87">
        <v>2721.75</v>
      </c>
      <c r="S87" s="14">
        <f t="shared" si="6"/>
        <v>-5.8442151401698617E-3</v>
      </c>
      <c r="T87" s="8">
        <v>3700.65</v>
      </c>
      <c r="U87" s="13">
        <f t="shared" si="7"/>
        <v>-1.475478359029514E-2</v>
      </c>
    </row>
    <row r="88" spans="1:21" ht="17" x14ac:dyDescent="0.2">
      <c r="A88" s="7">
        <v>43469</v>
      </c>
      <c r="B88">
        <v>1945</v>
      </c>
      <c r="C88">
        <v>1976.75</v>
      </c>
      <c r="D88">
        <v>1942.75</v>
      </c>
      <c r="E88">
        <v>1967.880005</v>
      </c>
      <c r="F88">
        <v>1967.880005</v>
      </c>
      <c r="G88" s="14">
        <f t="shared" si="4"/>
        <v>1.2153789378937851E-2</v>
      </c>
      <c r="H88" s="8">
        <v>2574.41</v>
      </c>
      <c r="I88" s="13">
        <f t="shared" si="5"/>
        <v>9.6952962909215845E-3</v>
      </c>
      <c r="M88" s="7">
        <v>44200</v>
      </c>
      <c r="N88">
        <v>2744.5</v>
      </c>
      <c r="O88">
        <v>2758</v>
      </c>
      <c r="P88">
        <v>2709.5</v>
      </c>
      <c r="Q88">
        <v>2712.75</v>
      </c>
      <c r="R88">
        <v>2712.75</v>
      </c>
      <c r="S88" s="14">
        <f t="shared" si="6"/>
        <v>-3.3066960595204975E-3</v>
      </c>
      <c r="T88" s="8">
        <v>3726.86</v>
      </c>
      <c r="U88" s="13">
        <f t="shared" si="7"/>
        <v>7.0825395538620661E-3</v>
      </c>
    </row>
    <row r="89" spans="1:21" ht="17" x14ac:dyDescent="0.2">
      <c r="A89" s="7">
        <v>43472</v>
      </c>
      <c r="B89">
        <v>1982</v>
      </c>
      <c r="C89">
        <v>1989.75</v>
      </c>
      <c r="D89">
        <v>1971</v>
      </c>
      <c r="E89">
        <v>1988.380005</v>
      </c>
      <c r="F89">
        <v>1988.380005</v>
      </c>
      <c r="G89" s="14">
        <f t="shared" si="4"/>
        <v>1.0417301841531668E-2</v>
      </c>
      <c r="H89" s="8">
        <v>2584.96</v>
      </c>
      <c r="I89" s="13">
        <f t="shared" si="5"/>
        <v>4.0980263439003295E-3</v>
      </c>
      <c r="M89" s="7">
        <v>44201</v>
      </c>
      <c r="N89">
        <v>2709</v>
      </c>
      <c r="O89">
        <v>2725.5</v>
      </c>
      <c r="P89">
        <v>2703</v>
      </c>
      <c r="Q89">
        <v>2713.375</v>
      </c>
      <c r="R89">
        <v>2713.375</v>
      </c>
      <c r="S89" s="14">
        <f t="shared" si="6"/>
        <v>2.3039351211862069E-4</v>
      </c>
      <c r="T89" s="8">
        <v>3748.14</v>
      </c>
      <c r="U89" s="13">
        <f t="shared" si="7"/>
        <v>5.7099005597205377E-3</v>
      </c>
    </row>
    <row r="90" spans="1:21" ht="17" x14ac:dyDescent="0.2">
      <c r="A90" s="7">
        <v>43473</v>
      </c>
      <c r="B90">
        <v>1991.5</v>
      </c>
      <c r="C90">
        <v>2016.75</v>
      </c>
      <c r="D90">
        <v>1991.5</v>
      </c>
      <c r="E90">
        <v>1998.5</v>
      </c>
      <c r="F90">
        <v>1998.5</v>
      </c>
      <c r="G90" s="14">
        <f t="shared" si="4"/>
        <v>5.0895678766393893E-3</v>
      </c>
      <c r="H90" s="8">
        <v>2596.64</v>
      </c>
      <c r="I90" s="13">
        <f t="shared" si="5"/>
        <v>4.5184451596929076E-3</v>
      </c>
      <c r="M90" s="7">
        <v>44202</v>
      </c>
      <c r="N90">
        <v>2711.5</v>
      </c>
      <c r="O90">
        <v>2769.25</v>
      </c>
      <c r="P90">
        <v>2699.3500979999999</v>
      </c>
      <c r="Q90">
        <v>2766</v>
      </c>
      <c r="R90">
        <v>2766</v>
      </c>
      <c r="S90" s="14">
        <f t="shared" si="6"/>
        <v>1.9394665315336068E-2</v>
      </c>
      <c r="T90" s="8">
        <v>3803.79</v>
      </c>
      <c r="U90" s="13">
        <f t="shared" si="7"/>
        <v>1.484736429268918E-2</v>
      </c>
    </row>
    <row r="91" spans="1:21" ht="17" x14ac:dyDescent="0.2">
      <c r="A91" s="7">
        <v>43474</v>
      </c>
      <c r="B91">
        <v>2014.25</v>
      </c>
      <c r="C91">
        <v>2020.75</v>
      </c>
      <c r="D91">
        <v>2009.25</v>
      </c>
      <c r="E91">
        <v>2018.5</v>
      </c>
      <c r="F91">
        <v>2018.5</v>
      </c>
      <c r="G91" s="14">
        <f t="shared" si="4"/>
        <v>1.0007505629221924E-2</v>
      </c>
      <c r="H91" s="8">
        <v>2596.2600000000002</v>
      </c>
      <c r="I91" s="13">
        <f t="shared" si="5"/>
        <v>-1.4634296629478794E-4</v>
      </c>
      <c r="M91" s="7">
        <v>44203</v>
      </c>
      <c r="N91">
        <v>2769.25</v>
      </c>
      <c r="O91">
        <v>2801.165039</v>
      </c>
      <c r="P91">
        <v>2753.875</v>
      </c>
      <c r="Q91">
        <v>2792.75</v>
      </c>
      <c r="R91">
        <v>2792.75</v>
      </c>
      <c r="S91" s="14">
        <f t="shared" si="6"/>
        <v>9.6710050614605692E-3</v>
      </c>
      <c r="T91" s="8">
        <v>3824.68</v>
      </c>
      <c r="U91" s="13">
        <f t="shared" si="7"/>
        <v>5.4918909824148709E-3</v>
      </c>
    </row>
    <row r="92" spans="1:21" ht="17" x14ac:dyDescent="0.2">
      <c r="A92" s="7">
        <v>43475</v>
      </c>
      <c r="B92">
        <v>2004.75</v>
      </c>
      <c r="C92">
        <v>2014</v>
      </c>
      <c r="D92">
        <v>2000</v>
      </c>
      <c r="E92">
        <v>2014.25</v>
      </c>
      <c r="F92">
        <v>2014.25</v>
      </c>
      <c r="G92" s="14">
        <f t="shared" si="4"/>
        <v>-2.1055239038890727E-3</v>
      </c>
      <c r="H92" s="8">
        <v>2582.61</v>
      </c>
      <c r="I92" s="13">
        <f t="shared" si="5"/>
        <v>-5.2575628018766141E-3</v>
      </c>
      <c r="M92" s="7">
        <v>44204</v>
      </c>
      <c r="N92">
        <v>2802.25</v>
      </c>
      <c r="O92">
        <v>2806.25</v>
      </c>
      <c r="P92">
        <v>2790</v>
      </c>
      <c r="Q92">
        <v>2794.5</v>
      </c>
      <c r="R92">
        <v>2794.5</v>
      </c>
      <c r="S92" s="14">
        <f t="shared" si="6"/>
        <v>6.2662250469958103E-4</v>
      </c>
      <c r="T92" s="8">
        <v>3799.61</v>
      </c>
      <c r="U92" s="13">
        <f t="shared" si="7"/>
        <v>-6.5547967411652142E-3</v>
      </c>
    </row>
    <row r="93" spans="1:21" ht="17" x14ac:dyDescent="0.2">
      <c r="A93" s="7">
        <v>43476</v>
      </c>
      <c r="B93">
        <v>2025.5</v>
      </c>
      <c r="C93">
        <v>2028.75</v>
      </c>
      <c r="D93">
        <v>2007.5</v>
      </c>
      <c r="E93">
        <v>2008.25</v>
      </c>
      <c r="F93">
        <v>2008.25</v>
      </c>
      <c r="G93" s="14">
        <f t="shared" si="4"/>
        <v>-2.9787762194365408E-3</v>
      </c>
      <c r="H93" s="8">
        <v>2610.3000000000002</v>
      </c>
      <c r="I93" s="13">
        <f t="shared" si="5"/>
        <v>1.0721711756711327E-2</v>
      </c>
      <c r="M93" s="7">
        <v>44207</v>
      </c>
      <c r="N93">
        <v>2809</v>
      </c>
      <c r="O93">
        <v>2816.75</v>
      </c>
      <c r="P93">
        <v>2799.554932</v>
      </c>
      <c r="Q93">
        <v>2811.75</v>
      </c>
      <c r="R93">
        <v>2811.75</v>
      </c>
      <c r="S93" s="14">
        <f t="shared" si="6"/>
        <v>6.1728395061728669E-3</v>
      </c>
      <c r="T93" s="8">
        <v>3801.19</v>
      </c>
      <c r="U93" s="13">
        <f t="shared" si="7"/>
        <v>4.1583215119445072E-4</v>
      </c>
    </row>
    <row r="94" spans="1:21" ht="17" x14ac:dyDescent="0.2">
      <c r="A94" s="7">
        <v>43479</v>
      </c>
      <c r="B94">
        <v>1995.75</v>
      </c>
      <c r="C94">
        <v>1999</v>
      </c>
      <c r="D94">
        <v>1990.25</v>
      </c>
      <c r="E94">
        <v>1993.380005</v>
      </c>
      <c r="F94">
        <v>1993.380005</v>
      </c>
      <c r="G94" s="14">
        <f t="shared" si="4"/>
        <v>-7.4044541267273001E-3</v>
      </c>
      <c r="H94" s="8">
        <v>2616.1</v>
      </c>
      <c r="I94" s="13">
        <f t="shared" si="5"/>
        <v>2.2219668237366541E-3</v>
      </c>
      <c r="M94" s="7">
        <v>44208</v>
      </c>
      <c r="N94">
        <v>2798</v>
      </c>
      <c r="O94">
        <v>2801.5</v>
      </c>
      <c r="P94">
        <v>2776.75</v>
      </c>
      <c r="Q94">
        <v>2779.75</v>
      </c>
      <c r="R94">
        <v>2779.75</v>
      </c>
      <c r="S94" s="14">
        <f t="shared" si="6"/>
        <v>-1.1380812661154094E-2</v>
      </c>
      <c r="T94" s="8">
        <v>3809.84</v>
      </c>
      <c r="U94" s="13">
        <f t="shared" si="7"/>
        <v>2.2756031663768717E-3</v>
      </c>
    </row>
    <row r="95" spans="1:21" ht="17" x14ac:dyDescent="0.2">
      <c r="A95" s="7">
        <v>43480</v>
      </c>
      <c r="B95">
        <v>2005.75</v>
      </c>
      <c r="C95">
        <v>2029.5</v>
      </c>
      <c r="D95">
        <v>2001.5</v>
      </c>
      <c r="E95">
        <v>2029.130005</v>
      </c>
      <c r="F95">
        <v>2029.130005</v>
      </c>
      <c r="G95" s="14">
        <f t="shared" si="4"/>
        <v>1.7934362695686712E-2</v>
      </c>
      <c r="H95" s="8">
        <v>2635.96</v>
      </c>
      <c r="I95" s="13">
        <f t="shared" si="5"/>
        <v>7.5914529261114083E-3</v>
      </c>
      <c r="M95" s="7">
        <v>44209</v>
      </c>
      <c r="N95">
        <v>2769.25</v>
      </c>
      <c r="O95">
        <v>2784.25</v>
      </c>
      <c r="P95">
        <v>2757.163086</v>
      </c>
      <c r="Q95">
        <v>2783.125</v>
      </c>
      <c r="R95">
        <v>2783.125</v>
      </c>
      <c r="S95" s="14">
        <f t="shared" si="6"/>
        <v>1.2141379620469461E-3</v>
      </c>
      <c r="T95" s="8">
        <v>3795.54</v>
      </c>
      <c r="U95" s="13">
        <f t="shared" si="7"/>
        <v>-3.753438464607517E-3</v>
      </c>
    </row>
    <row r="96" spans="1:21" ht="17" x14ac:dyDescent="0.2">
      <c r="A96" s="7">
        <v>43481</v>
      </c>
      <c r="B96">
        <v>2022</v>
      </c>
      <c r="C96">
        <v>2029.25</v>
      </c>
      <c r="D96">
        <v>2018</v>
      </c>
      <c r="E96">
        <v>2029.25</v>
      </c>
      <c r="F96">
        <v>2029.25</v>
      </c>
      <c r="G96" s="14">
        <f t="shared" si="4"/>
        <v>5.913618137043386E-5</v>
      </c>
      <c r="H96" s="8">
        <v>2670.71</v>
      </c>
      <c r="I96" s="13">
        <f t="shared" si="5"/>
        <v>1.3183052853609212E-2</v>
      </c>
      <c r="M96" s="7">
        <v>44210</v>
      </c>
      <c r="N96">
        <v>2783</v>
      </c>
      <c r="O96">
        <v>2791</v>
      </c>
      <c r="P96">
        <v>2776.75</v>
      </c>
      <c r="Q96">
        <v>2776.625</v>
      </c>
      <c r="R96">
        <v>2776.625</v>
      </c>
      <c r="S96" s="14">
        <f t="shared" si="6"/>
        <v>-2.3355041545025657E-3</v>
      </c>
      <c r="T96" s="8">
        <v>3768.25</v>
      </c>
      <c r="U96" s="13">
        <f t="shared" si="7"/>
        <v>-7.1900177576840196E-3</v>
      </c>
    </row>
    <row r="97" spans="1:21" ht="17" x14ac:dyDescent="0.2">
      <c r="A97" s="7">
        <v>43482</v>
      </c>
      <c r="B97">
        <v>2014.5</v>
      </c>
      <c r="C97">
        <v>2021.75</v>
      </c>
      <c r="D97">
        <v>2007.25</v>
      </c>
      <c r="E97">
        <v>2019.25</v>
      </c>
      <c r="F97">
        <v>2019.25</v>
      </c>
      <c r="G97" s="14">
        <f t="shared" si="4"/>
        <v>-4.9279290378219098E-3</v>
      </c>
      <c r="H97" s="8">
        <v>2632.9</v>
      </c>
      <c r="I97" s="13">
        <f t="shared" si="5"/>
        <v>-1.4157284018107563E-2</v>
      </c>
      <c r="M97" s="7">
        <v>44211</v>
      </c>
      <c r="N97">
        <v>2758</v>
      </c>
      <c r="O97">
        <v>2771.75</v>
      </c>
      <c r="P97">
        <v>2748.6069339999999</v>
      </c>
      <c r="Q97">
        <v>2766.125</v>
      </c>
      <c r="R97">
        <v>2766.125</v>
      </c>
      <c r="S97" s="14">
        <f t="shared" si="6"/>
        <v>-3.7815693512808224E-3</v>
      </c>
      <c r="T97" s="8">
        <v>3798.91</v>
      </c>
      <c r="U97" s="13">
        <f t="shared" si="7"/>
        <v>8.136402839514334E-3</v>
      </c>
    </row>
    <row r="98" spans="1:21" ht="17" x14ac:dyDescent="0.2">
      <c r="A98" s="7">
        <v>43483</v>
      </c>
      <c r="B98">
        <v>2029.75</v>
      </c>
      <c r="C98">
        <v>2058.5</v>
      </c>
      <c r="D98">
        <v>2029.75</v>
      </c>
      <c r="E98">
        <v>2059.8798830000001</v>
      </c>
      <c r="F98">
        <v>2059.8798830000001</v>
      </c>
      <c r="G98" s="14">
        <f t="shared" si="4"/>
        <v>2.0121274235483488E-2</v>
      </c>
      <c r="H98" s="8">
        <v>2638.7</v>
      </c>
      <c r="I98" s="13">
        <f t="shared" si="5"/>
        <v>2.2028941471379238E-3</v>
      </c>
      <c r="M98" s="7">
        <v>44214</v>
      </c>
      <c r="N98">
        <v>2763</v>
      </c>
      <c r="O98">
        <v>2774.75</v>
      </c>
      <c r="P98">
        <v>2761</v>
      </c>
      <c r="Q98">
        <v>2767.625</v>
      </c>
      <c r="R98">
        <v>2767.625</v>
      </c>
      <c r="S98" s="14">
        <f t="shared" si="6"/>
        <v>5.4227484296620609E-4</v>
      </c>
      <c r="T98" s="8">
        <v>3851.85</v>
      </c>
      <c r="U98" s="13">
        <f t="shared" si="7"/>
        <v>1.3935576257400273E-2</v>
      </c>
    </row>
    <row r="99" spans="1:21" ht="17" x14ac:dyDescent="0.2">
      <c r="A99" s="7">
        <v>43486</v>
      </c>
      <c r="B99">
        <v>2062.25</v>
      </c>
      <c r="C99">
        <v>2064.5</v>
      </c>
      <c r="D99">
        <v>2053</v>
      </c>
      <c r="E99">
        <v>2054.6298830000001</v>
      </c>
      <c r="F99">
        <v>2054.6298830000001</v>
      </c>
      <c r="G99" s="14">
        <f t="shared" si="4"/>
        <v>-2.5486923015889396E-3</v>
      </c>
      <c r="H99" s="8">
        <v>2642.33</v>
      </c>
      <c r="I99" s="13">
        <f t="shared" si="5"/>
        <v>1.3756774169098041E-3</v>
      </c>
      <c r="M99" s="7">
        <v>44215</v>
      </c>
      <c r="N99">
        <v>2778.75</v>
      </c>
      <c r="O99">
        <v>2781.75</v>
      </c>
      <c r="P99">
        <v>2766</v>
      </c>
      <c r="Q99">
        <v>2769.125</v>
      </c>
      <c r="R99">
        <v>2769.125</v>
      </c>
      <c r="S99" s="14">
        <f t="shared" si="6"/>
        <v>5.4198094033686139E-4</v>
      </c>
      <c r="T99" s="8">
        <v>3853.07</v>
      </c>
      <c r="U99" s="13">
        <f t="shared" si="7"/>
        <v>3.167309215053038E-4</v>
      </c>
    </row>
    <row r="100" spans="1:21" ht="17" x14ac:dyDescent="0.2">
      <c r="A100" s="7">
        <v>43487</v>
      </c>
      <c r="B100">
        <v>2052.75</v>
      </c>
      <c r="C100">
        <v>2054.25</v>
      </c>
      <c r="D100">
        <v>2030.75</v>
      </c>
      <c r="E100">
        <v>2033.75</v>
      </c>
      <c r="F100">
        <v>2033.75</v>
      </c>
      <c r="G100" s="14">
        <f t="shared" si="4"/>
        <v>-1.0162357304719483E-2</v>
      </c>
      <c r="H100" s="8">
        <v>2664.76</v>
      </c>
      <c r="I100" s="13">
        <f t="shared" si="5"/>
        <v>8.4887201825663006E-3</v>
      </c>
      <c r="M100" s="7">
        <v>44216</v>
      </c>
      <c r="N100">
        <v>2773.25</v>
      </c>
      <c r="O100">
        <v>2807.25</v>
      </c>
      <c r="P100">
        <v>2768.5878910000001</v>
      </c>
      <c r="Q100">
        <v>2802.25</v>
      </c>
      <c r="R100">
        <v>2802.25</v>
      </c>
      <c r="S100" s="14">
        <f t="shared" si="6"/>
        <v>1.1962262447523964E-2</v>
      </c>
      <c r="T100" s="8">
        <v>3841.47</v>
      </c>
      <c r="U100" s="13">
        <f t="shared" si="7"/>
        <v>-3.0105863636010755E-3</v>
      </c>
    </row>
    <row r="101" spans="1:21" ht="17" x14ac:dyDescent="0.2">
      <c r="A101" s="7">
        <v>43488</v>
      </c>
      <c r="B101">
        <v>2022</v>
      </c>
      <c r="C101">
        <v>2026.25</v>
      </c>
      <c r="D101">
        <v>2002.75</v>
      </c>
      <c r="E101">
        <v>2004.630005</v>
      </c>
      <c r="F101">
        <v>2004.630005</v>
      </c>
      <c r="G101" s="14">
        <f t="shared" si="4"/>
        <v>-1.4318374923171451E-2</v>
      </c>
      <c r="H101" s="8">
        <v>2643.85</v>
      </c>
      <c r="I101" s="13">
        <f t="shared" si="5"/>
        <v>-7.8468605052613993E-3</v>
      </c>
      <c r="M101" s="7">
        <v>44217</v>
      </c>
      <c r="N101">
        <v>2807.75</v>
      </c>
      <c r="O101">
        <v>2810.75</v>
      </c>
      <c r="P101">
        <v>2792.25</v>
      </c>
      <c r="Q101">
        <v>2797.625</v>
      </c>
      <c r="R101">
        <v>2797.625</v>
      </c>
      <c r="S101" s="14">
        <f t="shared" si="6"/>
        <v>-1.6504594522258609E-3</v>
      </c>
      <c r="T101" s="8">
        <v>3855.36</v>
      </c>
      <c r="U101" s="13">
        <f t="shared" si="7"/>
        <v>3.6158033252895461E-3</v>
      </c>
    </row>
    <row r="102" spans="1:21" ht="17" x14ac:dyDescent="0.2">
      <c r="A102" s="7">
        <v>43489</v>
      </c>
      <c r="B102">
        <v>2014.25</v>
      </c>
      <c r="C102">
        <v>2023.5</v>
      </c>
      <c r="D102">
        <v>2008.75</v>
      </c>
      <c r="E102">
        <v>2015.25</v>
      </c>
      <c r="F102">
        <v>2015.25</v>
      </c>
      <c r="G102" s="14">
        <f t="shared" si="4"/>
        <v>5.2977332343182582E-3</v>
      </c>
      <c r="H102" s="8">
        <v>2640</v>
      </c>
      <c r="I102" s="13">
        <f t="shared" si="5"/>
        <v>-1.4562096941959091E-3</v>
      </c>
      <c r="M102" s="7">
        <v>44218</v>
      </c>
      <c r="N102">
        <v>2794.25</v>
      </c>
      <c r="O102">
        <v>2802.25</v>
      </c>
      <c r="P102">
        <v>2784.8798830000001</v>
      </c>
      <c r="Q102">
        <v>2797.5</v>
      </c>
      <c r="R102">
        <v>2797.5</v>
      </c>
      <c r="S102" s="14">
        <f t="shared" si="6"/>
        <v>-4.4680755998394162E-5</v>
      </c>
      <c r="T102" s="8">
        <v>3849.62</v>
      </c>
      <c r="U102" s="13">
        <f t="shared" si="7"/>
        <v>-1.4888363213811928E-3</v>
      </c>
    </row>
    <row r="103" spans="1:21" ht="17" x14ac:dyDescent="0.2">
      <c r="A103" s="7">
        <v>43490</v>
      </c>
      <c r="B103">
        <v>2013.75</v>
      </c>
      <c r="C103">
        <v>2023.25</v>
      </c>
      <c r="D103">
        <v>2013.5</v>
      </c>
      <c r="E103">
        <v>2016</v>
      </c>
      <c r="F103">
        <v>2016</v>
      </c>
      <c r="G103" s="14">
        <f t="shared" si="4"/>
        <v>3.7216226274661146E-4</v>
      </c>
      <c r="H103" s="8">
        <v>2681.05</v>
      </c>
      <c r="I103" s="13">
        <f t="shared" si="5"/>
        <v>1.5549242424242493E-2</v>
      </c>
      <c r="M103" s="7">
        <v>44221</v>
      </c>
      <c r="N103">
        <v>2801.25</v>
      </c>
      <c r="O103">
        <v>2813</v>
      </c>
      <c r="P103">
        <v>2770</v>
      </c>
      <c r="Q103">
        <v>2784.625</v>
      </c>
      <c r="R103">
        <v>2784.625</v>
      </c>
      <c r="S103" s="14">
        <f t="shared" si="6"/>
        <v>-4.6023235031278364E-3</v>
      </c>
      <c r="T103" s="8">
        <v>3750.77</v>
      </c>
      <c r="U103" s="13">
        <f t="shared" si="7"/>
        <v>-2.5677859113367063E-2</v>
      </c>
    </row>
    <row r="104" spans="1:21" ht="17" x14ac:dyDescent="0.2">
      <c r="A104" s="7">
        <v>43493</v>
      </c>
      <c r="B104">
        <v>2007.25</v>
      </c>
      <c r="C104">
        <v>2009.25</v>
      </c>
      <c r="D104">
        <v>1988.75</v>
      </c>
      <c r="E104">
        <v>1995</v>
      </c>
      <c r="F104">
        <v>1995</v>
      </c>
      <c r="G104" s="14">
        <f t="shared" si="4"/>
        <v>-1.041666666666663E-2</v>
      </c>
      <c r="H104" s="8">
        <v>2704.1</v>
      </c>
      <c r="I104" s="13">
        <f t="shared" si="5"/>
        <v>8.5973778929895328E-3</v>
      </c>
      <c r="M104" s="7">
        <v>44222</v>
      </c>
      <c r="N104">
        <v>2809.75</v>
      </c>
      <c r="O104">
        <v>2812.25</v>
      </c>
      <c r="P104">
        <v>2793</v>
      </c>
      <c r="Q104">
        <v>2796</v>
      </c>
      <c r="R104">
        <v>2796</v>
      </c>
      <c r="S104" s="14">
        <f t="shared" si="6"/>
        <v>4.0849306459576074E-3</v>
      </c>
      <c r="T104" s="8">
        <v>3787.38</v>
      </c>
      <c r="U104" s="13">
        <f t="shared" si="7"/>
        <v>9.7606624773047823E-3</v>
      </c>
    </row>
    <row r="105" spans="1:21" ht="17" x14ac:dyDescent="0.2">
      <c r="A105" s="7">
        <v>43494</v>
      </c>
      <c r="B105">
        <v>1998.5</v>
      </c>
      <c r="C105">
        <v>2003</v>
      </c>
      <c r="D105">
        <v>1994.75</v>
      </c>
      <c r="E105">
        <v>1997</v>
      </c>
      <c r="F105">
        <v>1997</v>
      </c>
      <c r="G105" s="14">
        <f t="shared" si="4"/>
        <v>1.002506265664227E-3</v>
      </c>
      <c r="H105" s="8">
        <v>2706.53</v>
      </c>
      <c r="I105" s="13">
        <f t="shared" si="5"/>
        <v>8.98635405495396E-4</v>
      </c>
      <c r="M105" s="7">
        <v>44223</v>
      </c>
      <c r="N105">
        <v>2786.5</v>
      </c>
      <c r="O105">
        <v>2792.25</v>
      </c>
      <c r="P105">
        <v>2745</v>
      </c>
      <c r="Q105">
        <v>2757.125</v>
      </c>
      <c r="R105">
        <v>2757.125</v>
      </c>
      <c r="S105" s="14">
        <f t="shared" si="6"/>
        <v>-1.3903791130186027E-2</v>
      </c>
      <c r="T105" s="8">
        <v>3714.24</v>
      </c>
      <c r="U105" s="13">
        <f t="shared" si="7"/>
        <v>-1.9311502938707092E-2</v>
      </c>
    </row>
    <row r="106" spans="1:21" ht="17" x14ac:dyDescent="0.2">
      <c r="A106" s="7">
        <v>43495</v>
      </c>
      <c r="B106">
        <v>2013.25</v>
      </c>
      <c r="C106">
        <v>2028</v>
      </c>
      <c r="D106">
        <v>2009</v>
      </c>
      <c r="E106">
        <v>2027.5</v>
      </c>
      <c r="F106">
        <v>2027.5</v>
      </c>
      <c r="G106" s="14">
        <f t="shared" si="4"/>
        <v>1.5272909364046017E-2</v>
      </c>
      <c r="H106" s="8">
        <v>2724.87</v>
      </c>
      <c r="I106" s="13">
        <f t="shared" si="5"/>
        <v>6.7762042172079262E-3</v>
      </c>
      <c r="M106" s="7">
        <v>44224</v>
      </c>
      <c r="N106">
        <v>2725.25</v>
      </c>
      <c r="O106">
        <v>2773.75</v>
      </c>
      <c r="P106">
        <v>2712</v>
      </c>
      <c r="Q106">
        <v>2765.875</v>
      </c>
      <c r="R106">
        <v>2765.875</v>
      </c>
      <c r="S106" s="14">
        <f t="shared" si="6"/>
        <v>3.1735956839098467E-3</v>
      </c>
      <c r="T106" s="8">
        <v>3773.86</v>
      </c>
      <c r="U106" s="13">
        <f t="shared" si="7"/>
        <v>1.6051736021366558E-2</v>
      </c>
    </row>
    <row r="107" spans="1:21" ht="17" x14ac:dyDescent="0.2">
      <c r="A107" s="7">
        <v>43496</v>
      </c>
      <c r="B107">
        <v>2037.5</v>
      </c>
      <c r="C107">
        <v>2048.5</v>
      </c>
      <c r="D107">
        <v>2035.25</v>
      </c>
      <c r="E107">
        <v>2047.375</v>
      </c>
      <c r="F107">
        <v>2047.375</v>
      </c>
      <c r="G107" s="14">
        <f t="shared" si="4"/>
        <v>9.8027127003699199E-3</v>
      </c>
      <c r="H107" s="8">
        <v>2737.7</v>
      </c>
      <c r="I107" s="13">
        <f t="shared" si="5"/>
        <v>4.7084815055395968E-3</v>
      </c>
      <c r="M107" s="7">
        <v>44225</v>
      </c>
      <c r="N107">
        <v>2719.75</v>
      </c>
      <c r="O107">
        <v>2742</v>
      </c>
      <c r="P107">
        <v>2713.3378910000001</v>
      </c>
      <c r="Q107">
        <v>2714.25</v>
      </c>
      <c r="R107">
        <v>2714.25</v>
      </c>
      <c r="S107" s="14">
        <f t="shared" si="6"/>
        <v>-1.8664979436887053E-2</v>
      </c>
      <c r="T107" s="8">
        <v>3826.31</v>
      </c>
      <c r="U107" s="13">
        <f t="shared" si="7"/>
        <v>1.3898236818535858E-2</v>
      </c>
    </row>
    <row r="108" spans="1:21" ht="17" x14ac:dyDescent="0.2">
      <c r="A108" s="7">
        <v>43497</v>
      </c>
      <c r="B108">
        <v>2058</v>
      </c>
      <c r="C108">
        <v>2070.5</v>
      </c>
      <c r="D108">
        <v>2057.25</v>
      </c>
      <c r="E108">
        <v>2062.375</v>
      </c>
      <c r="F108">
        <v>2062.375</v>
      </c>
      <c r="G108" s="14">
        <f t="shared" si="4"/>
        <v>7.3264546065083813E-3</v>
      </c>
      <c r="H108" s="8">
        <v>2731.61</v>
      </c>
      <c r="I108" s="13">
        <f t="shared" si="5"/>
        <v>-2.224495014062744E-3</v>
      </c>
      <c r="M108" s="7">
        <v>44228</v>
      </c>
      <c r="N108">
        <v>2711.5</v>
      </c>
      <c r="O108">
        <v>2737.25</v>
      </c>
      <c r="P108">
        <v>2708.5</v>
      </c>
      <c r="Q108">
        <v>2737</v>
      </c>
      <c r="R108">
        <v>2737</v>
      </c>
      <c r="S108" s="14">
        <f t="shared" si="6"/>
        <v>8.3816892327530645E-3</v>
      </c>
      <c r="T108" s="8">
        <v>3830.17</v>
      </c>
      <c r="U108" s="13">
        <f t="shared" si="7"/>
        <v>1.0088048276277739E-3</v>
      </c>
    </row>
    <row r="109" spans="1:21" ht="17" x14ac:dyDescent="0.2">
      <c r="A109" s="7">
        <v>43500</v>
      </c>
      <c r="B109">
        <v>2059.75</v>
      </c>
      <c r="C109">
        <v>2068.75</v>
      </c>
      <c r="D109">
        <v>2056.25</v>
      </c>
      <c r="E109">
        <v>2068.75</v>
      </c>
      <c r="F109">
        <v>2068.75</v>
      </c>
      <c r="G109" s="14">
        <f t="shared" si="4"/>
        <v>3.0910964300867594E-3</v>
      </c>
      <c r="H109" s="8">
        <v>2706.05</v>
      </c>
      <c r="I109" s="13">
        <f t="shared" si="5"/>
        <v>-9.3571190616522637E-3</v>
      </c>
      <c r="M109" s="7">
        <v>44229</v>
      </c>
      <c r="N109">
        <v>2759.5</v>
      </c>
      <c r="O109">
        <v>2805</v>
      </c>
      <c r="P109">
        <v>2758.25</v>
      </c>
      <c r="Q109">
        <v>2801</v>
      </c>
      <c r="R109">
        <v>2801</v>
      </c>
      <c r="S109" s="14">
        <f t="shared" si="6"/>
        <v>2.3383266350018195E-2</v>
      </c>
      <c r="T109" s="8">
        <v>3871.74</v>
      </c>
      <c r="U109" s="13">
        <f t="shared" si="7"/>
        <v>1.0853304161434041E-2</v>
      </c>
    </row>
    <row r="110" spans="1:21" ht="17" x14ac:dyDescent="0.2">
      <c r="A110" s="7">
        <v>43501</v>
      </c>
      <c r="B110">
        <v>2077.5</v>
      </c>
      <c r="C110">
        <v>2108.5</v>
      </c>
      <c r="D110">
        <v>2077.5</v>
      </c>
      <c r="E110">
        <v>2104.375</v>
      </c>
      <c r="F110">
        <v>2104.375</v>
      </c>
      <c r="G110" s="14">
        <f t="shared" si="4"/>
        <v>1.7220543806646615E-2</v>
      </c>
      <c r="H110" s="8">
        <v>2707.88</v>
      </c>
      <c r="I110" s="13">
        <f t="shared" si="5"/>
        <v>6.7626244895691023E-4</v>
      </c>
      <c r="M110" s="7">
        <v>44230</v>
      </c>
      <c r="N110">
        <v>2803</v>
      </c>
      <c r="O110">
        <v>2807</v>
      </c>
      <c r="P110">
        <v>2786.8798830000001</v>
      </c>
      <c r="Q110">
        <v>2794.75</v>
      </c>
      <c r="R110">
        <v>2794.75</v>
      </c>
      <c r="S110" s="14">
        <f t="shared" si="6"/>
        <v>-2.2313459478757736E-3</v>
      </c>
      <c r="T110" s="8">
        <v>3886.83</v>
      </c>
      <c r="U110" s="13">
        <f t="shared" si="7"/>
        <v>3.897472454245321E-3</v>
      </c>
    </row>
    <row r="111" spans="1:21" ht="17" x14ac:dyDescent="0.2">
      <c r="A111" s="7">
        <v>43502</v>
      </c>
      <c r="B111">
        <v>2101.75</v>
      </c>
      <c r="C111">
        <v>2104.25</v>
      </c>
      <c r="D111">
        <v>2094.75</v>
      </c>
      <c r="E111">
        <v>2102.75</v>
      </c>
      <c r="F111">
        <v>2102.75</v>
      </c>
      <c r="G111" s="14">
        <f t="shared" si="4"/>
        <v>-7.7220077220074845E-4</v>
      </c>
      <c r="H111" s="8">
        <v>2709.8</v>
      </c>
      <c r="I111" s="13">
        <f t="shared" si="5"/>
        <v>7.0904175960539995E-4</v>
      </c>
      <c r="M111" s="7">
        <v>44231</v>
      </c>
      <c r="N111">
        <v>2806.75</v>
      </c>
      <c r="O111">
        <v>2816.9030760000001</v>
      </c>
      <c r="P111">
        <v>2792.9020999999998</v>
      </c>
      <c r="Q111">
        <v>2812.25</v>
      </c>
      <c r="R111">
        <v>2812.25</v>
      </c>
      <c r="S111" s="14">
        <f t="shared" si="6"/>
        <v>6.2617407639322664E-3</v>
      </c>
      <c r="T111" s="8">
        <v>3915.59</v>
      </c>
      <c r="U111" s="13">
        <f t="shared" si="7"/>
        <v>7.3993459966090747E-3</v>
      </c>
    </row>
    <row r="112" spans="1:21" ht="17" x14ac:dyDescent="0.2">
      <c r="A112" s="7">
        <v>43503</v>
      </c>
      <c r="B112">
        <v>2101.5</v>
      </c>
      <c r="C112">
        <v>2104.75</v>
      </c>
      <c r="D112">
        <v>2067.5</v>
      </c>
      <c r="E112">
        <v>2067.5</v>
      </c>
      <c r="F112">
        <v>2067.5</v>
      </c>
      <c r="G112" s="14">
        <f t="shared" si="4"/>
        <v>-1.6763761740577809E-2</v>
      </c>
      <c r="H112" s="8">
        <v>2744.73</v>
      </c>
      <c r="I112" s="13">
        <f t="shared" si="5"/>
        <v>1.2890250202966858E-2</v>
      </c>
      <c r="M112" s="7">
        <v>44232</v>
      </c>
      <c r="N112">
        <v>2825.75</v>
      </c>
      <c r="O112">
        <v>2835.1520999999998</v>
      </c>
      <c r="P112">
        <v>2811.75</v>
      </c>
      <c r="Q112">
        <v>2819.375</v>
      </c>
      <c r="R112">
        <v>2819.375</v>
      </c>
      <c r="S112" s="14">
        <f t="shared" si="6"/>
        <v>2.533558538536651E-3</v>
      </c>
      <c r="T112" s="8">
        <v>3911.23</v>
      </c>
      <c r="U112" s="13">
        <f t="shared" si="7"/>
        <v>-1.1134975827398197E-3</v>
      </c>
    </row>
    <row r="113" spans="1:21" ht="17" x14ac:dyDescent="0.2">
      <c r="A113" s="7">
        <v>43504</v>
      </c>
      <c r="B113">
        <v>2081.25</v>
      </c>
      <c r="C113">
        <v>2081.25</v>
      </c>
      <c r="D113">
        <v>2067.75</v>
      </c>
      <c r="E113">
        <v>2069.625</v>
      </c>
      <c r="F113">
        <v>2069.625</v>
      </c>
      <c r="G113" s="14">
        <f t="shared" si="4"/>
        <v>1.0278113663844124E-3</v>
      </c>
      <c r="H113" s="8">
        <v>2753.03</v>
      </c>
      <c r="I113" s="13">
        <f t="shared" si="5"/>
        <v>3.0239768574686909E-3</v>
      </c>
      <c r="M113" s="7">
        <v>44235</v>
      </c>
      <c r="N113">
        <v>2829</v>
      </c>
      <c r="O113">
        <v>2840.5</v>
      </c>
      <c r="P113">
        <v>2827.75</v>
      </c>
      <c r="Q113">
        <v>2827.75</v>
      </c>
      <c r="R113">
        <v>2827.75</v>
      </c>
      <c r="S113" s="14">
        <f t="shared" si="6"/>
        <v>2.9705165151852064E-3</v>
      </c>
      <c r="T113" s="8">
        <v>3909.88</v>
      </c>
      <c r="U113" s="13">
        <f t="shared" si="7"/>
        <v>-3.4515996246697878E-4</v>
      </c>
    </row>
    <row r="114" spans="1:21" ht="17" x14ac:dyDescent="0.2">
      <c r="A114" s="7">
        <v>43507</v>
      </c>
      <c r="B114">
        <v>2089.5</v>
      </c>
      <c r="C114">
        <v>2104</v>
      </c>
      <c r="D114">
        <v>2089.5</v>
      </c>
      <c r="E114">
        <v>2099.75</v>
      </c>
      <c r="F114">
        <v>2099.75</v>
      </c>
      <c r="G114" s="14">
        <f t="shared" si="4"/>
        <v>1.4555777012743798E-2</v>
      </c>
      <c r="H114" s="8">
        <v>2745.73</v>
      </c>
      <c r="I114" s="13">
        <f t="shared" si="5"/>
        <v>-2.6516238471793185E-3</v>
      </c>
      <c r="M114" s="7">
        <v>44236</v>
      </c>
      <c r="N114">
        <v>2831</v>
      </c>
      <c r="O114">
        <v>2834.6530760000001</v>
      </c>
      <c r="P114">
        <v>2822.5</v>
      </c>
      <c r="Q114">
        <v>2823.875</v>
      </c>
      <c r="R114">
        <v>2823.875</v>
      </c>
      <c r="S114" s="14">
        <f t="shared" si="6"/>
        <v>-1.3703474493855783E-3</v>
      </c>
      <c r="T114" s="8">
        <v>3916.38</v>
      </c>
      <c r="U114" s="13">
        <f t="shared" si="7"/>
        <v>1.6624551137118804E-3</v>
      </c>
    </row>
    <row r="115" spans="1:21" ht="17" x14ac:dyDescent="0.2">
      <c r="A115" s="7">
        <v>43508</v>
      </c>
      <c r="B115">
        <v>2110.25</v>
      </c>
      <c r="C115">
        <v>2120.5</v>
      </c>
      <c r="D115">
        <v>2110</v>
      </c>
      <c r="E115">
        <v>2120.75</v>
      </c>
      <c r="F115">
        <v>2120.75</v>
      </c>
      <c r="G115" s="14">
        <f t="shared" si="4"/>
        <v>1.00011906179307E-2</v>
      </c>
      <c r="H115" s="8">
        <v>2775.6</v>
      </c>
      <c r="I115" s="13">
        <f t="shared" si="5"/>
        <v>1.0878709851296353E-2</v>
      </c>
      <c r="M115" s="7">
        <v>44237</v>
      </c>
      <c r="N115">
        <v>2830.75</v>
      </c>
      <c r="O115">
        <v>2833.75</v>
      </c>
      <c r="P115">
        <v>2797.75</v>
      </c>
      <c r="Q115">
        <v>2809.125</v>
      </c>
      <c r="R115">
        <v>2809.125</v>
      </c>
      <c r="S115" s="14">
        <f t="shared" si="6"/>
        <v>-5.2233190208490488E-3</v>
      </c>
      <c r="T115" s="8">
        <v>3934.83</v>
      </c>
      <c r="U115" s="13">
        <f t="shared" si="7"/>
        <v>4.7109831017417836E-3</v>
      </c>
    </row>
    <row r="116" spans="1:21" ht="17" x14ac:dyDescent="0.2">
      <c r="A116" s="7">
        <v>43509</v>
      </c>
      <c r="B116">
        <v>2128.75</v>
      </c>
      <c r="C116">
        <v>2137.75</v>
      </c>
      <c r="D116">
        <v>2118.75</v>
      </c>
      <c r="E116">
        <v>2132.25</v>
      </c>
      <c r="F116">
        <v>2132.25</v>
      </c>
      <c r="G116" s="14">
        <f t="shared" si="4"/>
        <v>5.4226099257337346E-3</v>
      </c>
      <c r="H116" s="8">
        <v>2779.76</v>
      </c>
      <c r="I116" s="13">
        <f t="shared" si="5"/>
        <v>1.4987750396311394E-3</v>
      </c>
      <c r="M116" s="7">
        <v>44238</v>
      </c>
      <c r="N116">
        <v>2828.25</v>
      </c>
      <c r="O116">
        <v>2830</v>
      </c>
      <c r="P116">
        <v>2819.25</v>
      </c>
      <c r="Q116">
        <v>2824.75</v>
      </c>
      <c r="R116">
        <v>2824.75</v>
      </c>
      <c r="S116" s="14">
        <f t="shared" si="6"/>
        <v>5.5622302318336647E-3</v>
      </c>
      <c r="T116" s="8">
        <v>3932.59</v>
      </c>
      <c r="U116" s="13">
        <f t="shared" si="7"/>
        <v>-5.6927491149549869E-4</v>
      </c>
    </row>
    <row r="117" spans="1:21" ht="17" x14ac:dyDescent="0.2">
      <c r="A117" s="7">
        <v>43510</v>
      </c>
      <c r="B117">
        <v>2143.75</v>
      </c>
      <c r="C117">
        <v>2150.5</v>
      </c>
      <c r="D117">
        <v>2130.75</v>
      </c>
      <c r="E117">
        <v>2136</v>
      </c>
      <c r="F117">
        <v>2136</v>
      </c>
      <c r="G117" s="14">
        <f t="shared" si="4"/>
        <v>1.7587055926837625E-3</v>
      </c>
      <c r="H117" s="8">
        <v>2784.7</v>
      </c>
      <c r="I117" s="13">
        <f t="shared" si="5"/>
        <v>1.7771318387196366E-3</v>
      </c>
      <c r="M117" s="7">
        <v>44239</v>
      </c>
      <c r="N117">
        <v>2823.25</v>
      </c>
      <c r="O117">
        <v>2829</v>
      </c>
      <c r="P117">
        <v>2818.5</v>
      </c>
      <c r="Q117">
        <v>2823.875</v>
      </c>
      <c r="R117">
        <v>2823.875</v>
      </c>
      <c r="S117" s="14">
        <f t="shared" si="6"/>
        <v>-3.0976192583409556E-4</v>
      </c>
      <c r="T117" s="8">
        <v>3931.33</v>
      </c>
      <c r="U117" s="13">
        <f t="shared" si="7"/>
        <v>-3.2039953313212077E-4</v>
      </c>
    </row>
    <row r="118" spans="1:21" ht="17" x14ac:dyDescent="0.2">
      <c r="A118" s="7">
        <v>43511</v>
      </c>
      <c r="B118">
        <v>2127.5</v>
      </c>
      <c r="C118">
        <v>2156</v>
      </c>
      <c r="D118">
        <v>2127.5</v>
      </c>
      <c r="E118">
        <v>2148.25</v>
      </c>
      <c r="F118">
        <v>2148.25</v>
      </c>
      <c r="G118" s="14">
        <f t="shared" si="4"/>
        <v>5.7350187265916563E-3</v>
      </c>
      <c r="H118" s="8">
        <v>2774.88</v>
      </c>
      <c r="I118" s="13">
        <f t="shared" si="5"/>
        <v>-3.526412180845262E-3</v>
      </c>
      <c r="M118" s="7">
        <v>44242</v>
      </c>
      <c r="N118">
        <v>2833.75</v>
      </c>
      <c r="O118">
        <v>2837</v>
      </c>
      <c r="P118">
        <v>2830.0979000000002</v>
      </c>
      <c r="Q118">
        <v>2835.375</v>
      </c>
      <c r="R118">
        <v>2835.375</v>
      </c>
      <c r="S118" s="14">
        <f t="shared" si="6"/>
        <v>4.072418219644991E-3</v>
      </c>
      <c r="T118" s="8">
        <v>3913.97</v>
      </c>
      <c r="U118" s="13">
        <f t="shared" si="7"/>
        <v>-4.4158083905446732E-3</v>
      </c>
    </row>
    <row r="119" spans="1:21" ht="17" x14ac:dyDescent="0.2">
      <c r="A119" s="7">
        <v>43514</v>
      </c>
      <c r="B119">
        <v>2146</v>
      </c>
      <c r="C119">
        <v>2147.5</v>
      </c>
      <c r="D119">
        <v>2140.25</v>
      </c>
      <c r="E119">
        <v>2142.25</v>
      </c>
      <c r="F119">
        <v>2142.25</v>
      </c>
      <c r="G119" s="14">
        <f t="shared" si="4"/>
        <v>-2.7929710229256388E-3</v>
      </c>
      <c r="H119" s="8">
        <v>2792.67</v>
      </c>
      <c r="I119" s="13">
        <f t="shared" si="5"/>
        <v>6.4110880470507059E-3</v>
      </c>
      <c r="M119" s="7">
        <v>44243</v>
      </c>
      <c r="N119">
        <v>2833.25</v>
      </c>
      <c r="O119">
        <v>2837.9020999999998</v>
      </c>
      <c r="P119">
        <v>2818.25</v>
      </c>
      <c r="Q119">
        <v>2819.125</v>
      </c>
      <c r="R119">
        <v>2819.125</v>
      </c>
      <c r="S119" s="14">
        <f t="shared" si="6"/>
        <v>-5.7311643080720787E-3</v>
      </c>
      <c r="T119" s="8">
        <v>3906.71</v>
      </c>
      <c r="U119" s="13">
        <f t="shared" si="7"/>
        <v>-1.8548941356217874E-3</v>
      </c>
    </row>
    <row r="120" spans="1:21" ht="17" x14ac:dyDescent="0.2">
      <c r="A120" s="7">
        <v>43515</v>
      </c>
      <c r="B120">
        <v>2142.5</v>
      </c>
      <c r="C120">
        <v>2142.5</v>
      </c>
      <c r="D120">
        <v>2122.75</v>
      </c>
      <c r="E120">
        <v>2124.25</v>
      </c>
      <c r="F120">
        <v>2124.25</v>
      </c>
      <c r="G120" s="14">
        <f t="shared" si="4"/>
        <v>-8.4023806745244789E-3</v>
      </c>
      <c r="H120" s="8">
        <v>2796.11</v>
      </c>
      <c r="I120" s="13">
        <f t="shared" si="5"/>
        <v>1.2317960947767492E-3</v>
      </c>
      <c r="M120" s="7">
        <v>44244</v>
      </c>
      <c r="N120">
        <v>2824.75</v>
      </c>
      <c r="O120">
        <v>2828.9020999999998</v>
      </c>
      <c r="P120">
        <v>2809.5</v>
      </c>
      <c r="Q120">
        <v>2815.125</v>
      </c>
      <c r="R120">
        <v>2815.125</v>
      </c>
      <c r="S120" s="14">
        <f t="shared" si="6"/>
        <v>-1.4188799716223777E-3</v>
      </c>
      <c r="T120" s="8">
        <v>3876.5</v>
      </c>
      <c r="U120" s="13">
        <f t="shared" si="7"/>
        <v>-7.7328493796570141E-3</v>
      </c>
    </row>
    <row r="121" spans="1:21" ht="17" x14ac:dyDescent="0.2">
      <c r="A121" s="7">
        <v>43516</v>
      </c>
      <c r="B121">
        <v>2127</v>
      </c>
      <c r="C121">
        <v>2130.75</v>
      </c>
      <c r="D121">
        <v>2123.75</v>
      </c>
      <c r="E121">
        <v>2124</v>
      </c>
      <c r="F121">
        <v>2124</v>
      </c>
      <c r="G121" s="14">
        <f t="shared" si="4"/>
        <v>-1.1768859597505177E-4</v>
      </c>
      <c r="H121" s="8">
        <v>2793.9</v>
      </c>
      <c r="I121" s="13">
        <f t="shared" si="5"/>
        <v>-7.9038378318452285E-4</v>
      </c>
      <c r="M121" s="7">
        <v>44245</v>
      </c>
      <c r="N121">
        <v>2817</v>
      </c>
      <c r="O121">
        <v>2819.25</v>
      </c>
      <c r="P121">
        <v>2780.9030760000001</v>
      </c>
      <c r="Q121">
        <v>2785.5</v>
      </c>
      <c r="R121">
        <v>2785.5</v>
      </c>
      <c r="S121" s="14">
        <f t="shared" si="6"/>
        <v>-1.0523511389369911E-2</v>
      </c>
      <c r="T121" s="8">
        <v>3881.37</v>
      </c>
      <c r="U121" s="13">
        <f t="shared" si="7"/>
        <v>1.2562878885591378E-3</v>
      </c>
    </row>
    <row r="122" spans="1:21" ht="17" x14ac:dyDescent="0.2">
      <c r="A122" s="7">
        <v>43517</v>
      </c>
      <c r="B122">
        <v>2133.5</v>
      </c>
      <c r="C122">
        <v>2134.25</v>
      </c>
      <c r="D122">
        <v>2119</v>
      </c>
      <c r="E122">
        <v>2120.5</v>
      </c>
      <c r="F122">
        <v>2120.5</v>
      </c>
      <c r="G122" s="14">
        <f t="shared" si="4"/>
        <v>-1.647834274952964E-3</v>
      </c>
      <c r="H122" s="8">
        <v>2792.38</v>
      </c>
      <c r="I122" s="13">
        <f t="shared" si="5"/>
        <v>-5.4404237803784561E-4</v>
      </c>
      <c r="M122" s="7">
        <v>44246</v>
      </c>
      <c r="N122">
        <v>2788.5</v>
      </c>
      <c r="O122">
        <v>2800.25</v>
      </c>
      <c r="P122">
        <v>2786.75</v>
      </c>
      <c r="Q122">
        <v>2795.5</v>
      </c>
      <c r="R122">
        <v>2795.5</v>
      </c>
      <c r="S122" s="14">
        <f t="shared" si="6"/>
        <v>3.5900197451086413E-3</v>
      </c>
      <c r="T122" s="8">
        <v>3925.43</v>
      </c>
      <c r="U122" s="13">
        <f t="shared" si="7"/>
        <v>1.135166191319037E-2</v>
      </c>
    </row>
    <row r="123" spans="1:21" ht="17" x14ac:dyDescent="0.2">
      <c r="A123" s="7">
        <v>43518</v>
      </c>
      <c r="B123">
        <v>2124.75</v>
      </c>
      <c r="C123">
        <v>2142.5</v>
      </c>
      <c r="D123">
        <v>2124.5</v>
      </c>
      <c r="E123">
        <v>2134.5</v>
      </c>
      <c r="F123">
        <v>2134.5</v>
      </c>
      <c r="G123" s="14">
        <f t="shared" si="4"/>
        <v>6.6022164583825482E-3</v>
      </c>
      <c r="H123" s="8">
        <v>2784.49</v>
      </c>
      <c r="I123" s="13">
        <f t="shared" si="5"/>
        <v>-2.8255466662847617E-3</v>
      </c>
      <c r="M123" s="7">
        <v>44249</v>
      </c>
      <c r="N123">
        <v>2764.5</v>
      </c>
      <c r="O123">
        <v>2764.75</v>
      </c>
      <c r="P123">
        <v>2752.163086</v>
      </c>
      <c r="Q123">
        <v>2756.625</v>
      </c>
      <c r="R123">
        <v>2756.625</v>
      </c>
      <c r="S123" s="14">
        <f t="shared" si="6"/>
        <v>-1.3906277946700074E-2</v>
      </c>
      <c r="T123" s="8">
        <v>3829.34</v>
      </c>
      <c r="U123" s="13">
        <f t="shared" si="7"/>
        <v>-2.4478846903396523E-2</v>
      </c>
    </row>
    <row r="124" spans="1:21" ht="17" x14ac:dyDescent="0.2">
      <c r="A124" s="7">
        <v>43521</v>
      </c>
      <c r="B124">
        <v>2136.5</v>
      </c>
      <c r="C124">
        <v>2149.25</v>
      </c>
      <c r="D124">
        <v>2134.5</v>
      </c>
      <c r="E124">
        <v>2145.75</v>
      </c>
      <c r="F124">
        <v>2145.75</v>
      </c>
      <c r="G124" s="14">
        <f t="shared" si="4"/>
        <v>5.2705551651439642E-3</v>
      </c>
      <c r="H124" s="8">
        <v>2803.69</v>
      </c>
      <c r="I124" s="13">
        <f t="shared" si="5"/>
        <v>6.8953381050032014E-3</v>
      </c>
      <c r="M124" s="7">
        <v>44250</v>
      </c>
      <c r="N124">
        <v>2757.75</v>
      </c>
      <c r="O124">
        <v>2757.75</v>
      </c>
      <c r="P124">
        <v>2702.4030760000001</v>
      </c>
      <c r="Q124">
        <v>2725.375</v>
      </c>
      <c r="R124">
        <v>2725.375</v>
      </c>
      <c r="S124" s="14">
        <f t="shared" si="6"/>
        <v>-1.1336326123429941E-2</v>
      </c>
      <c r="T124" s="8">
        <v>3811.15</v>
      </c>
      <c r="U124" s="13">
        <f t="shared" si="7"/>
        <v>-4.7501658249202716E-3</v>
      </c>
    </row>
    <row r="125" spans="1:21" ht="17" x14ac:dyDescent="0.2">
      <c r="A125" s="7">
        <v>43522</v>
      </c>
      <c r="B125">
        <v>2118.25</v>
      </c>
      <c r="C125">
        <v>2120</v>
      </c>
      <c r="D125">
        <v>2105.25</v>
      </c>
      <c r="E125">
        <v>2108.375</v>
      </c>
      <c r="F125">
        <v>2108.375</v>
      </c>
      <c r="G125" s="14">
        <f t="shared" si="4"/>
        <v>-1.7418152161248979E-2</v>
      </c>
      <c r="H125" s="8">
        <v>2792.81</v>
      </c>
      <c r="I125" s="13">
        <f t="shared" si="5"/>
        <v>-3.8806002090102654E-3</v>
      </c>
      <c r="M125" s="7">
        <v>44251</v>
      </c>
      <c r="N125">
        <v>2721.25</v>
      </c>
      <c r="O125">
        <v>2763.25</v>
      </c>
      <c r="P125">
        <v>2721.25</v>
      </c>
      <c r="Q125">
        <v>2761.5</v>
      </c>
      <c r="R125">
        <v>2761.5</v>
      </c>
      <c r="S125" s="14">
        <f t="shared" si="6"/>
        <v>1.3255056643581176E-2</v>
      </c>
      <c r="T125" s="8">
        <v>3901.82</v>
      </c>
      <c r="U125" s="13">
        <f t="shared" si="7"/>
        <v>2.3790719336683086E-2</v>
      </c>
    </row>
    <row r="126" spans="1:21" ht="17" x14ac:dyDescent="0.2">
      <c r="A126" s="7">
        <v>43523</v>
      </c>
      <c r="B126">
        <v>2097</v>
      </c>
      <c r="C126">
        <v>2097</v>
      </c>
      <c r="D126">
        <v>2080</v>
      </c>
      <c r="E126">
        <v>2089.125</v>
      </c>
      <c r="F126">
        <v>2089.125</v>
      </c>
      <c r="G126" s="14">
        <f t="shared" si="4"/>
        <v>-9.1302543427995708E-3</v>
      </c>
      <c r="H126" s="8">
        <v>2789.65</v>
      </c>
      <c r="I126" s="13">
        <f t="shared" si="5"/>
        <v>-1.1314768996100177E-3</v>
      </c>
      <c r="M126" s="7">
        <v>44252</v>
      </c>
      <c r="N126">
        <v>2769.75</v>
      </c>
      <c r="O126">
        <v>2771.5</v>
      </c>
      <c r="P126">
        <v>2737</v>
      </c>
      <c r="Q126">
        <v>2747</v>
      </c>
      <c r="R126">
        <v>2747</v>
      </c>
      <c r="S126" s="14">
        <f t="shared" si="6"/>
        <v>-5.250769509324682E-3</v>
      </c>
      <c r="T126" s="8">
        <v>3870.29</v>
      </c>
      <c r="U126" s="13">
        <f t="shared" si="7"/>
        <v>-8.0808443239309691E-3</v>
      </c>
    </row>
    <row r="127" spans="1:21" ht="17" x14ac:dyDescent="0.2">
      <c r="A127" s="7">
        <v>43524</v>
      </c>
      <c r="B127">
        <v>2091.25</v>
      </c>
      <c r="C127">
        <v>2098</v>
      </c>
      <c r="D127">
        <v>2090.5</v>
      </c>
      <c r="E127">
        <v>2094.5</v>
      </c>
      <c r="F127">
        <v>2094.5</v>
      </c>
      <c r="G127" s="14">
        <f t="shared" si="4"/>
        <v>2.5728474839945559E-3</v>
      </c>
      <c r="H127" s="8">
        <v>2771.45</v>
      </c>
      <c r="I127" s="13">
        <f t="shared" si="5"/>
        <v>-6.5241159285216455E-3</v>
      </c>
      <c r="M127" s="7">
        <v>44253</v>
      </c>
      <c r="N127">
        <v>2738</v>
      </c>
      <c r="O127">
        <v>2755.25</v>
      </c>
      <c r="P127">
        <v>2710</v>
      </c>
      <c r="Q127">
        <v>2737.875</v>
      </c>
      <c r="R127">
        <v>2737.875</v>
      </c>
      <c r="S127" s="14">
        <f t="shared" si="6"/>
        <v>-3.3218056061157242E-3</v>
      </c>
      <c r="T127" s="8">
        <v>3819.72</v>
      </c>
      <c r="U127" s="13">
        <f t="shared" si="7"/>
        <v>-1.306620434127681E-2</v>
      </c>
    </row>
    <row r="128" spans="1:21" ht="17" x14ac:dyDescent="0.2">
      <c r="A128" s="7">
        <v>43525</v>
      </c>
      <c r="B128">
        <v>2106.75</v>
      </c>
      <c r="C128">
        <v>2115.5</v>
      </c>
      <c r="D128">
        <v>2106.5</v>
      </c>
      <c r="E128">
        <v>2108.75</v>
      </c>
      <c r="F128">
        <v>2108.75</v>
      </c>
      <c r="G128" s="14">
        <f t="shared" si="4"/>
        <v>6.8035330627835844E-3</v>
      </c>
      <c r="H128" s="8">
        <v>2748.93</v>
      </c>
      <c r="I128" s="13">
        <f t="shared" si="5"/>
        <v>-8.1257103682187415E-3</v>
      </c>
      <c r="M128" s="7">
        <v>44256</v>
      </c>
      <c r="N128">
        <v>2751</v>
      </c>
      <c r="O128">
        <v>2789.25</v>
      </c>
      <c r="P128">
        <v>2747.5</v>
      </c>
      <c r="Q128">
        <v>2784.875</v>
      </c>
      <c r="R128">
        <v>2784.875</v>
      </c>
      <c r="S128" s="14">
        <f t="shared" si="6"/>
        <v>1.716659818289723E-2</v>
      </c>
      <c r="T128" s="8">
        <v>3768.47</v>
      </c>
      <c r="U128" s="13">
        <f t="shared" si="7"/>
        <v>-1.3417213827191521E-2</v>
      </c>
    </row>
    <row r="129" spans="1:21" ht="17" x14ac:dyDescent="0.2">
      <c r="A129" s="7">
        <v>43528</v>
      </c>
      <c r="B129">
        <v>2122.5</v>
      </c>
      <c r="C129">
        <v>2132.5</v>
      </c>
      <c r="D129">
        <v>2118</v>
      </c>
      <c r="E129">
        <v>2117.5</v>
      </c>
      <c r="F129">
        <v>2117.5</v>
      </c>
      <c r="G129" s="14">
        <f t="shared" si="4"/>
        <v>4.1493775933609811E-3</v>
      </c>
      <c r="H129" s="8">
        <v>2743.07</v>
      </c>
      <c r="I129" s="13">
        <f t="shared" si="5"/>
        <v>-2.1317385309919112E-3</v>
      </c>
      <c r="M129" s="7">
        <v>44257</v>
      </c>
      <c r="N129">
        <v>2786</v>
      </c>
      <c r="O129">
        <v>2797.25</v>
      </c>
      <c r="P129">
        <v>2772.709961</v>
      </c>
      <c r="Q129">
        <v>2777.375</v>
      </c>
      <c r="R129">
        <v>2777.375</v>
      </c>
      <c r="S129" s="14">
        <f t="shared" si="6"/>
        <v>-2.6931190807486516E-3</v>
      </c>
      <c r="T129" s="8">
        <v>3841.94</v>
      </c>
      <c r="U129" s="13">
        <f t="shared" si="7"/>
        <v>1.9495975820425837E-2</v>
      </c>
    </row>
    <row r="130" spans="1:21" ht="17" x14ac:dyDescent="0.2">
      <c r="A130" s="7">
        <v>43529</v>
      </c>
      <c r="B130">
        <v>2118</v>
      </c>
      <c r="C130">
        <v>2126.5</v>
      </c>
      <c r="D130">
        <v>2115.75</v>
      </c>
      <c r="E130">
        <v>2122.75</v>
      </c>
      <c r="F130">
        <v>2122.75</v>
      </c>
      <c r="G130" s="14">
        <f t="shared" si="4"/>
        <v>2.4793388429751317E-3</v>
      </c>
      <c r="H130" s="8">
        <v>2783.3</v>
      </c>
      <c r="I130" s="13">
        <f t="shared" si="5"/>
        <v>1.4666049353461608E-2</v>
      </c>
      <c r="M130" s="7">
        <v>44258</v>
      </c>
      <c r="N130">
        <v>2779</v>
      </c>
      <c r="O130">
        <v>2785.6201169999999</v>
      </c>
      <c r="P130">
        <v>2749</v>
      </c>
      <c r="Q130">
        <v>2758.375</v>
      </c>
      <c r="R130">
        <v>2758.375</v>
      </c>
      <c r="S130" s="14">
        <f t="shared" si="6"/>
        <v>-6.840991943831809E-3</v>
      </c>
      <c r="T130" s="8">
        <v>3821.35</v>
      </c>
      <c r="U130" s="13">
        <f t="shared" si="7"/>
        <v>-5.3592716179846622E-3</v>
      </c>
    </row>
    <row r="131" spans="1:21" ht="17" x14ac:dyDescent="0.2">
      <c r="A131" s="7">
        <v>43530</v>
      </c>
      <c r="B131">
        <v>2114.5</v>
      </c>
      <c r="C131">
        <v>2119.5</v>
      </c>
      <c r="D131">
        <v>2108</v>
      </c>
      <c r="E131">
        <v>2112.5</v>
      </c>
      <c r="F131">
        <v>2112.5</v>
      </c>
      <c r="G131" s="14">
        <f t="shared" si="4"/>
        <v>-4.8286420916264783E-3</v>
      </c>
      <c r="H131" s="8">
        <v>2791.52</v>
      </c>
      <c r="I131" s="13">
        <f t="shared" si="5"/>
        <v>2.9533287823806376E-3</v>
      </c>
      <c r="M131" s="7">
        <v>44259</v>
      </c>
      <c r="N131">
        <v>2725.5</v>
      </c>
      <c r="O131">
        <v>2738.5</v>
      </c>
      <c r="P131">
        <v>2707</v>
      </c>
      <c r="Q131">
        <v>2727.375</v>
      </c>
      <c r="R131">
        <v>2727.375</v>
      </c>
      <c r="S131" s="14">
        <f t="shared" si="6"/>
        <v>-1.1238500928989037E-2</v>
      </c>
      <c r="T131" s="8">
        <v>3875.44</v>
      </c>
      <c r="U131" s="13">
        <f t="shared" si="7"/>
        <v>1.4154683554241432E-2</v>
      </c>
    </row>
    <row r="132" spans="1:21" ht="17" x14ac:dyDescent="0.2">
      <c r="A132" s="7">
        <v>43531</v>
      </c>
      <c r="B132">
        <v>2096</v>
      </c>
      <c r="C132">
        <v>2111.25</v>
      </c>
      <c r="D132">
        <v>2091.25</v>
      </c>
      <c r="E132">
        <v>2098.5</v>
      </c>
      <c r="F132">
        <v>2098.5</v>
      </c>
      <c r="G132" s="14">
        <f t="shared" ref="G132:G195" si="8">F132/F131-1</f>
        <v>-6.6272189349112498E-3</v>
      </c>
      <c r="H132" s="8">
        <v>2810.92</v>
      </c>
      <c r="I132" s="13">
        <f t="shared" ref="I132:I195" si="9">H132/H131-1</f>
        <v>6.9496188456468211E-3</v>
      </c>
      <c r="M132" s="7">
        <v>44260</v>
      </c>
      <c r="N132">
        <v>2704.5</v>
      </c>
      <c r="O132">
        <v>2748</v>
      </c>
      <c r="P132">
        <v>2695.75</v>
      </c>
      <c r="Q132">
        <v>2699.375</v>
      </c>
      <c r="R132">
        <v>2699.375</v>
      </c>
      <c r="S132" s="14">
        <f t="shared" ref="S132:S195" si="10">R132/R131-1</f>
        <v>-1.0266281681103662E-2</v>
      </c>
      <c r="T132" s="8">
        <v>3898.81</v>
      </c>
      <c r="U132" s="13">
        <f t="shared" ref="U132:U195" si="11">T132/T131-1</f>
        <v>6.0302830130256613E-3</v>
      </c>
    </row>
    <row r="133" spans="1:21" ht="17" x14ac:dyDescent="0.2">
      <c r="A133" s="7">
        <v>43532</v>
      </c>
      <c r="B133">
        <v>2090.25</v>
      </c>
      <c r="C133">
        <v>2097</v>
      </c>
      <c r="D133">
        <v>2082.75</v>
      </c>
      <c r="E133">
        <v>2093.25</v>
      </c>
      <c r="F133">
        <v>2093.25</v>
      </c>
      <c r="G133" s="14">
        <f t="shared" si="8"/>
        <v>-2.5017869907076884E-3</v>
      </c>
      <c r="H133" s="8">
        <v>2808.48</v>
      </c>
      <c r="I133" s="13">
        <f t="shared" si="9"/>
        <v>-8.6804320293709658E-4</v>
      </c>
      <c r="M133" s="7">
        <v>44263</v>
      </c>
      <c r="N133">
        <v>2747</v>
      </c>
      <c r="O133">
        <v>2801.25</v>
      </c>
      <c r="P133">
        <v>2743.5</v>
      </c>
      <c r="Q133">
        <v>2799.625</v>
      </c>
      <c r="R133">
        <v>2799.625</v>
      </c>
      <c r="S133" s="14">
        <f t="shared" si="10"/>
        <v>3.7138226441305822E-2</v>
      </c>
      <c r="T133" s="8">
        <v>3939.34</v>
      </c>
      <c r="U133" s="13">
        <f t="shared" si="11"/>
        <v>1.0395479646353678E-2</v>
      </c>
    </row>
    <row r="134" spans="1:21" ht="17" x14ac:dyDescent="0.2">
      <c r="A134" s="7">
        <v>43535</v>
      </c>
      <c r="B134">
        <v>2111.25</v>
      </c>
      <c r="C134">
        <v>2118.75</v>
      </c>
      <c r="D134">
        <v>2104.75</v>
      </c>
      <c r="E134">
        <v>2114.25</v>
      </c>
      <c r="F134">
        <v>2114.25</v>
      </c>
      <c r="G134" s="14">
        <f t="shared" si="8"/>
        <v>1.0032246506628484E-2</v>
      </c>
      <c r="H134" s="8">
        <v>2822.48</v>
      </c>
      <c r="I134" s="13">
        <f t="shared" si="9"/>
        <v>4.9849028656070438E-3</v>
      </c>
      <c r="M134" s="7">
        <v>44264</v>
      </c>
      <c r="N134">
        <v>2769</v>
      </c>
      <c r="O134">
        <v>2796.25</v>
      </c>
      <c r="P134">
        <v>2766.5</v>
      </c>
      <c r="Q134">
        <v>2796.25</v>
      </c>
      <c r="R134">
        <v>2796.25</v>
      </c>
      <c r="S134" s="14">
        <f t="shared" si="10"/>
        <v>-1.2055185962405179E-3</v>
      </c>
      <c r="T134" s="8">
        <v>3943.34</v>
      </c>
      <c r="U134" s="13">
        <f t="shared" si="11"/>
        <v>1.0153985185334946E-3</v>
      </c>
    </row>
    <row r="135" spans="1:21" ht="17" x14ac:dyDescent="0.2">
      <c r="A135" s="7">
        <v>43536</v>
      </c>
      <c r="B135">
        <v>2108.75</v>
      </c>
      <c r="C135">
        <v>2134.75</v>
      </c>
      <c r="D135">
        <v>2105.75</v>
      </c>
      <c r="E135">
        <v>2134.25</v>
      </c>
      <c r="F135">
        <v>2134.25</v>
      </c>
      <c r="G135" s="14">
        <f t="shared" si="8"/>
        <v>9.4596192503251242E-3</v>
      </c>
      <c r="H135" s="8">
        <v>2832.94</v>
      </c>
      <c r="I135" s="13">
        <f t="shared" si="9"/>
        <v>3.7059607153993035E-3</v>
      </c>
      <c r="M135" s="7">
        <v>44265</v>
      </c>
      <c r="N135">
        <v>2780</v>
      </c>
      <c r="O135">
        <v>2806.1201169999999</v>
      </c>
      <c r="P135">
        <v>2780</v>
      </c>
      <c r="Q135">
        <v>2803.75</v>
      </c>
      <c r="R135">
        <v>2803.75</v>
      </c>
      <c r="S135" s="14">
        <f t="shared" si="10"/>
        <v>2.6821636119802594E-3</v>
      </c>
      <c r="T135" s="8">
        <v>3968.94</v>
      </c>
      <c r="U135" s="13">
        <f t="shared" si="11"/>
        <v>6.4919585934766211E-3</v>
      </c>
    </row>
    <row r="136" spans="1:21" ht="17" x14ac:dyDescent="0.2">
      <c r="A136" s="7">
        <v>43537</v>
      </c>
      <c r="B136">
        <v>2122</v>
      </c>
      <c r="C136">
        <v>2133.75</v>
      </c>
      <c r="D136">
        <v>2121.25</v>
      </c>
      <c r="E136">
        <v>2127.375</v>
      </c>
      <c r="F136">
        <v>2127.375</v>
      </c>
      <c r="G136" s="14">
        <f t="shared" si="8"/>
        <v>-3.2212721096404051E-3</v>
      </c>
      <c r="H136" s="8">
        <v>2832.57</v>
      </c>
      <c r="I136" s="13">
        <f t="shared" si="9"/>
        <v>-1.3060636653083879E-4</v>
      </c>
      <c r="M136" s="7">
        <v>44266</v>
      </c>
      <c r="N136">
        <v>2800.25</v>
      </c>
      <c r="O136">
        <v>2816</v>
      </c>
      <c r="P136">
        <v>2792.8479000000002</v>
      </c>
      <c r="Q136">
        <v>2814.375</v>
      </c>
      <c r="R136">
        <v>2814.375</v>
      </c>
      <c r="S136" s="14">
        <f t="shared" si="10"/>
        <v>3.7895675434684861E-3</v>
      </c>
      <c r="T136" s="8">
        <v>3962.71</v>
      </c>
      <c r="U136" s="13">
        <f t="shared" si="11"/>
        <v>-1.5696886322292825E-3</v>
      </c>
    </row>
    <row r="137" spans="1:21" ht="17" x14ac:dyDescent="0.2">
      <c r="A137" s="7">
        <v>43538</v>
      </c>
      <c r="B137">
        <v>2109.5</v>
      </c>
      <c r="C137">
        <v>2115.5</v>
      </c>
      <c r="D137">
        <v>2103.5</v>
      </c>
      <c r="E137">
        <v>2107.25</v>
      </c>
      <c r="F137">
        <v>2107.25</v>
      </c>
      <c r="G137" s="14">
        <f t="shared" si="8"/>
        <v>-9.460015277043321E-3</v>
      </c>
      <c r="H137" s="8">
        <v>2824.23</v>
      </c>
      <c r="I137" s="13">
        <f t="shared" si="9"/>
        <v>-2.9443226469249018E-3</v>
      </c>
      <c r="M137" s="7">
        <v>44267</v>
      </c>
      <c r="N137">
        <v>2800.25</v>
      </c>
      <c r="O137">
        <v>2816.1530760000001</v>
      </c>
      <c r="P137">
        <v>2792.945068</v>
      </c>
      <c r="Q137">
        <v>2808</v>
      </c>
      <c r="R137">
        <v>2808</v>
      </c>
      <c r="S137" s="14">
        <f t="shared" si="10"/>
        <v>-2.2651565622917591E-3</v>
      </c>
      <c r="T137" s="8">
        <v>3974.12</v>
      </c>
      <c r="U137" s="13">
        <f t="shared" si="11"/>
        <v>2.8793426720601367E-3</v>
      </c>
    </row>
    <row r="138" spans="1:21" ht="17" x14ac:dyDescent="0.2">
      <c r="A138" s="7">
        <v>43539</v>
      </c>
      <c r="B138">
        <v>2118.5</v>
      </c>
      <c r="C138">
        <v>2118.5</v>
      </c>
      <c r="D138">
        <v>2111.25</v>
      </c>
      <c r="E138">
        <v>2117</v>
      </c>
      <c r="F138">
        <v>2117</v>
      </c>
      <c r="G138" s="14">
        <f t="shared" si="8"/>
        <v>4.6268833788112307E-3</v>
      </c>
      <c r="H138" s="8">
        <v>2854.88</v>
      </c>
      <c r="I138" s="13">
        <f t="shared" si="9"/>
        <v>1.0852515552911779E-2</v>
      </c>
      <c r="M138" s="7">
        <v>44270</v>
      </c>
      <c r="N138">
        <v>2819.5</v>
      </c>
      <c r="O138">
        <v>2826.75</v>
      </c>
      <c r="P138">
        <v>2816</v>
      </c>
      <c r="Q138">
        <v>2822.375</v>
      </c>
      <c r="R138">
        <v>2822.375</v>
      </c>
      <c r="S138" s="14">
        <f t="shared" si="10"/>
        <v>5.1193019943018836E-3</v>
      </c>
      <c r="T138" s="8">
        <v>3915.46</v>
      </c>
      <c r="U138" s="13">
        <f t="shared" si="11"/>
        <v>-1.4760500437832724E-2</v>
      </c>
    </row>
    <row r="139" spans="1:21" ht="17" x14ac:dyDescent="0.2">
      <c r="A139" s="7">
        <v>43542</v>
      </c>
      <c r="B139">
        <v>2117.25</v>
      </c>
      <c r="C139">
        <v>2131.5</v>
      </c>
      <c r="D139">
        <v>2117.25</v>
      </c>
      <c r="E139">
        <v>2125.75</v>
      </c>
      <c r="F139">
        <v>2125.75</v>
      </c>
      <c r="G139" s="14">
        <f t="shared" si="8"/>
        <v>4.1332073689182014E-3</v>
      </c>
      <c r="H139" s="8">
        <v>2800.71</v>
      </c>
      <c r="I139" s="13">
        <f t="shared" si="9"/>
        <v>-1.8974527826038257E-2</v>
      </c>
      <c r="M139" s="7">
        <v>44271</v>
      </c>
      <c r="N139">
        <v>2856</v>
      </c>
      <c r="O139">
        <v>2858.5</v>
      </c>
      <c r="P139">
        <v>2840.5</v>
      </c>
      <c r="Q139">
        <v>2841.875</v>
      </c>
      <c r="R139">
        <v>2841.875</v>
      </c>
      <c r="S139" s="14">
        <f t="shared" si="10"/>
        <v>6.9090748040214756E-3</v>
      </c>
      <c r="T139" s="8">
        <v>3913.1</v>
      </c>
      <c r="U139" s="13">
        <f t="shared" si="11"/>
        <v>-6.0273888636330764E-4</v>
      </c>
    </row>
    <row r="140" spans="1:21" ht="17" x14ac:dyDescent="0.2">
      <c r="A140" s="7">
        <v>43543</v>
      </c>
      <c r="B140">
        <v>2127.75</v>
      </c>
      <c r="C140">
        <v>2138.75</v>
      </c>
      <c r="D140">
        <v>2127.75</v>
      </c>
      <c r="E140">
        <v>2135</v>
      </c>
      <c r="F140">
        <v>2135</v>
      </c>
      <c r="G140" s="14">
        <f t="shared" si="8"/>
        <v>4.3514053863342728E-3</v>
      </c>
      <c r="H140" s="8">
        <v>2798.36</v>
      </c>
      <c r="I140" s="13">
        <f t="shared" si="9"/>
        <v>-8.3907294935925414E-4</v>
      </c>
      <c r="M140" s="7">
        <v>44272</v>
      </c>
      <c r="N140">
        <v>2832.25</v>
      </c>
      <c r="O140">
        <v>2837.5</v>
      </c>
      <c r="P140">
        <v>2820.75</v>
      </c>
      <c r="Q140">
        <v>2832.125</v>
      </c>
      <c r="R140">
        <v>2832.125</v>
      </c>
      <c r="S140" s="14">
        <f t="shared" si="10"/>
        <v>-3.4308335166043369E-3</v>
      </c>
      <c r="T140" s="8">
        <v>3940.59</v>
      </c>
      <c r="U140" s="13">
        <f t="shared" si="11"/>
        <v>7.0251207482558975E-3</v>
      </c>
    </row>
    <row r="141" spans="1:21" ht="17" x14ac:dyDescent="0.2">
      <c r="A141" s="7">
        <v>43544</v>
      </c>
      <c r="B141">
        <v>2130.5</v>
      </c>
      <c r="C141">
        <v>2142.5</v>
      </c>
      <c r="D141">
        <v>2124</v>
      </c>
      <c r="E141">
        <v>2125.25</v>
      </c>
      <c r="F141">
        <v>2125.25</v>
      </c>
      <c r="G141" s="14">
        <f t="shared" si="8"/>
        <v>-4.5667447306791953E-3</v>
      </c>
      <c r="H141" s="8">
        <v>2818.46</v>
      </c>
      <c r="I141" s="13">
        <f t="shared" si="9"/>
        <v>7.1827784845408527E-3</v>
      </c>
      <c r="M141" s="7">
        <v>44273</v>
      </c>
      <c r="N141">
        <v>2825</v>
      </c>
      <c r="O141">
        <v>2831.25</v>
      </c>
      <c r="P141">
        <v>2810.25</v>
      </c>
      <c r="Q141">
        <v>2830</v>
      </c>
      <c r="R141">
        <v>2830</v>
      </c>
      <c r="S141" s="14">
        <f t="shared" si="10"/>
        <v>-7.5031998940722211E-4</v>
      </c>
      <c r="T141" s="8">
        <v>3910.52</v>
      </c>
      <c r="U141" s="13">
        <f t="shared" si="11"/>
        <v>-7.6308370066411335E-3</v>
      </c>
    </row>
    <row r="142" spans="1:21" ht="17" x14ac:dyDescent="0.2">
      <c r="A142" s="7">
        <v>43545</v>
      </c>
      <c r="B142">
        <v>2130.5</v>
      </c>
      <c r="C142">
        <v>2173.75</v>
      </c>
      <c r="D142">
        <v>2127.25</v>
      </c>
      <c r="E142">
        <v>2174.25</v>
      </c>
      <c r="F142">
        <v>2174.25</v>
      </c>
      <c r="G142" s="14">
        <f t="shared" si="8"/>
        <v>2.305611104575922E-2</v>
      </c>
      <c r="H142" s="8">
        <v>2805.37</v>
      </c>
      <c r="I142" s="13">
        <f t="shared" si="9"/>
        <v>-4.6443802643997278E-3</v>
      </c>
      <c r="M142" s="7">
        <v>44274</v>
      </c>
      <c r="N142">
        <v>2802</v>
      </c>
      <c r="O142">
        <v>2815.75</v>
      </c>
      <c r="P142">
        <v>2797.75</v>
      </c>
      <c r="Q142">
        <v>2812.125</v>
      </c>
      <c r="R142">
        <v>2812.125</v>
      </c>
      <c r="S142" s="14">
        <f t="shared" si="10"/>
        <v>-6.3162544169611534E-3</v>
      </c>
      <c r="T142" s="8">
        <v>3889.14</v>
      </c>
      <c r="U142" s="13">
        <f t="shared" si="11"/>
        <v>-5.4673035811094728E-3</v>
      </c>
    </row>
    <row r="143" spans="1:21" ht="17" x14ac:dyDescent="0.2">
      <c r="A143" s="7">
        <v>43546</v>
      </c>
      <c r="B143">
        <v>2163.5</v>
      </c>
      <c r="C143">
        <v>2165</v>
      </c>
      <c r="D143">
        <v>2112.25</v>
      </c>
      <c r="E143">
        <v>2116</v>
      </c>
      <c r="F143">
        <v>2116</v>
      </c>
      <c r="G143" s="14">
        <f t="shared" si="8"/>
        <v>-2.6790847418650121E-2</v>
      </c>
      <c r="H143" s="8">
        <v>2815.44</v>
      </c>
      <c r="I143" s="13">
        <f t="shared" si="9"/>
        <v>3.5895443381801506E-3</v>
      </c>
      <c r="M143" s="7">
        <v>44277</v>
      </c>
      <c r="N143">
        <v>2804.75</v>
      </c>
      <c r="O143">
        <v>2832.280029</v>
      </c>
      <c r="P143">
        <v>2801.8549800000001</v>
      </c>
      <c r="Q143">
        <v>2831.375</v>
      </c>
      <c r="R143">
        <v>2831.375</v>
      </c>
      <c r="S143" s="14">
        <f t="shared" si="10"/>
        <v>6.845357158732357E-3</v>
      </c>
      <c r="T143" s="8">
        <v>3909.52</v>
      </c>
      <c r="U143" s="13">
        <f t="shared" si="11"/>
        <v>5.2402330592367097E-3</v>
      </c>
    </row>
    <row r="144" spans="1:21" ht="17" x14ac:dyDescent="0.2">
      <c r="A144" s="7">
        <v>43549</v>
      </c>
      <c r="B144">
        <v>2108.75</v>
      </c>
      <c r="C144">
        <v>2119.5</v>
      </c>
      <c r="D144">
        <v>2098.5</v>
      </c>
      <c r="E144">
        <v>2113</v>
      </c>
      <c r="F144">
        <v>2113</v>
      </c>
      <c r="G144" s="14">
        <f t="shared" si="8"/>
        <v>-1.4177693761814325E-3</v>
      </c>
      <c r="H144" s="8">
        <v>2834.4</v>
      </c>
      <c r="I144" s="13">
        <f t="shared" si="9"/>
        <v>6.7342937515983969E-3</v>
      </c>
      <c r="M144" s="7">
        <v>44278</v>
      </c>
      <c r="N144">
        <v>2827.25</v>
      </c>
      <c r="O144">
        <v>2849.1450199999999</v>
      </c>
      <c r="P144">
        <v>2824.5</v>
      </c>
      <c r="Q144">
        <v>2846.125</v>
      </c>
      <c r="R144">
        <v>2846.125</v>
      </c>
      <c r="S144" s="14">
        <f t="shared" si="10"/>
        <v>5.2094830250319912E-3</v>
      </c>
      <c r="T144" s="8">
        <v>3974.54</v>
      </c>
      <c r="U144" s="13">
        <f t="shared" si="11"/>
        <v>1.6631197691788335E-2</v>
      </c>
    </row>
    <row r="145" spans="1:21" ht="17" x14ac:dyDescent="0.2">
      <c r="A145" s="7">
        <v>43550</v>
      </c>
      <c r="B145">
        <v>2118</v>
      </c>
      <c r="C145">
        <v>2128.75</v>
      </c>
      <c r="D145">
        <v>2116</v>
      </c>
      <c r="E145">
        <v>2120</v>
      </c>
      <c r="F145">
        <v>2120</v>
      </c>
      <c r="G145" s="14">
        <f t="shared" si="8"/>
        <v>3.3128253667771279E-3</v>
      </c>
      <c r="H145" s="8">
        <v>2867.19</v>
      </c>
      <c r="I145" s="13">
        <f t="shared" si="9"/>
        <v>1.1568585944115251E-2</v>
      </c>
      <c r="M145" s="7">
        <v>44279</v>
      </c>
      <c r="N145">
        <v>2842.5</v>
      </c>
      <c r="O145">
        <v>2859.5</v>
      </c>
      <c r="P145">
        <v>2841.75</v>
      </c>
      <c r="Q145">
        <v>2852.5</v>
      </c>
      <c r="R145">
        <v>2852.5</v>
      </c>
      <c r="S145" s="14">
        <f t="shared" si="10"/>
        <v>2.2398875664280116E-3</v>
      </c>
      <c r="T145" s="8">
        <v>3971.09</v>
      </c>
      <c r="U145" s="13">
        <f t="shared" si="11"/>
        <v>-8.6802497899118869E-4</v>
      </c>
    </row>
    <row r="146" spans="1:21" ht="17" x14ac:dyDescent="0.2">
      <c r="A146" s="7">
        <v>43551</v>
      </c>
      <c r="B146">
        <v>2132.25</v>
      </c>
      <c r="C146">
        <v>2132.75</v>
      </c>
      <c r="D146">
        <v>2102.25</v>
      </c>
      <c r="E146">
        <v>2106.25</v>
      </c>
      <c r="F146">
        <v>2106.25</v>
      </c>
      <c r="G146" s="14">
        <f t="shared" si="8"/>
        <v>-6.4858490566037652E-3</v>
      </c>
      <c r="H146" s="8">
        <v>2867.24</v>
      </c>
      <c r="I146" s="13">
        <f t="shared" si="9"/>
        <v>1.7438676892522764E-5</v>
      </c>
      <c r="M146" s="7">
        <v>44280</v>
      </c>
      <c r="N146">
        <v>2834</v>
      </c>
      <c r="O146">
        <v>2839.25</v>
      </c>
      <c r="P146">
        <v>2797.5</v>
      </c>
      <c r="Q146">
        <v>2821.5</v>
      </c>
      <c r="R146">
        <v>2821.5</v>
      </c>
      <c r="S146" s="14">
        <f t="shared" si="10"/>
        <v>-1.0867659947414565E-2</v>
      </c>
      <c r="T146" s="8">
        <v>3958.55</v>
      </c>
      <c r="U146" s="13">
        <f t="shared" si="11"/>
        <v>-3.1578231669390222E-3</v>
      </c>
    </row>
    <row r="147" spans="1:21" ht="17" x14ac:dyDescent="0.2">
      <c r="A147" s="7">
        <v>43552</v>
      </c>
      <c r="B147">
        <v>2117.5</v>
      </c>
      <c r="C147">
        <v>2143.5</v>
      </c>
      <c r="D147">
        <v>2117.25</v>
      </c>
      <c r="E147">
        <v>2135.25</v>
      </c>
      <c r="F147">
        <v>2135.25</v>
      </c>
      <c r="G147" s="14">
        <f t="shared" si="8"/>
        <v>1.3768545994065295E-2</v>
      </c>
      <c r="H147" s="8">
        <v>2873.4</v>
      </c>
      <c r="I147" s="13">
        <f t="shared" si="9"/>
        <v>2.1484075277968806E-3</v>
      </c>
      <c r="M147" s="7">
        <v>44281</v>
      </c>
      <c r="N147">
        <v>2838.25</v>
      </c>
      <c r="O147">
        <v>2842.5</v>
      </c>
      <c r="P147">
        <v>2828.75</v>
      </c>
      <c r="Q147">
        <v>2842.5</v>
      </c>
      <c r="R147">
        <v>2842.5</v>
      </c>
      <c r="S147" s="14">
        <f t="shared" si="10"/>
        <v>7.4428495481126955E-3</v>
      </c>
      <c r="T147" s="8">
        <v>3972.89</v>
      </c>
      <c r="U147" s="13">
        <f t="shared" si="11"/>
        <v>3.6225385557842049E-3</v>
      </c>
    </row>
    <row r="148" spans="1:21" ht="17" x14ac:dyDescent="0.2">
      <c r="A148" s="7">
        <v>43553</v>
      </c>
      <c r="B148">
        <v>2160</v>
      </c>
      <c r="C148">
        <v>2166</v>
      </c>
      <c r="D148">
        <v>2144</v>
      </c>
      <c r="E148">
        <v>2162</v>
      </c>
      <c r="F148">
        <v>2162</v>
      </c>
      <c r="G148" s="14">
        <f t="shared" si="8"/>
        <v>1.2527807048354989E-2</v>
      </c>
      <c r="H148" s="8">
        <v>2879.39</v>
      </c>
      <c r="I148" s="13">
        <f t="shared" si="9"/>
        <v>2.0846384074615365E-3</v>
      </c>
      <c r="M148" s="7">
        <v>44284</v>
      </c>
      <c r="N148">
        <v>2858.75</v>
      </c>
      <c r="O148">
        <v>2861.5</v>
      </c>
      <c r="P148">
        <v>2828.75</v>
      </c>
      <c r="Q148">
        <v>2855.125</v>
      </c>
      <c r="R148">
        <v>2855.125</v>
      </c>
      <c r="S148" s="14">
        <f t="shared" si="10"/>
        <v>4.441512752858312E-3</v>
      </c>
      <c r="T148" s="8">
        <v>4019.87</v>
      </c>
      <c r="U148" s="13">
        <f t="shared" si="11"/>
        <v>1.1825144919693331E-2</v>
      </c>
    </row>
    <row r="149" spans="1:21" ht="17" x14ac:dyDescent="0.2">
      <c r="A149" s="7">
        <v>43556</v>
      </c>
      <c r="B149">
        <v>2172</v>
      </c>
      <c r="C149">
        <v>2174.5</v>
      </c>
      <c r="D149">
        <v>2163</v>
      </c>
      <c r="E149">
        <v>2169.25</v>
      </c>
      <c r="F149">
        <v>2169.25</v>
      </c>
      <c r="G149" s="14">
        <f t="shared" si="8"/>
        <v>3.3533765032376373E-3</v>
      </c>
      <c r="H149" s="8">
        <v>2892.74</v>
      </c>
      <c r="I149" s="13">
        <f t="shared" si="9"/>
        <v>4.6363986816650993E-3</v>
      </c>
      <c r="M149" s="7">
        <v>44285</v>
      </c>
      <c r="N149">
        <v>2873.5</v>
      </c>
      <c r="O149">
        <v>2876.75</v>
      </c>
      <c r="P149">
        <v>2862.6201169999999</v>
      </c>
      <c r="Q149">
        <v>2872.125</v>
      </c>
      <c r="R149">
        <v>2872.125</v>
      </c>
      <c r="S149" s="14">
        <f t="shared" si="10"/>
        <v>5.9542051573924226E-3</v>
      </c>
      <c r="T149" s="8">
        <v>4077.91</v>
      </c>
      <c r="U149" s="13">
        <f t="shared" si="11"/>
        <v>1.4438277854756487E-2</v>
      </c>
    </row>
    <row r="150" spans="1:21" ht="17" x14ac:dyDescent="0.2">
      <c r="A150" s="7">
        <v>43557</v>
      </c>
      <c r="B150">
        <v>2185</v>
      </c>
      <c r="C150">
        <v>2192</v>
      </c>
      <c r="D150">
        <v>2181.75</v>
      </c>
      <c r="E150">
        <v>2187.75</v>
      </c>
      <c r="F150">
        <v>2187.75</v>
      </c>
      <c r="G150" s="14">
        <f t="shared" si="8"/>
        <v>8.5282931888901459E-3</v>
      </c>
      <c r="H150" s="8">
        <v>2895.77</v>
      </c>
      <c r="I150" s="13">
        <f t="shared" si="9"/>
        <v>1.0474498226595852E-3</v>
      </c>
      <c r="M150" s="7">
        <v>44286</v>
      </c>
      <c r="N150">
        <v>2865</v>
      </c>
      <c r="O150">
        <v>2877.5</v>
      </c>
      <c r="P150">
        <v>2853.25</v>
      </c>
      <c r="Q150">
        <v>2875.625</v>
      </c>
      <c r="R150">
        <v>2875.625</v>
      </c>
      <c r="S150" s="14">
        <f t="shared" si="10"/>
        <v>1.2186099142621476E-3</v>
      </c>
      <c r="T150" s="8">
        <v>4073.94</v>
      </c>
      <c r="U150" s="13">
        <f t="shared" si="11"/>
        <v>-9.7353791525556233E-4</v>
      </c>
    </row>
    <row r="151" spans="1:21" ht="17" x14ac:dyDescent="0.2">
      <c r="A151" s="7">
        <v>43558</v>
      </c>
      <c r="B151">
        <v>2172.75</v>
      </c>
      <c r="C151">
        <v>2183</v>
      </c>
      <c r="D151">
        <v>2171.5</v>
      </c>
      <c r="E151">
        <v>2183</v>
      </c>
      <c r="F151">
        <v>2183</v>
      </c>
      <c r="G151" s="14">
        <f t="shared" si="8"/>
        <v>-2.1711804365215359E-3</v>
      </c>
      <c r="H151" s="8">
        <v>2878.2</v>
      </c>
      <c r="I151" s="13">
        <f t="shared" si="9"/>
        <v>-6.0674708281390766E-3</v>
      </c>
      <c r="M151" s="7">
        <v>44287</v>
      </c>
      <c r="N151">
        <v>2883.5</v>
      </c>
      <c r="O151">
        <v>2888</v>
      </c>
      <c r="P151">
        <v>2878.330078</v>
      </c>
      <c r="Q151">
        <v>2883.875</v>
      </c>
      <c r="R151">
        <v>2883.875</v>
      </c>
      <c r="S151" s="14">
        <f t="shared" si="10"/>
        <v>2.8689415344489433E-3</v>
      </c>
      <c r="T151" s="8">
        <v>4079.95</v>
      </c>
      <c r="U151" s="13">
        <f t="shared" si="11"/>
        <v>1.4752303666720756E-3</v>
      </c>
    </row>
    <row r="152" spans="1:21" ht="17" x14ac:dyDescent="0.2">
      <c r="A152" s="7">
        <v>43559</v>
      </c>
      <c r="B152">
        <v>2169</v>
      </c>
      <c r="C152">
        <v>2192.25</v>
      </c>
      <c r="D152">
        <v>2169</v>
      </c>
      <c r="E152">
        <v>2190.5</v>
      </c>
      <c r="F152">
        <v>2190.5</v>
      </c>
      <c r="G152" s="14">
        <f t="shared" si="8"/>
        <v>3.4356390288594607E-3</v>
      </c>
      <c r="H152" s="8">
        <v>2888.21</v>
      </c>
      <c r="I152" s="13">
        <f t="shared" si="9"/>
        <v>3.4778681120144483E-3</v>
      </c>
      <c r="M152" s="7">
        <v>44292</v>
      </c>
      <c r="N152">
        <v>2917.25</v>
      </c>
      <c r="O152">
        <v>2936</v>
      </c>
      <c r="P152">
        <v>2915.334961</v>
      </c>
      <c r="Q152">
        <v>2934.625</v>
      </c>
      <c r="R152">
        <v>2934.625</v>
      </c>
      <c r="S152" s="14">
        <f t="shared" si="10"/>
        <v>1.7597850114862812E-2</v>
      </c>
      <c r="T152" s="8">
        <v>4097.17</v>
      </c>
      <c r="U152" s="13">
        <f t="shared" si="11"/>
        <v>4.220639958823158E-3</v>
      </c>
    </row>
    <row r="153" spans="1:21" ht="17" x14ac:dyDescent="0.2">
      <c r="A153" s="7">
        <v>43560</v>
      </c>
      <c r="B153">
        <v>2194</v>
      </c>
      <c r="C153">
        <v>2213.25</v>
      </c>
      <c r="D153">
        <v>2192</v>
      </c>
      <c r="E153">
        <v>2210.25</v>
      </c>
      <c r="F153">
        <v>2210.25</v>
      </c>
      <c r="G153" s="14">
        <f t="shared" si="8"/>
        <v>9.0162063455831998E-3</v>
      </c>
      <c r="H153" s="8">
        <v>2888.32</v>
      </c>
      <c r="I153" s="13">
        <f t="shared" si="9"/>
        <v>3.808587325715429E-5</v>
      </c>
      <c r="M153" s="7">
        <v>44293</v>
      </c>
      <c r="N153">
        <v>2944.5</v>
      </c>
      <c r="O153">
        <v>2957.25</v>
      </c>
      <c r="P153">
        <v>2932.0778810000002</v>
      </c>
      <c r="Q153">
        <v>2946.875</v>
      </c>
      <c r="R153">
        <v>2946.875</v>
      </c>
      <c r="S153" s="14">
        <f t="shared" si="10"/>
        <v>4.1742982493504499E-3</v>
      </c>
      <c r="T153" s="8">
        <v>4128.8</v>
      </c>
      <c r="U153" s="13">
        <f t="shared" si="11"/>
        <v>7.7199628035937717E-3</v>
      </c>
    </row>
    <row r="154" spans="1:21" ht="17" x14ac:dyDescent="0.2">
      <c r="A154" s="7">
        <v>43563</v>
      </c>
      <c r="B154">
        <v>2204.5</v>
      </c>
      <c r="C154">
        <v>2207</v>
      </c>
      <c r="D154">
        <v>2201</v>
      </c>
      <c r="E154">
        <v>2204.625</v>
      </c>
      <c r="F154">
        <v>2204.625</v>
      </c>
      <c r="G154" s="14">
        <f t="shared" si="8"/>
        <v>-2.5449609772649762E-3</v>
      </c>
      <c r="H154" s="8">
        <v>2907.41</v>
      </c>
      <c r="I154" s="13">
        <f t="shared" si="9"/>
        <v>6.6093784622200946E-3</v>
      </c>
      <c r="M154" s="7">
        <v>44294</v>
      </c>
      <c r="N154">
        <v>2961.5</v>
      </c>
      <c r="O154">
        <v>2969.0778810000002</v>
      </c>
      <c r="P154">
        <v>2954.5</v>
      </c>
      <c r="Q154">
        <v>2965.75</v>
      </c>
      <c r="R154">
        <v>2965.75</v>
      </c>
      <c r="S154" s="14">
        <f t="shared" si="10"/>
        <v>6.4050901378578384E-3</v>
      </c>
      <c r="T154" s="8">
        <v>4127.99</v>
      </c>
      <c r="U154" s="13">
        <f t="shared" si="11"/>
        <v>-1.9618291028877799E-4</v>
      </c>
    </row>
    <row r="155" spans="1:21" ht="17" x14ac:dyDescent="0.2">
      <c r="A155" s="7">
        <v>43564</v>
      </c>
      <c r="B155">
        <v>2200.5</v>
      </c>
      <c r="C155">
        <v>2206</v>
      </c>
      <c r="D155">
        <v>2194.25</v>
      </c>
      <c r="E155">
        <v>2199.25</v>
      </c>
      <c r="F155">
        <v>2199.25</v>
      </c>
      <c r="G155" s="14">
        <f t="shared" si="8"/>
        <v>-2.4380563587911297E-3</v>
      </c>
      <c r="H155" s="8">
        <v>2905.58</v>
      </c>
      <c r="I155" s="13">
        <f t="shared" si="9"/>
        <v>-6.2942619032058111E-4</v>
      </c>
      <c r="M155" s="7">
        <v>44295</v>
      </c>
      <c r="N155">
        <v>2984.25</v>
      </c>
      <c r="O155">
        <v>2985.3278810000002</v>
      </c>
      <c r="P155">
        <v>2969.8278810000002</v>
      </c>
      <c r="Q155">
        <v>2977.25</v>
      </c>
      <c r="R155">
        <v>2977.25</v>
      </c>
      <c r="S155" s="14">
        <f t="shared" si="10"/>
        <v>3.8776026300262334E-3</v>
      </c>
      <c r="T155" s="8">
        <v>4141.59</v>
      </c>
      <c r="U155" s="13">
        <f t="shared" si="11"/>
        <v>3.2945816244711601E-3</v>
      </c>
    </row>
    <row r="156" spans="1:21" ht="17" x14ac:dyDescent="0.2">
      <c r="A156" s="7">
        <v>43565</v>
      </c>
      <c r="B156">
        <v>2197.5</v>
      </c>
      <c r="C156">
        <v>2199</v>
      </c>
      <c r="D156">
        <v>2185.75</v>
      </c>
      <c r="E156">
        <v>2195.75</v>
      </c>
      <c r="F156">
        <v>2195.75</v>
      </c>
      <c r="G156" s="14">
        <f t="shared" si="8"/>
        <v>-1.5914516312379723E-3</v>
      </c>
      <c r="H156" s="8">
        <v>2907.06</v>
      </c>
      <c r="I156" s="13">
        <f t="shared" si="9"/>
        <v>5.0936473956997297E-4</v>
      </c>
      <c r="M156" s="7">
        <v>44298</v>
      </c>
      <c r="N156">
        <v>2991.75</v>
      </c>
      <c r="O156">
        <v>2992.5778810000002</v>
      </c>
      <c r="P156">
        <v>2980.923096</v>
      </c>
      <c r="Q156">
        <v>2987.125</v>
      </c>
      <c r="R156">
        <v>2987.125</v>
      </c>
      <c r="S156" s="14">
        <f t="shared" si="10"/>
        <v>3.3168192123604889E-3</v>
      </c>
      <c r="T156" s="8">
        <v>4124.66</v>
      </c>
      <c r="U156" s="13">
        <f t="shared" si="11"/>
        <v>-4.0878020277237415E-3</v>
      </c>
    </row>
    <row r="157" spans="1:21" ht="17" x14ac:dyDescent="0.2">
      <c r="A157" s="7">
        <v>43566</v>
      </c>
      <c r="B157">
        <v>2201</v>
      </c>
      <c r="C157">
        <v>2203.75</v>
      </c>
      <c r="D157">
        <v>2198.25</v>
      </c>
      <c r="E157">
        <v>2201.25</v>
      </c>
      <c r="F157">
        <v>2201.25</v>
      </c>
      <c r="G157" s="14">
        <f t="shared" si="8"/>
        <v>2.5048388933166521E-3</v>
      </c>
      <c r="H157" s="8">
        <v>2900.45</v>
      </c>
      <c r="I157" s="13">
        <f t="shared" si="9"/>
        <v>-2.2737748790875312E-3</v>
      </c>
      <c r="M157" s="7">
        <v>44299</v>
      </c>
      <c r="N157">
        <v>2990.75</v>
      </c>
      <c r="O157">
        <v>3002.75</v>
      </c>
      <c r="P157">
        <v>2984.5</v>
      </c>
      <c r="Q157">
        <v>2996.375</v>
      </c>
      <c r="R157">
        <v>2996.375</v>
      </c>
      <c r="S157" s="14">
        <f t="shared" si="10"/>
        <v>3.0966230070719192E-3</v>
      </c>
      <c r="T157" s="8">
        <v>4170.42</v>
      </c>
      <c r="U157" s="13">
        <f t="shared" si="11"/>
        <v>1.1094247768300924E-2</v>
      </c>
    </row>
    <row r="158" spans="1:21" ht="17" x14ac:dyDescent="0.2">
      <c r="A158" s="7">
        <v>43567</v>
      </c>
      <c r="B158">
        <v>2205.25</v>
      </c>
      <c r="C158">
        <v>2210.75</v>
      </c>
      <c r="D158">
        <v>2204.75</v>
      </c>
      <c r="E158">
        <v>2204.75</v>
      </c>
      <c r="F158">
        <v>2204.75</v>
      </c>
      <c r="G158" s="14">
        <f t="shared" si="8"/>
        <v>1.5900056785917993E-3</v>
      </c>
      <c r="H158" s="8">
        <v>2905.03</v>
      </c>
      <c r="I158" s="13">
        <f t="shared" si="9"/>
        <v>1.5790653174507785E-3</v>
      </c>
      <c r="M158" s="7">
        <v>44300</v>
      </c>
      <c r="N158">
        <v>2990</v>
      </c>
      <c r="O158">
        <v>3002.5</v>
      </c>
      <c r="P158">
        <v>2988.5</v>
      </c>
      <c r="Q158">
        <v>2992.125</v>
      </c>
      <c r="R158">
        <v>2992.125</v>
      </c>
      <c r="S158" s="14">
        <f t="shared" si="10"/>
        <v>-1.4183805431563501E-3</v>
      </c>
      <c r="T158" s="8">
        <v>4185.47</v>
      </c>
      <c r="U158" s="13">
        <f t="shared" si="11"/>
        <v>3.6087492386858155E-3</v>
      </c>
    </row>
    <row r="159" spans="1:21" ht="17" x14ac:dyDescent="0.2">
      <c r="A159" s="7">
        <v>43570</v>
      </c>
      <c r="B159">
        <v>2213.25</v>
      </c>
      <c r="C159">
        <v>2213.25</v>
      </c>
      <c r="D159">
        <v>2202.25</v>
      </c>
      <c r="E159">
        <v>2206</v>
      </c>
      <c r="F159">
        <v>2206</v>
      </c>
      <c r="G159" s="14">
        <f t="shared" si="8"/>
        <v>5.6695770495518438E-4</v>
      </c>
      <c r="H159" s="8">
        <v>2907.97</v>
      </c>
      <c r="I159" s="13">
        <f t="shared" si="9"/>
        <v>1.0120377414346571E-3</v>
      </c>
      <c r="M159" s="7">
        <v>44301</v>
      </c>
      <c r="N159">
        <v>2992.25</v>
      </c>
      <c r="O159">
        <v>3009.3278810000002</v>
      </c>
      <c r="P159">
        <v>2990.423096</v>
      </c>
      <c r="Q159">
        <v>3005.125</v>
      </c>
      <c r="R159">
        <v>3005.125</v>
      </c>
      <c r="S159" s="14">
        <f t="shared" si="10"/>
        <v>4.3447382712955562E-3</v>
      </c>
      <c r="T159" s="8">
        <v>4163.26</v>
      </c>
      <c r="U159" s="13">
        <f t="shared" si="11"/>
        <v>-5.3064530387267883E-3</v>
      </c>
    </row>
    <row r="160" spans="1:21" ht="17" x14ac:dyDescent="0.2">
      <c r="A160" s="7">
        <v>43571</v>
      </c>
      <c r="B160">
        <v>2215</v>
      </c>
      <c r="C160">
        <v>2223.75</v>
      </c>
      <c r="D160">
        <v>2215</v>
      </c>
      <c r="E160">
        <v>2220.875</v>
      </c>
      <c r="F160">
        <v>2220.875</v>
      </c>
      <c r="G160" s="14">
        <f t="shared" si="8"/>
        <v>6.7429737080688668E-3</v>
      </c>
      <c r="H160" s="8">
        <v>2933.68</v>
      </c>
      <c r="I160" s="13">
        <f t="shared" si="9"/>
        <v>8.8412191322468914E-3</v>
      </c>
      <c r="M160" s="7">
        <v>44302</v>
      </c>
      <c r="N160">
        <v>3021.25</v>
      </c>
      <c r="O160">
        <v>3023.5</v>
      </c>
      <c r="P160">
        <v>3009</v>
      </c>
      <c r="Q160">
        <v>3008.875</v>
      </c>
      <c r="R160">
        <v>3008.875</v>
      </c>
      <c r="S160" s="14">
        <f t="shared" si="10"/>
        <v>1.2478682251153561E-3</v>
      </c>
      <c r="T160" s="8">
        <v>4134.9399999999996</v>
      </c>
      <c r="U160" s="13">
        <f t="shared" si="11"/>
        <v>-6.8023616108532359E-3</v>
      </c>
    </row>
    <row r="161" spans="1:21" ht="17" x14ac:dyDescent="0.2">
      <c r="A161" s="7">
        <v>43572</v>
      </c>
      <c r="B161">
        <v>2222</v>
      </c>
      <c r="C161">
        <v>2229.75</v>
      </c>
      <c r="D161">
        <v>2217.25</v>
      </c>
      <c r="E161">
        <v>2217</v>
      </c>
      <c r="F161">
        <v>2217</v>
      </c>
      <c r="G161" s="14">
        <f t="shared" si="8"/>
        <v>-1.7448077897225245E-3</v>
      </c>
      <c r="H161" s="8">
        <v>2927.25</v>
      </c>
      <c r="I161" s="13">
        <f t="shared" si="9"/>
        <v>-2.1917864252406494E-3</v>
      </c>
      <c r="M161" s="7">
        <v>44305</v>
      </c>
      <c r="N161">
        <v>3003.5</v>
      </c>
      <c r="O161">
        <v>3007.5</v>
      </c>
      <c r="P161">
        <v>2961.423096</v>
      </c>
      <c r="Q161">
        <v>2968.375</v>
      </c>
      <c r="R161">
        <v>2968.375</v>
      </c>
      <c r="S161" s="14">
        <f t="shared" si="10"/>
        <v>-1.3460180299946001E-2</v>
      </c>
      <c r="T161" s="8">
        <v>4173.42</v>
      </c>
      <c r="U161" s="13">
        <f t="shared" si="11"/>
        <v>9.3060600637495661E-3</v>
      </c>
    </row>
    <row r="162" spans="1:21" ht="17" x14ac:dyDescent="0.2">
      <c r="A162" s="7">
        <v>43573</v>
      </c>
      <c r="B162">
        <v>2210</v>
      </c>
      <c r="C162">
        <v>2225</v>
      </c>
      <c r="D162">
        <v>2210</v>
      </c>
      <c r="E162">
        <v>2220.5</v>
      </c>
      <c r="F162">
        <v>2220.5</v>
      </c>
      <c r="G162" s="14">
        <f t="shared" si="8"/>
        <v>1.5787099684259065E-3</v>
      </c>
      <c r="H162" s="8">
        <v>2926.17</v>
      </c>
      <c r="I162" s="13">
        <f t="shared" si="9"/>
        <v>-3.6894696387390624E-4</v>
      </c>
      <c r="M162" s="7">
        <v>44306</v>
      </c>
      <c r="N162">
        <v>2965.25</v>
      </c>
      <c r="O162">
        <v>2969.5778810000002</v>
      </c>
      <c r="P162">
        <v>2945.75</v>
      </c>
      <c r="Q162">
        <v>2945.75</v>
      </c>
      <c r="R162">
        <v>2945.75</v>
      </c>
      <c r="S162" s="14">
        <f t="shared" si="10"/>
        <v>-7.6220154124732042E-3</v>
      </c>
      <c r="T162" s="8">
        <v>4134.9799999999996</v>
      </c>
      <c r="U162" s="13">
        <f t="shared" si="11"/>
        <v>-9.2106713438859789E-3</v>
      </c>
    </row>
    <row r="163" spans="1:21" ht="17" x14ac:dyDescent="0.2">
      <c r="A163" s="7">
        <v>43578</v>
      </c>
      <c r="B163">
        <v>2229.75</v>
      </c>
      <c r="C163">
        <v>2252</v>
      </c>
      <c r="D163">
        <v>2225.75</v>
      </c>
      <c r="E163">
        <v>2255.875</v>
      </c>
      <c r="F163">
        <v>2255.875</v>
      </c>
      <c r="G163" s="14">
        <f t="shared" si="8"/>
        <v>1.5931096599864913E-2</v>
      </c>
      <c r="H163" s="8">
        <v>2939.88</v>
      </c>
      <c r="I163" s="13">
        <f t="shared" si="9"/>
        <v>4.6853053650335319E-3</v>
      </c>
      <c r="M163" s="7">
        <v>44307</v>
      </c>
      <c r="N163">
        <v>2954.25</v>
      </c>
      <c r="O163">
        <v>2973.5</v>
      </c>
      <c r="P163">
        <v>2951.25</v>
      </c>
      <c r="Q163">
        <v>2969.125</v>
      </c>
      <c r="R163">
        <v>2969.125</v>
      </c>
      <c r="S163" s="14">
        <f t="shared" si="10"/>
        <v>7.9351608249171868E-3</v>
      </c>
      <c r="T163" s="8">
        <v>4180.17</v>
      </c>
      <c r="U163" s="13">
        <f t="shared" si="11"/>
        <v>1.0928710658818286E-2</v>
      </c>
    </row>
    <row r="164" spans="1:21" ht="17" x14ac:dyDescent="0.2">
      <c r="A164" s="7">
        <v>43579</v>
      </c>
      <c r="B164">
        <v>2259.5</v>
      </c>
      <c r="C164">
        <v>2260.75</v>
      </c>
      <c r="D164">
        <v>2254.75</v>
      </c>
      <c r="E164">
        <v>2258</v>
      </c>
      <c r="F164">
        <v>2258</v>
      </c>
      <c r="G164" s="14">
        <f t="shared" si="8"/>
        <v>9.4198481742124862E-4</v>
      </c>
      <c r="H164" s="8">
        <v>2943.03</v>
      </c>
      <c r="I164" s="13">
        <f t="shared" si="9"/>
        <v>1.0714723049920494E-3</v>
      </c>
      <c r="M164" s="7">
        <v>44308</v>
      </c>
      <c r="N164">
        <v>2979.25</v>
      </c>
      <c r="O164">
        <v>3004.5</v>
      </c>
      <c r="P164">
        <v>2977.75</v>
      </c>
      <c r="Q164">
        <v>3002.375</v>
      </c>
      <c r="R164">
        <v>3002.375</v>
      </c>
      <c r="S164" s="14">
        <f t="shared" si="10"/>
        <v>1.1198585441838826E-2</v>
      </c>
      <c r="T164" s="8">
        <v>4187.62</v>
      </c>
      <c r="U164" s="13">
        <f t="shared" si="11"/>
        <v>1.782224167916624E-3</v>
      </c>
    </row>
    <row r="165" spans="1:21" ht="17" x14ac:dyDescent="0.2">
      <c r="A165" s="7">
        <v>43580</v>
      </c>
      <c r="B165">
        <v>2259.75</v>
      </c>
      <c r="C165">
        <v>2267.25</v>
      </c>
      <c r="D165">
        <v>2251</v>
      </c>
      <c r="E165">
        <v>2260.125</v>
      </c>
      <c r="F165">
        <v>2260.125</v>
      </c>
      <c r="G165" s="14">
        <f t="shared" si="8"/>
        <v>9.4109831709476843E-4</v>
      </c>
      <c r="H165" s="8">
        <v>2945.83</v>
      </c>
      <c r="I165" s="13">
        <f t="shared" si="9"/>
        <v>9.5140042745045506E-4</v>
      </c>
      <c r="M165" s="7">
        <v>44309</v>
      </c>
      <c r="N165">
        <v>2975.25</v>
      </c>
      <c r="O165">
        <v>3005.25</v>
      </c>
      <c r="P165">
        <v>2968.5778810000002</v>
      </c>
      <c r="Q165">
        <v>3002.625</v>
      </c>
      <c r="R165">
        <v>3002.625</v>
      </c>
      <c r="S165" s="14">
        <f t="shared" si="10"/>
        <v>8.3267413297782866E-5</v>
      </c>
      <c r="T165" s="8">
        <v>4186.72</v>
      </c>
      <c r="U165" s="13">
        <f t="shared" si="11"/>
        <v>-2.1491921425531579E-4</v>
      </c>
    </row>
    <row r="166" spans="1:21" ht="17" x14ac:dyDescent="0.2">
      <c r="A166" s="7">
        <v>43581</v>
      </c>
      <c r="B166">
        <v>2254.5</v>
      </c>
      <c r="C166">
        <v>2261</v>
      </c>
      <c r="D166">
        <v>2252.75</v>
      </c>
      <c r="E166">
        <v>2258.875</v>
      </c>
      <c r="F166">
        <v>2258.875</v>
      </c>
      <c r="G166" s="14">
        <f t="shared" si="8"/>
        <v>-5.5306675515731651E-4</v>
      </c>
      <c r="H166" s="8">
        <v>2923.73</v>
      </c>
      <c r="I166" s="13">
        <f t="shared" si="9"/>
        <v>-7.502130129708795E-3</v>
      </c>
      <c r="M166" s="7">
        <v>44312</v>
      </c>
      <c r="N166">
        <v>2995.75</v>
      </c>
      <c r="O166">
        <v>3008.5</v>
      </c>
      <c r="P166">
        <v>2987</v>
      </c>
      <c r="Q166">
        <v>3006.25</v>
      </c>
      <c r="R166">
        <v>3006.25</v>
      </c>
      <c r="S166" s="14">
        <f t="shared" si="10"/>
        <v>1.2072769659881022E-3</v>
      </c>
      <c r="T166" s="8">
        <v>4183.18</v>
      </c>
      <c r="U166" s="13">
        <f t="shared" si="11"/>
        <v>-8.4553063018300012E-4</v>
      </c>
    </row>
    <row r="167" spans="1:21" ht="17" x14ac:dyDescent="0.2">
      <c r="A167" s="7">
        <v>43584</v>
      </c>
      <c r="B167">
        <v>2264</v>
      </c>
      <c r="C167">
        <v>2273</v>
      </c>
      <c r="D167">
        <v>2263</v>
      </c>
      <c r="E167">
        <v>2269.25</v>
      </c>
      <c r="F167">
        <v>2269.25</v>
      </c>
      <c r="G167" s="14">
        <f t="shared" si="8"/>
        <v>4.592994300260056E-3</v>
      </c>
      <c r="H167" s="8">
        <v>2917.52</v>
      </c>
      <c r="I167" s="13">
        <f t="shared" si="9"/>
        <v>-2.1239991380873624E-3</v>
      </c>
      <c r="M167" s="7">
        <v>44313</v>
      </c>
      <c r="N167">
        <v>3006.25</v>
      </c>
      <c r="O167">
        <v>3013.5610350000002</v>
      </c>
      <c r="P167">
        <v>2992.7299800000001</v>
      </c>
      <c r="Q167">
        <v>2994.125</v>
      </c>
      <c r="R167">
        <v>2994.125</v>
      </c>
      <c r="S167" s="14">
        <f t="shared" si="10"/>
        <v>-4.0332640332639835E-3</v>
      </c>
      <c r="T167" s="8">
        <v>4211.47</v>
      </c>
      <c r="U167" s="13">
        <f t="shared" si="11"/>
        <v>6.7627976802335787E-3</v>
      </c>
    </row>
    <row r="168" spans="1:21" ht="17" x14ac:dyDescent="0.2">
      <c r="A168" s="7">
        <v>43585</v>
      </c>
      <c r="B168">
        <v>2263.75</v>
      </c>
      <c r="C168">
        <v>2263.75</v>
      </c>
      <c r="D168">
        <v>2239</v>
      </c>
      <c r="E168">
        <v>2241.75</v>
      </c>
      <c r="F168">
        <v>2241.75</v>
      </c>
      <c r="G168" s="14">
        <f t="shared" si="8"/>
        <v>-1.2118541368293489E-2</v>
      </c>
      <c r="H168" s="8">
        <v>2945.64</v>
      </c>
      <c r="I168" s="13">
        <f t="shared" si="9"/>
        <v>9.6383229592256203E-3</v>
      </c>
      <c r="M168" s="7">
        <v>44314</v>
      </c>
      <c r="N168">
        <v>3010.25</v>
      </c>
      <c r="O168">
        <v>3012.75</v>
      </c>
      <c r="P168">
        <v>2998.75</v>
      </c>
      <c r="Q168">
        <v>2999.75</v>
      </c>
      <c r="R168">
        <v>2999.75</v>
      </c>
      <c r="S168" s="14">
        <f t="shared" si="10"/>
        <v>1.8786790798648312E-3</v>
      </c>
      <c r="T168" s="8">
        <v>4181.17</v>
      </c>
      <c r="U168" s="13">
        <f t="shared" si="11"/>
        <v>-7.1946375018698827E-3</v>
      </c>
    </row>
    <row r="169" spans="1:21" ht="17" x14ac:dyDescent="0.2">
      <c r="A169" s="7">
        <v>43586</v>
      </c>
      <c r="B169">
        <v>2254</v>
      </c>
      <c r="C169">
        <v>2254.75</v>
      </c>
      <c r="D169">
        <v>2245.5</v>
      </c>
      <c r="E169">
        <v>2246.5</v>
      </c>
      <c r="F169">
        <v>2246.5</v>
      </c>
      <c r="G169" s="14">
        <f t="shared" si="8"/>
        <v>2.1188803390208566E-3</v>
      </c>
      <c r="H169" s="8">
        <v>2932.47</v>
      </c>
      <c r="I169" s="13">
        <f t="shared" si="9"/>
        <v>-4.471014787957861E-3</v>
      </c>
      <c r="M169" s="7">
        <v>44315</v>
      </c>
      <c r="N169">
        <v>3009.25</v>
      </c>
      <c r="O169">
        <v>3013.8278810000002</v>
      </c>
      <c r="P169">
        <v>2992</v>
      </c>
      <c r="Q169">
        <v>2995.75</v>
      </c>
      <c r="R169">
        <v>2995.75</v>
      </c>
      <c r="S169" s="14">
        <f t="shared" si="10"/>
        <v>-1.3334444537044243E-3</v>
      </c>
      <c r="T169" s="8">
        <v>4192.66</v>
      </c>
      <c r="U169" s="13">
        <f t="shared" si="11"/>
        <v>2.7480346410215795E-3</v>
      </c>
    </row>
    <row r="170" spans="1:21" ht="17" x14ac:dyDescent="0.2">
      <c r="A170" s="7">
        <v>43587</v>
      </c>
      <c r="B170">
        <v>2245.5</v>
      </c>
      <c r="C170">
        <v>2245.5</v>
      </c>
      <c r="D170">
        <v>2225</v>
      </c>
      <c r="E170">
        <v>2226.75</v>
      </c>
      <c r="F170">
        <v>2226.75</v>
      </c>
      <c r="G170" s="14">
        <f t="shared" si="8"/>
        <v>-8.7914533719118948E-3</v>
      </c>
      <c r="H170" s="8">
        <v>2884.05</v>
      </c>
      <c r="I170" s="13">
        <f t="shared" si="9"/>
        <v>-1.6511677868827124E-2</v>
      </c>
      <c r="M170" s="7">
        <v>44316</v>
      </c>
      <c r="N170">
        <v>3007</v>
      </c>
      <c r="O170">
        <v>3020</v>
      </c>
      <c r="P170">
        <v>2996.673096</v>
      </c>
      <c r="Q170">
        <v>3015.25</v>
      </c>
      <c r="R170">
        <v>3015.25</v>
      </c>
      <c r="S170" s="14">
        <f t="shared" si="10"/>
        <v>6.5092213969790702E-3</v>
      </c>
      <c r="T170" s="8">
        <v>4164.66</v>
      </c>
      <c r="U170" s="13">
        <f t="shared" si="11"/>
        <v>-6.6783378571121377E-3</v>
      </c>
    </row>
    <row r="171" spans="1:21" ht="17" x14ac:dyDescent="0.2">
      <c r="A171" s="7">
        <v>43588</v>
      </c>
      <c r="B171">
        <v>2236</v>
      </c>
      <c r="C171">
        <v>2245.75</v>
      </c>
      <c r="D171">
        <v>2224.25</v>
      </c>
      <c r="E171">
        <v>2226.25</v>
      </c>
      <c r="F171">
        <v>2226.25</v>
      </c>
      <c r="G171" s="14">
        <f t="shared" si="8"/>
        <v>-2.2454249466707932E-4</v>
      </c>
      <c r="H171" s="8">
        <v>2879.42</v>
      </c>
      <c r="I171" s="13">
        <f t="shared" si="9"/>
        <v>-1.6053813214057522E-3</v>
      </c>
      <c r="M171" s="7">
        <v>44320</v>
      </c>
      <c r="N171">
        <v>3005.5</v>
      </c>
      <c r="O171">
        <v>3014.5</v>
      </c>
      <c r="P171">
        <v>2966.326904</v>
      </c>
      <c r="Q171">
        <v>2973</v>
      </c>
      <c r="R171">
        <v>2973</v>
      </c>
      <c r="S171" s="14">
        <f t="shared" si="10"/>
        <v>-1.4012105132244379E-2</v>
      </c>
      <c r="T171" s="8">
        <v>4167.59</v>
      </c>
      <c r="U171" s="13">
        <f t="shared" si="11"/>
        <v>7.0353882429774472E-4</v>
      </c>
    </row>
    <row r="172" spans="1:21" ht="17" x14ac:dyDescent="0.2">
      <c r="A172" s="7">
        <v>43592</v>
      </c>
      <c r="B172">
        <v>2221.25</v>
      </c>
      <c r="C172">
        <v>2225.25</v>
      </c>
      <c r="D172">
        <v>2203.5</v>
      </c>
      <c r="E172">
        <v>2208</v>
      </c>
      <c r="F172">
        <v>2208</v>
      </c>
      <c r="G172" s="14">
        <f t="shared" si="8"/>
        <v>-8.197641774284059E-3</v>
      </c>
      <c r="H172" s="8">
        <v>2870.72</v>
      </c>
      <c r="I172" s="13">
        <f t="shared" si="9"/>
        <v>-3.0214418181440106E-3</v>
      </c>
      <c r="M172" s="7">
        <v>44321</v>
      </c>
      <c r="N172">
        <v>2989.25</v>
      </c>
      <c r="O172">
        <v>3008.25</v>
      </c>
      <c r="P172">
        <v>2984.538086</v>
      </c>
      <c r="Q172">
        <v>2992.625</v>
      </c>
      <c r="R172">
        <v>2992.625</v>
      </c>
      <c r="S172" s="14">
        <f t="shared" si="10"/>
        <v>6.6010763538513206E-3</v>
      </c>
      <c r="T172" s="8">
        <v>4201.62</v>
      </c>
      <c r="U172" s="13">
        <f t="shared" si="11"/>
        <v>8.1653905494540879E-3</v>
      </c>
    </row>
    <row r="173" spans="1:21" ht="17" x14ac:dyDescent="0.2">
      <c r="A173" s="7">
        <v>43593</v>
      </c>
      <c r="B173">
        <v>2206.5</v>
      </c>
      <c r="C173">
        <v>2219</v>
      </c>
      <c r="D173">
        <v>2198.5</v>
      </c>
      <c r="E173">
        <v>2213</v>
      </c>
      <c r="F173">
        <v>2213</v>
      </c>
      <c r="G173" s="14">
        <f t="shared" si="8"/>
        <v>2.2644927536232817E-3</v>
      </c>
      <c r="H173" s="8">
        <v>2881.4</v>
      </c>
      <c r="I173" s="13">
        <f t="shared" si="9"/>
        <v>3.7203210344445292E-3</v>
      </c>
      <c r="M173" s="7">
        <v>44322</v>
      </c>
      <c r="N173">
        <v>2990.25</v>
      </c>
      <c r="O173">
        <v>2997</v>
      </c>
      <c r="P173">
        <v>2979.5</v>
      </c>
      <c r="Q173">
        <v>2994.25</v>
      </c>
      <c r="R173">
        <v>2994.25</v>
      </c>
      <c r="S173" s="14">
        <f t="shared" si="10"/>
        <v>5.430015454659376E-4</v>
      </c>
      <c r="T173" s="8">
        <v>4232.6000000000004</v>
      </c>
      <c r="U173" s="13">
        <f t="shared" si="11"/>
        <v>7.3733464711231989E-3</v>
      </c>
    </row>
    <row r="174" spans="1:21" ht="17" x14ac:dyDescent="0.2">
      <c r="A174" s="7">
        <v>43594</v>
      </c>
      <c r="B174">
        <v>2193.5</v>
      </c>
      <c r="C174">
        <v>2201.75</v>
      </c>
      <c r="D174">
        <v>2173.25</v>
      </c>
      <c r="E174">
        <v>2173.625</v>
      </c>
      <c r="F174">
        <v>2173.625</v>
      </c>
      <c r="G174" s="14">
        <f t="shared" si="8"/>
        <v>-1.7792589245368307E-2</v>
      </c>
      <c r="H174" s="8">
        <v>2811.87</v>
      </c>
      <c r="I174" s="13">
        <f t="shared" si="9"/>
        <v>-2.4130630943291487E-2</v>
      </c>
      <c r="M174" s="7">
        <v>44323</v>
      </c>
      <c r="N174">
        <v>3012.75</v>
      </c>
      <c r="O174">
        <v>3023.7700199999999</v>
      </c>
      <c r="P174">
        <v>3003.25</v>
      </c>
      <c r="Q174">
        <v>3015.875</v>
      </c>
      <c r="R174">
        <v>3015.875</v>
      </c>
      <c r="S174" s="14">
        <f t="shared" si="10"/>
        <v>7.2221758370210054E-3</v>
      </c>
      <c r="T174" s="8">
        <v>4188.43</v>
      </c>
      <c r="U174" s="13">
        <f t="shared" si="11"/>
        <v>-1.0435666020885526E-2</v>
      </c>
    </row>
    <row r="175" spans="1:21" ht="17" x14ac:dyDescent="0.2">
      <c r="A175" s="7">
        <v>43595</v>
      </c>
      <c r="B175">
        <v>2197.5</v>
      </c>
      <c r="C175">
        <v>2200</v>
      </c>
      <c r="D175">
        <v>2164</v>
      </c>
      <c r="E175">
        <v>2167.625</v>
      </c>
      <c r="F175">
        <v>2167.625</v>
      </c>
      <c r="G175" s="14">
        <f t="shared" si="8"/>
        <v>-2.7603657484617239E-3</v>
      </c>
      <c r="H175" s="8">
        <v>2834.41</v>
      </c>
      <c r="I175" s="13">
        <f t="shared" si="9"/>
        <v>8.016017810211773E-3</v>
      </c>
      <c r="M175" s="7">
        <v>44326</v>
      </c>
      <c r="N175">
        <v>3000.5</v>
      </c>
      <c r="O175">
        <v>3003.75</v>
      </c>
      <c r="P175">
        <v>2974.75</v>
      </c>
      <c r="Q175">
        <v>2983.5</v>
      </c>
      <c r="R175">
        <v>2983.5</v>
      </c>
      <c r="S175" s="14">
        <f t="shared" si="10"/>
        <v>-1.0734861358643877E-2</v>
      </c>
      <c r="T175" s="8">
        <v>4152.1000000000004</v>
      </c>
      <c r="U175" s="13">
        <f t="shared" si="11"/>
        <v>-8.6738945141735524E-3</v>
      </c>
    </row>
    <row r="176" spans="1:21" ht="17" x14ac:dyDescent="0.2">
      <c r="A176" s="7">
        <v>43598</v>
      </c>
      <c r="B176">
        <v>2188.5</v>
      </c>
      <c r="C176">
        <v>2188.5</v>
      </c>
      <c r="D176">
        <v>2159</v>
      </c>
      <c r="E176">
        <v>2164.75</v>
      </c>
      <c r="F176">
        <v>2164.75</v>
      </c>
      <c r="G176" s="14">
        <f t="shared" si="8"/>
        <v>-1.3263364281183021E-3</v>
      </c>
      <c r="H176" s="8">
        <v>2850.96</v>
      </c>
      <c r="I176" s="13">
        <f t="shared" si="9"/>
        <v>5.8389576666748599E-3</v>
      </c>
      <c r="M176" s="7">
        <v>44327</v>
      </c>
      <c r="N176">
        <v>2947.75</v>
      </c>
      <c r="O176">
        <v>2952.75</v>
      </c>
      <c r="P176">
        <v>2899</v>
      </c>
      <c r="Q176">
        <v>2920.625</v>
      </c>
      <c r="R176">
        <v>2920.625</v>
      </c>
      <c r="S176" s="14">
        <f t="shared" si="10"/>
        <v>-2.1074241662476956E-2</v>
      </c>
      <c r="T176" s="8">
        <v>4063.04</v>
      </c>
      <c r="U176" s="13">
        <f t="shared" si="11"/>
        <v>-2.1449387057151936E-2</v>
      </c>
    </row>
    <row r="177" spans="1:21" ht="17" x14ac:dyDescent="0.2">
      <c r="A177" s="7">
        <v>43599</v>
      </c>
      <c r="B177">
        <v>2170.75</v>
      </c>
      <c r="C177">
        <v>2195</v>
      </c>
      <c r="D177">
        <v>2170.75</v>
      </c>
      <c r="E177">
        <v>2194.875</v>
      </c>
      <c r="F177">
        <v>2194.875</v>
      </c>
      <c r="G177" s="14">
        <f t="shared" si="8"/>
        <v>1.3916156600069396E-2</v>
      </c>
      <c r="H177" s="8">
        <v>2876.32</v>
      </c>
      <c r="I177" s="13">
        <f t="shared" si="9"/>
        <v>8.895249319527565E-3</v>
      </c>
      <c r="M177" s="7">
        <v>44328</v>
      </c>
      <c r="N177">
        <v>2920.25</v>
      </c>
      <c r="O177">
        <v>2926.5778810000002</v>
      </c>
      <c r="P177">
        <v>2896.5</v>
      </c>
      <c r="Q177">
        <v>2901.625</v>
      </c>
      <c r="R177">
        <v>2901.625</v>
      </c>
      <c r="S177" s="14">
        <f t="shared" si="10"/>
        <v>-6.5054568799486345E-3</v>
      </c>
      <c r="T177" s="8">
        <v>4112.5</v>
      </c>
      <c r="U177" s="13">
        <f t="shared" si="11"/>
        <v>1.2173151138064053E-2</v>
      </c>
    </row>
    <row r="178" spans="1:21" ht="17" x14ac:dyDescent="0.2">
      <c r="A178" s="7">
        <v>43600</v>
      </c>
      <c r="B178">
        <v>2199</v>
      </c>
      <c r="C178">
        <v>2208.25</v>
      </c>
      <c r="D178">
        <v>2185</v>
      </c>
      <c r="E178">
        <v>2209.625</v>
      </c>
      <c r="F178">
        <v>2209.625</v>
      </c>
      <c r="G178" s="14">
        <f t="shared" si="8"/>
        <v>6.7202004669970616E-3</v>
      </c>
      <c r="H178" s="8">
        <v>2859.53</v>
      </c>
      <c r="I178" s="13">
        <f t="shared" si="9"/>
        <v>-5.8373199087723426E-3</v>
      </c>
      <c r="M178" s="7">
        <v>44329</v>
      </c>
      <c r="N178">
        <v>2885</v>
      </c>
      <c r="O178">
        <v>2931.25</v>
      </c>
      <c r="P178">
        <v>2867.75</v>
      </c>
      <c r="Q178">
        <v>2918.875</v>
      </c>
      <c r="R178">
        <v>2918.875</v>
      </c>
      <c r="S178" s="14">
        <f t="shared" si="10"/>
        <v>5.9449446430879238E-3</v>
      </c>
      <c r="T178" s="8">
        <v>4173.8500000000004</v>
      </c>
      <c r="U178" s="13">
        <f t="shared" si="11"/>
        <v>1.4917933130699224E-2</v>
      </c>
    </row>
    <row r="179" spans="1:21" ht="17" x14ac:dyDescent="0.2">
      <c r="A179" s="7">
        <v>43601</v>
      </c>
      <c r="B179">
        <v>2211.75</v>
      </c>
      <c r="C179">
        <v>2252.25</v>
      </c>
      <c r="D179">
        <v>2211.75</v>
      </c>
      <c r="E179">
        <v>2251.375</v>
      </c>
      <c r="F179">
        <v>2251.375</v>
      </c>
      <c r="G179" s="14">
        <f t="shared" si="8"/>
        <v>1.8894608813712743E-2</v>
      </c>
      <c r="H179" s="8">
        <v>2840.23</v>
      </c>
      <c r="I179" s="13">
        <f t="shared" si="9"/>
        <v>-6.749360908960611E-3</v>
      </c>
      <c r="M179" s="7">
        <v>44330</v>
      </c>
      <c r="N179">
        <v>2932.25</v>
      </c>
      <c r="O179">
        <v>2947.2700199999999</v>
      </c>
      <c r="P179">
        <v>2924.5</v>
      </c>
      <c r="Q179">
        <v>2945.625</v>
      </c>
      <c r="R179">
        <v>2945.625</v>
      </c>
      <c r="S179" s="14">
        <f t="shared" si="10"/>
        <v>9.1644897434799422E-3</v>
      </c>
      <c r="T179" s="8">
        <v>4163.29</v>
      </c>
      <c r="U179" s="13">
        <f t="shared" si="11"/>
        <v>-2.5300382141189015E-3</v>
      </c>
    </row>
    <row r="180" spans="1:21" ht="17" x14ac:dyDescent="0.2">
      <c r="A180" s="7">
        <v>43602</v>
      </c>
      <c r="B180">
        <v>2239</v>
      </c>
      <c r="C180">
        <v>2261.25</v>
      </c>
      <c r="D180">
        <v>2233.5</v>
      </c>
      <c r="E180">
        <v>2257.875</v>
      </c>
      <c r="F180">
        <v>2257.875</v>
      </c>
      <c r="G180" s="14">
        <f t="shared" si="8"/>
        <v>2.8871245350063912E-3</v>
      </c>
      <c r="H180" s="8">
        <v>2864.36</v>
      </c>
      <c r="I180" s="13">
        <f t="shared" si="9"/>
        <v>8.4957908338409993E-3</v>
      </c>
      <c r="M180" s="7">
        <v>44333</v>
      </c>
      <c r="N180">
        <v>2947</v>
      </c>
      <c r="O180">
        <v>2948.5</v>
      </c>
      <c r="P180">
        <v>2929.0200199999999</v>
      </c>
      <c r="Q180">
        <v>2930.625</v>
      </c>
      <c r="R180">
        <v>2930.625</v>
      </c>
      <c r="S180" s="14">
        <f t="shared" si="10"/>
        <v>-5.0922978994271118E-3</v>
      </c>
      <c r="T180" s="8">
        <v>4127.83</v>
      </c>
      <c r="U180" s="13">
        <f t="shared" si="11"/>
        <v>-8.5173024218827553E-3</v>
      </c>
    </row>
    <row r="181" spans="1:21" ht="17" x14ac:dyDescent="0.2">
      <c r="A181" s="7">
        <v>43605</v>
      </c>
      <c r="B181">
        <v>2246.25</v>
      </c>
      <c r="C181">
        <v>2247.75</v>
      </c>
      <c r="D181">
        <v>2222.75</v>
      </c>
      <c r="E181">
        <v>2231.625</v>
      </c>
      <c r="F181">
        <v>2231.625</v>
      </c>
      <c r="G181" s="14">
        <f t="shared" si="8"/>
        <v>-1.1625975751536344E-2</v>
      </c>
      <c r="H181" s="8">
        <v>2856.27</v>
      </c>
      <c r="I181" s="13">
        <f t="shared" si="9"/>
        <v>-2.8243656523622152E-3</v>
      </c>
      <c r="M181" s="7">
        <v>44334</v>
      </c>
      <c r="N181">
        <v>2938.5</v>
      </c>
      <c r="O181">
        <v>2939.25</v>
      </c>
      <c r="P181">
        <v>2917.25</v>
      </c>
      <c r="Q181">
        <v>2924.75</v>
      </c>
      <c r="R181">
        <v>2924.75</v>
      </c>
      <c r="S181" s="14">
        <f t="shared" si="10"/>
        <v>-2.0046918319470697E-3</v>
      </c>
      <c r="T181" s="8">
        <v>4115.68</v>
      </c>
      <c r="U181" s="13">
        <f t="shared" si="11"/>
        <v>-2.9434351705374118E-3</v>
      </c>
    </row>
    <row r="182" spans="1:21" ht="17" x14ac:dyDescent="0.2">
      <c r="A182" s="7">
        <v>43606</v>
      </c>
      <c r="B182">
        <v>2241</v>
      </c>
      <c r="C182">
        <v>2247</v>
      </c>
      <c r="D182">
        <v>2236.25</v>
      </c>
      <c r="E182">
        <v>2240.5</v>
      </c>
      <c r="F182">
        <v>2240.5</v>
      </c>
      <c r="G182" s="14">
        <f t="shared" si="8"/>
        <v>3.9769226460539819E-3</v>
      </c>
      <c r="H182" s="8">
        <v>2822.24</v>
      </c>
      <c r="I182" s="13">
        <f t="shared" si="9"/>
        <v>-1.1914139769699683E-2</v>
      </c>
      <c r="M182" s="7">
        <v>44335</v>
      </c>
      <c r="N182">
        <v>2889.75</v>
      </c>
      <c r="O182">
        <v>2889.8039549999999</v>
      </c>
      <c r="P182">
        <v>2862</v>
      </c>
      <c r="Q182">
        <v>2879.125</v>
      </c>
      <c r="R182">
        <v>2879.125</v>
      </c>
      <c r="S182" s="14">
        <f t="shared" si="10"/>
        <v>-1.5599623899478554E-2</v>
      </c>
      <c r="T182" s="8">
        <v>4159.12</v>
      </c>
      <c r="U182" s="13">
        <f t="shared" si="11"/>
        <v>1.0554756443649449E-2</v>
      </c>
    </row>
    <row r="183" spans="1:21" ht="17" x14ac:dyDescent="0.2">
      <c r="A183" s="7">
        <v>43607</v>
      </c>
      <c r="B183">
        <v>2252.75</v>
      </c>
      <c r="C183">
        <v>2261.75</v>
      </c>
      <c r="D183">
        <v>2245.25</v>
      </c>
      <c r="E183">
        <v>2257.125</v>
      </c>
      <c r="F183">
        <v>2257.125</v>
      </c>
      <c r="G183" s="14">
        <f t="shared" si="8"/>
        <v>7.4202187011827014E-3</v>
      </c>
      <c r="H183" s="8">
        <v>2826.06</v>
      </c>
      <c r="I183" s="13">
        <f t="shared" si="9"/>
        <v>1.353534780883292E-3</v>
      </c>
      <c r="M183" s="7">
        <v>44336</v>
      </c>
      <c r="N183">
        <v>2902</v>
      </c>
      <c r="O183">
        <v>2925.25</v>
      </c>
      <c r="P183">
        <v>2889.5</v>
      </c>
      <c r="Q183">
        <v>2925.25</v>
      </c>
      <c r="R183">
        <v>2925.25</v>
      </c>
      <c r="S183" s="14">
        <f t="shared" si="10"/>
        <v>1.6020492337081471E-2</v>
      </c>
      <c r="T183" s="8">
        <v>4155.8599999999997</v>
      </c>
      <c r="U183" s="13">
        <f t="shared" si="11"/>
        <v>-7.8381965415763588E-4</v>
      </c>
    </row>
    <row r="184" spans="1:21" ht="17" x14ac:dyDescent="0.2">
      <c r="A184" s="7">
        <v>43608</v>
      </c>
      <c r="B184">
        <v>2247</v>
      </c>
      <c r="C184">
        <v>2247</v>
      </c>
      <c r="D184">
        <v>2220</v>
      </c>
      <c r="E184">
        <v>2222.25</v>
      </c>
      <c r="F184">
        <v>2222.25</v>
      </c>
      <c r="G184" s="14">
        <f t="shared" si="8"/>
        <v>-1.5451071606579214E-2</v>
      </c>
      <c r="H184" s="8">
        <v>2802.39</v>
      </c>
      <c r="I184" s="13">
        <f t="shared" si="9"/>
        <v>-8.3756183520520278E-3</v>
      </c>
      <c r="M184" s="7">
        <v>44337</v>
      </c>
      <c r="N184">
        <v>2931</v>
      </c>
      <c r="O184">
        <v>2947</v>
      </c>
      <c r="P184">
        <v>2921.25</v>
      </c>
      <c r="Q184">
        <v>2937</v>
      </c>
      <c r="R184">
        <v>2937</v>
      </c>
      <c r="S184" s="14">
        <f t="shared" si="10"/>
        <v>4.0167507050679063E-3</v>
      </c>
      <c r="T184" s="8">
        <v>4197.05</v>
      </c>
      <c r="U184" s="13">
        <f t="shared" si="11"/>
        <v>9.9113059631461553E-3</v>
      </c>
    </row>
    <row r="185" spans="1:21" ht="17" x14ac:dyDescent="0.2">
      <c r="A185" s="7">
        <v>43609</v>
      </c>
      <c r="B185">
        <v>2228.5</v>
      </c>
      <c r="C185">
        <v>2235.5</v>
      </c>
      <c r="D185">
        <v>2218.5</v>
      </c>
      <c r="E185">
        <v>2222</v>
      </c>
      <c r="F185">
        <v>2222</v>
      </c>
      <c r="G185" s="14">
        <f t="shared" si="8"/>
        <v>-1.1249859376760707E-4</v>
      </c>
      <c r="H185" s="8">
        <v>2783.02</v>
      </c>
      <c r="I185" s="13">
        <f t="shared" si="9"/>
        <v>-6.9119572935958384E-3</v>
      </c>
      <c r="M185" s="7">
        <v>44340</v>
      </c>
      <c r="N185">
        <v>2938</v>
      </c>
      <c r="O185">
        <v>2960.25</v>
      </c>
      <c r="P185">
        <v>2937.5</v>
      </c>
      <c r="Q185">
        <v>2960.5</v>
      </c>
      <c r="R185">
        <v>2960.5</v>
      </c>
      <c r="S185" s="14">
        <f t="shared" si="10"/>
        <v>8.0013619339462938E-3</v>
      </c>
      <c r="T185" s="8">
        <v>4188.13</v>
      </c>
      <c r="U185" s="13">
        <f t="shared" si="11"/>
        <v>-2.1253022956601031E-3</v>
      </c>
    </row>
    <row r="186" spans="1:21" ht="17" x14ac:dyDescent="0.2">
      <c r="A186" s="7">
        <v>43613</v>
      </c>
      <c r="B186">
        <v>2230.75</v>
      </c>
      <c r="C186">
        <v>2234.5</v>
      </c>
      <c r="D186">
        <v>2227</v>
      </c>
      <c r="E186">
        <v>2226.875</v>
      </c>
      <c r="F186">
        <v>2226.875</v>
      </c>
      <c r="G186" s="14">
        <f t="shared" si="8"/>
        <v>2.1939693969397212E-3</v>
      </c>
      <c r="H186" s="8">
        <v>2788.86</v>
      </c>
      <c r="I186" s="13">
        <f t="shared" si="9"/>
        <v>2.0984398243635294E-3</v>
      </c>
      <c r="M186" s="7">
        <v>44341</v>
      </c>
      <c r="N186">
        <v>2960</v>
      </c>
      <c r="O186">
        <v>2973.25</v>
      </c>
      <c r="P186">
        <v>2954.5</v>
      </c>
      <c r="Q186">
        <v>2959.25</v>
      </c>
      <c r="R186">
        <v>2959.25</v>
      </c>
      <c r="S186" s="14">
        <f t="shared" si="10"/>
        <v>-4.2222597534202766E-4</v>
      </c>
      <c r="T186" s="8">
        <v>4195.99</v>
      </c>
      <c r="U186" s="13">
        <f t="shared" si="11"/>
        <v>1.876732575158746E-3</v>
      </c>
    </row>
    <row r="187" spans="1:21" ht="17" x14ac:dyDescent="0.2">
      <c r="A187" s="7">
        <v>43614</v>
      </c>
      <c r="B187">
        <v>2198.75</v>
      </c>
      <c r="C187">
        <v>2204.25</v>
      </c>
      <c r="D187">
        <v>2193.5</v>
      </c>
      <c r="E187">
        <v>2196.25</v>
      </c>
      <c r="F187">
        <v>2196.25</v>
      </c>
      <c r="G187" s="14">
        <f t="shared" si="8"/>
        <v>-1.3752455795677854E-2</v>
      </c>
      <c r="H187" s="8">
        <v>2752.06</v>
      </c>
      <c r="I187" s="13">
        <f t="shared" si="9"/>
        <v>-1.3195355808466647E-2</v>
      </c>
      <c r="M187" s="7">
        <v>44342</v>
      </c>
      <c r="N187">
        <v>2963.75</v>
      </c>
      <c r="O187">
        <v>2965.5</v>
      </c>
      <c r="P187">
        <v>2953.25</v>
      </c>
      <c r="Q187">
        <v>2962.625</v>
      </c>
      <c r="R187">
        <v>2962.625</v>
      </c>
      <c r="S187" s="14">
        <f t="shared" si="10"/>
        <v>1.1404916786348362E-3</v>
      </c>
      <c r="T187" s="8">
        <v>4200.88</v>
      </c>
      <c r="U187" s="13">
        <f t="shared" si="11"/>
        <v>1.1653983922745859E-3</v>
      </c>
    </row>
    <row r="188" spans="1:21" ht="17" x14ac:dyDescent="0.2">
      <c r="A188" s="7">
        <v>43615</v>
      </c>
      <c r="B188">
        <v>2203.5</v>
      </c>
      <c r="C188">
        <v>2215</v>
      </c>
      <c r="D188">
        <v>2202.25</v>
      </c>
      <c r="E188">
        <v>2205</v>
      </c>
      <c r="F188">
        <v>2205</v>
      </c>
      <c r="G188" s="14">
        <f t="shared" si="8"/>
        <v>3.9840637450199168E-3</v>
      </c>
      <c r="H188" s="8">
        <v>2744.45</v>
      </c>
      <c r="I188" s="13">
        <f t="shared" si="9"/>
        <v>-2.7652013400870645E-3</v>
      </c>
      <c r="M188" s="7">
        <v>44343</v>
      </c>
      <c r="N188">
        <v>2957.25</v>
      </c>
      <c r="O188">
        <v>2964.326904</v>
      </c>
      <c r="P188">
        <v>2945.673096</v>
      </c>
      <c r="Q188">
        <v>2957.125</v>
      </c>
      <c r="R188">
        <v>2957.125</v>
      </c>
      <c r="S188" s="14">
        <f t="shared" si="10"/>
        <v>-1.8564617526686256E-3</v>
      </c>
      <c r="T188" s="8">
        <v>4204.1099999999997</v>
      </c>
      <c r="U188" s="13">
        <f t="shared" si="11"/>
        <v>7.688865190149663E-4</v>
      </c>
    </row>
    <row r="189" spans="1:21" ht="17" x14ac:dyDescent="0.2">
      <c r="A189" s="7">
        <v>43616</v>
      </c>
      <c r="B189">
        <v>2190.5</v>
      </c>
      <c r="C189">
        <v>2192.25</v>
      </c>
      <c r="D189">
        <v>2181</v>
      </c>
      <c r="E189">
        <v>2190</v>
      </c>
      <c r="F189">
        <v>2190</v>
      </c>
      <c r="G189" s="14">
        <f t="shared" si="8"/>
        <v>-6.8027210884353817E-3</v>
      </c>
      <c r="H189" s="8">
        <v>2803.27</v>
      </c>
      <c r="I189" s="13">
        <f t="shared" si="9"/>
        <v>2.1432345278653342E-2</v>
      </c>
      <c r="M189" s="7">
        <v>44344</v>
      </c>
      <c r="N189">
        <v>2959.25</v>
      </c>
      <c r="O189">
        <v>2972</v>
      </c>
      <c r="P189">
        <v>2958</v>
      </c>
      <c r="Q189">
        <v>2963.125</v>
      </c>
      <c r="R189">
        <v>2963.125</v>
      </c>
      <c r="S189" s="14">
        <f t="shared" si="10"/>
        <v>2.0289977596483766E-3</v>
      </c>
      <c r="T189" s="8">
        <v>4202.04</v>
      </c>
      <c r="U189" s="13">
        <f t="shared" si="11"/>
        <v>-4.923753184382651E-4</v>
      </c>
    </row>
    <row r="190" spans="1:21" ht="17" x14ac:dyDescent="0.2">
      <c r="A190" s="7">
        <v>43619</v>
      </c>
      <c r="B190">
        <v>2166.5</v>
      </c>
      <c r="C190">
        <v>2181.75</v>
      </c>
      <c r="D190">
        <v>2160</v>
      </c>
      <c r="E190">
        <v>2179.625</v>
      </c>
      <c r="F190">
        <v>2179.625</v>
      </c>
      <c r="G190" s="14">
        <f t="shared" si="8"/>
        <v>-4.7374429223744352E-3</v>
      </c>
      <c r="H190" s="8">
        <v>2826.15</v>
      </c>
      <c r="I190" s="13">
        <f t="shared" si="9"/>
        <v>8.1618966421357353E-3</v>
      </c>
      <c r="M190" s="7">
        <v>44348</v>
      </c>
      <c r="N190">
        <v>2951.5</v>
      </c>
      <c r="O190">
        <v>2978.25</v>
      </c>
      <c r="P190">
        <v>2950.25</v>
      </c>
      <c r="Q190">
        <v>2962.875</v>
      </c>
      <c r="R190">
        <v>2962.875</v>
      </c>
      <c r="S190" s="14">
        <f t="shared" si="10"/>
        <v>-8.4370385994514407E-5</v>
      </c>
      <c r="T190" s="8">
        <v>4208.12</v>
      </c>
      <c r="U190" s="13">
        <f t="shared" si="11"/>
        <v>1.4469162597214869E-3</v>
      </c>
    </row>
    <row r="191" spans="1:21" ht="17" x14ac:dyDescent="0.2">
      <c r="A191" s="7">
        <v>43620</v>
      </c>
      <c r="B191">
        <v>2163.5</v>
      </c>
      <c r="C191">
        <v>2196</v>
      </c>
      <c r="D191">
        <v>2163.5</v>
      </c>
      <c r="E191">
        <v>2196</v>
      </c>
      <c r="F191">
        <v>2196</v>
      </c>
      <c r="G191" s="14">
        <f t="shared" si="8"/>
        <v>7.5127602225153467E-3</v>
      </c>
      <c r="H191" s="8">
        <v>2843.49</v>
      </c>
      <c r="I191" s="13">
        <f t="shared" si="9"/>
        <v>6.1355554376094634E-3</v>
      </c>
      <c r="M191" s="7">
        <v>44349</v>
      </c>
      <c r="N191">
        <v>2956</v>
      </c>
      <c r="O191">
        <v>2970.8869629999999</v>
      </c>
      <c r="P191">
        <v>2956</v>
      </c>
      <c r="Q191">
        <v>2965.875</v>
      </c>
      <c r="R191">
        <v>2965.875</v>
      </c>
      <c r="S191" s="14">
        <f t="shared" si="10"/>
        <v>1.0125300594860942E-3</v>
      </c>
      <c r="T191" s="8">
        <v>4192.8500000000004</v>
      </c>
      <c r="U191" s="13">
        <f t="shared" si="11"/>
        <v>-3.6286988013648491E-3</v>
      </c>
    </row>
    <row r="192" spans="1:21" ht="17" x14ac:dyDescent="0.2">
      <c r="A192" s="7">
        <v>43621</v>
      </c>
      <c r="B192">
        <v>2211.75</v>
      </c>
      <c r="C192">
        <v>2216.25</v>
      </c>
      <c r="D192">
        <v>2197.75</v>
      </c>
      <c r="E192">
        <v>2212.5</v>
      </c>
      <c r="F192">
        <v>2212.5</v>
      </c>
      <c r="G192" s="14">
        <f t="shared" si="8"/>
        <v>7.5136612021857729E-3</v>
      </c>
      <c r="H192" s="8">
        <v>2873.34</v>
      </c>
      <c r="I192" s="13">
        <f t="shared" si="9"/>
        <v>1.0497663083042452E-2</v>
      </c>
      <c r="M192" s="7">
        <v>44350</v>
      </c>
      <c r="N192">
        <v>2964</v>
      </c>
      <c r="O192">
        <v>2972.5</v>
      </c>
      <c r="P192">
        <v>2935</v>
      </c>
      <c r="Q192">
        <v>2971.25</v>
      </c>
      <c r="R192">
        <v>2971.25</v>
      </c>
      <c r="S192" s="14">
        <f t="shared" si="10"/>
        <v>1.8122813672187821E-3</v>
      </c>
      <c r="T192" s="8">
        <v>4229.8900000000003</v>
      </c>
      <c r="U192" s="13">
        <f t="shared" si="11"/>
        <v>8.8340865998068896E-3</v>
      </c>
    </row>
    <row r="193" spans="1:21" ht="17" x14ac:dyDescent="0.2">
      <c r="A193" s="7">
        <v>43622</v>
      </c>
      <c r="B193">
        <v>2228</v>
      </c>
      <c r="C193">
        <v>2232.25</v>
      </c>
      <c r="D193">
        <v>2218.25</v>
      </c>
      <c r="E193">
        <v>2228.25</v>
      </c>
      <c r="F193">
        <v>2228.25</v>
      </c>
      <c r="G193" s="14">
        <f t="shared" si="8"/>
        <v>7.118644067796609E-3</v>
      </c>
      <c r="H193" s="8">
        <v>2886.73</v>
      </c>
      <c r="I193" s="13">
        <f t="shared" si="9"/>
        <v>4.6600819951694294E-3</v>
      </c>
      <c r="M193" s="7">
        <v>44351</v>
      </c>
      <c r="N193">
        <v>2966</v>
      </c>
      <c r="O193">
        <v>2974.75</v>
      </c>
      <c r="P193">
        <v>2959.1298830000001</v>
      </c>
      <c r="Q193">
        <v>2974</v>
      </c>
      <c r="R193">
        <v>2974</v>
      </c>
      <c r="S193" s="14">
        <f t="shared" si="10"/>
        <v>9.2553639040815483E-4</v>
      </c>
      <c r="T193" s="8">
        <v>4226.5200000000004</v>
      </c>
      <c r="U193" s="13">
        <f t="shared" si="11"/>
        <v>-7.9671102558220852E-4</v>
      </c>
    </row>
    <row r="194" spans="1:21" ht="17" x14ac:dyDescent="0.2">
      <c r="A194" s="7">
        <v>43623</v>
      </c>
      <c r="B194">
        <v>2240.75</v>
      </c>
      <c r="C194">
        <v>2257.5</v>
      </c>
      <c r="D194">
        <v>2230.25</v>
      </c>
      <c r="E194">
        <v>2254.75</v>
      </c>
      <c r="F194">
        <v>2254.75</v>
      </c>
      <c r="G194" s="14">
        <f t="shared" si="8"/>
        <v>1.1892740940199653E-2</v>
      </c>
      <c r="H194" s="8">
        <v>2885.72</v>
      </c>
      <c r="I194" s="13">
        <f t="shared" si="9"/>
        <v>-3.4987685027698667E-4</v>
      </c>
      <c r="M194" s="7">
        <v>44354</v>
      </c>
      <c r="N194">
        <v>2982.5</v>
      </c>
      <c r="O194">
        <v>2984.25</v>
      </c>
      <c r="P194">
        <v>2968.5</v>
      </c>
      <c r="Q194">
        <v>2968.75</v>
      </c>
      <c r="R194">
        <v>2968.75</v>
      </c>
      <c r="S194" s="14">
        <f t="shared" si="10"/>
        <v>-1.7652992602555928E-3</v>
      </c>
      <c r="T194" s="8">
        <v>4227.26</v>
      </c>
      <c r="U194" s="13">
        <f t="shared" si="11"/>
        <v>1.7508493985585183E-4</v>
      </c>
    </row>
    <row r="195" spans="1:21" ht="17" x14ac:dyDescent="0.2">
      <c r="A195" s="7">
        <v>43626</v>
      </c>
      <c r="B195">
        <v>2266.5</v>
      </c>
      <c r="C195">
        <v>2284.25</v>
      </c>
      <c r="D195">
        <v>2264.25</v>
      </c>
      <c r="E195">
        <v>2284.25</v>
      </c>
      <c r="F195">
        <v>2284.25</v>
      </c>
      <c r="G195" s="14">
        <f t="shared" si="8"/>
        <v>1.3083490409136367E-2</v>
      </c>
      <c r="H195" s="8">
        <v>2879.84</v>
      </c>
      <c r="I195" s="13">
        <f t="shared" si="9"/>
        <v>-2.0376197274856178E-3</v>
      </c>
      <c r="M195" s="7">
        <v>44355</v>
      </c>
      <c r="N195">
        <v>2977.75</v>
      </c>
      <c r="O195">
        <v>2989.1599120000001</v>
      </c>
      <c r="P195">
        <v>2969.6201169999999</v>
      </c>
      <c r="Q195">
        <v>2972.125</v>
      </c>
      <c r="R195">
        <v>2972.125</v>
      </c>
      <c r="S195" s="14">
        <f t="shared" si="10"/>
        <v>1.1368421052631028E-3</v>
      </c>
      <c r="T195" s="8">
        <v>4219.55</v>
      </c>
      <c r="U195" s="13">
        <f t="shared" si="11"/>
        <v>-1.8238764589828538E-3</v>
      </c>
    </row>
    <row r="196" spans="1:21" ht="17" x14ac:dyDescent="0.2">
      <c r="A196" s="7">
        <v>43627</v>
      </c>
      <c r="B196">
        <v>2277.5</v>
      </c>
      <c r="C196">
        <v>2287</v>
      </c>
      <c r="D196">
        <v>2272.75</v>
      </c>
      <c r="E196">
        <v>2271.875</v>
      </c>
      <c r="F196">
        <v>2271.875</v>
      </c>
      <c r="G196" s="14">
        <f t="shared" ref="G196:G259" si="12">F196/F195-1</f>
        <v>-5.4175331071467658E-3</v>
      </c>
      <c r="H196" s="8">
        <v>2891.64</v>
      </c>
      <c r="I196" s="13">
        <f t="shared" ref="I196:I259" si="13">H196/H195-1</f>
        <v>4.097449858325275E-3</v>
      </c>
      <c r="M196" s="7">
        <v>44356</v>
      </c>
      <c r="N196">
        <v>2976</v>
      </c>
      <c r="O196">
        <v>2992.6201169999999</v>
      </c>
      <c r="P196">
        <v>2973.5</v>
      </c>
      <c r="Q196">
        <v>2991.625</v>
      </c>
      <c r="R196">
        <v>2991.625</v>
      </c>
      <c r="S196" s="14">
        <f t="shared" ref="S196:S259" si="14">R196/R195-1</f>
        <v>6.5609622744668972E-3</v>
      </c>
      <c r="T196" s="8">
        <v>4239.18</v>
      </c>
      <c r="U196" s="13">
        <f t="shared" ref="U196:U259" si="15">T196/T195-1</f>
        <v>4.652154850635748E-3</v>
      </c>
    </row>
    <row r="197" spans="1:21" ht="17" x14ac:dyDescent="0.2">
      <c r="A197" s="7">
        <v>43628</v>
      </c>
      <c r="B197">
        <v>2257</v>
      </c>
      <c r="C197">
        <v>2261</v>
      </c>
      <c r="D197">
        <v>2254.5</v>
      </c>
      <c r="E197">
        <v>2260.625</v>
      </c>
      <c r="F197">
        <v>2260.625</v>
      </c>
      <c r="G197" s="14">
        <f t="shared" si="12"/>
        <v>-4.9518569463549156E-3</v>
      </c>
      <c r="H197" s="8">
        <v>2886.98</v>
      </c>
      <c r="I197" s="13">
        <f t="shared" si="13"/>
        <v>-1.6115422390061696E-3</v>
      </c>
      <c r="M197" s="7">
        <v>44357</v>
      </c>
      <c r="N197">
        <v>2986</v>
      </c>
      <c r="O197">
        <v>2996.6298830000001</v>
      </c>
      <c r="P197">
        <v>2980.3400879999999</v>
      </c>
      <c r="Q197">
        <v>2987.75</v>
      </c>
      <c r="R197">
        <v>2987.75</v>
      </c>
      <c r="S197" s="14">
        <f t="shared" si="14"/>
        <v>-1.2952826641039472E-3</v>
      </c>
      <c r="T197" s="8">
        <v>4247.4399999999996</v>
      </c>
      <c r="U197" s="13">
        <f t="shared" si="15"/>
        <v>1.9484900381676606E-3</v>
      </c>
    </row>
    <row r="198" spans="1:21" ht="17" x14ac:dyDescent="0.2">
      <c r="A198" s="7">
        <v>43629</v>
      </c>
      <c r="B198">
        <v>2259</v>
      </c>
      <c r="C198">
        <v>2269.25</v>
      </c>
      <c r="D198">
        <v>2259</v>
      </c>
      <c r="E198">
        <v>2265.125</v>
      </c>
      <c r="F198">
        <v>2265.125</v>
      </c>
      <c r="G198" s="14">
        <f t="shared" si="12"/>
        <v>1.9905999447056288E-3</v>
      </c>
      <c r="H198" s="8">
        <v>2889.67</v>
      </c>
      <c r="I198" s="13">
        <f t="shared" si="13"/>
        <v>9.3176953078999425E-4</v>
      </c>
      <c r="M198" s="7">
        <v>44358</v>
      </c>
      <c r="N198">
        <v>2986.25</v>
      </c>
      <c r="O198">
        <v>3000.75</v>
      </c>
      <c r="P198">
        <v>2984.5</v>
      </c>
      <c r="Q198">
        <v>2996.375</v>
      </c>
      <c r="R198">
        <v>2996.375</v>
      </c>
      <c r="S198" s="14">
        <f t="shared" si="14"/>
        <v>2.8867877165090761E-3</v>
      </c>
      <c r="T198" s="8">
        <v>4255.1499999999996</v>
      </c>
      <c r="U198" s="13">
        <f t="shared" si="15"/>
        <v>1.8152110447704484E-3</v>
      </c>
    </row>
    <row r="199" spans="1:21" ht="17" x14ac:dyDescent="0.2">
      <c r="A199" s="7">
        <v>43630</v>
      </c>
      <c r="B199">
        <v>2268.25</v>
      </c>
      <c r="C199">
        <v>2279.25</v>
      </c>
      <c r="D199">
        <v>2267.5</v>
      </c>
      <c r="E199">
        <v>2278.375</v>
      </c>
      <c r="F199">
        <v>2278.375</v>
      </c>
      <c r="G199" s="14">
        <f t="shared" si="12"/>
        <v>5.8495668009492796E-3</v>
      </c>
      <c r="H199" s="8">
        <v>2917.75</v>
      </c>
      <c r="I199" s="13">
        <f t="shared" si="13"/>
        <v>9.7173725719545967E-3</v>
      </c>
      <c r="M199" s="7">
        <v>44361</v>
      </c>
      <c r="N199">
        <v>3008.25</v>
      </c>
      <c r="O199">
        <v>3013.75</v>
      </c>
      <c r="P199">
        <v>2995</v>
      </c>
      <c r="Q199">
        <v>2997.125</v>
      </c>
      <c r="R199">
        <v>2997.125</v>
      </c>
      <c r="S199" s="14">
        <f t="shared" si="14"/>
        <v>2.5030244879231667E-4</v>
      </c>
      <c r="T199" s="8">
        <v>4246.59</v>
      </c>
      <c r="U199" s="13">
        <f t="shared" si="15"/>
        <v>-2.0116799642784233E-3</v>
      </c>
    </row>
    <row r="200" spans="1:21" ht="17" x14ac:dyDescent="0.2">
      <c r="A200" s="7">
        <v>43633</v>
      </c>
      <c r="B200">
        <v>2289.25</v>
      </c>
      <c r="C200">
        <v>2294.25</v>
      </c>
      <c r="D200">
        <v>2284</v>
      </c>
      <c r="E200">
        <v>2293.125</v>
      </c>
      <c r="F200">
        <v>2293.125</v>
      </c>
      <c r="G200" s="14">
        <f t="shared" si="12"/>
        <v>6.4739123278652055E-3</v>
      </c>
      <c r="H200" s="8">
        <v>2926.46</v>
      </c>
      <c r="I200" s="13">
        <f t="shared" si="13"/>
        <v>2.9851769342814638E-3</v>
      </c>
      <c r="M200" s="7">
        <v>44362</v>
      </c>
      <c r="N200">
        <v>3018.75</v>
      </c>
      <c r="O200">
        <v>3028.5</v>
      </c>
      <c r="P200">
        <v>3004.25</v>
      </c>
      <c r="Q200">
        <v>3004.25</v>
      </c>
      <c r="R200">
        <v>3004.25</v>
      </c>
      <c r="S200" s="14">
        <f t="shared" si="14"/>
        <v>2.3772782249655844E-3</v>
      </c>
      <c r="T200" s="8">
        <v>4223.7</v>
      </c>
      <c r="U200" s="13">
        <f t="shared" si="15"/>
        <v>-5.3902072015429292E-3</v>
      </c>
    </row>
    <row r="201" spans="1:21" ht="17" x14ac:dyDescent="0.2">
      <c r="A201" s="7">
        <v>43634</v>
      </c>
      <c r="B201">
        <v>2294.5</v>
      </c>
      <c r="C201">
        <v>2326.25</v>
      </c>
      <c r="D201">
        <v>2293</v>
      </c>
      <c r="E201">
        <v>2319</v>
      </c>
      <c r="F201">
        <v>2319</v>
      </c>
      <c r="G201" s="14">
        <f t="shared" si="12"/>
        <v>1.128372853638604E-2</v>
      </c>
      <c r="H201" s="8">
        <v>2954.18</v>
      </c>
      <c r="I201" s="13">
        <f t="shared" si="13"/>
        <v>9.4721950752785222E-3</v>
      </c>
      <c r="M201" s="7">
        <v>44363</v>
      </c>
      <c r="N201">
        <v>3004.75</v>
      </c>
      <c r="O201">
        <v>3006.75</v>
      </c>
      <c r="P201">
        <v>2999.6298830000001</v>
      </c>
      <c r="Q201">
        <v>3006.125</v>
      </c>
      <c r="R201">
        <v>3006.125</v>
      </c>
      <c r="S201" s="14">
        <f t="shared" si="14"/>
        <v>6.2411583589905284E-4</v>
      </c>
      <c r="T201" s="8">
        <v>4221.8599999999997</v>
      </c>
      <c r="U201" s="13">
        <f t="shared" si="15"/>
        <v>-4.3563700073401268E-4</v>
      </c>
    </row>
    <row r="202" spans="1:21" ht="17" x14ac:dyDescent="0.2">
      <c r="A202" s="7">
        <v>43635</v>
      </c>
      <c r="B202">
        <v>2318</v>
      </c>
      <c r="C202">
        <v>2318</v>
      </c>
      <c r="D202">
        <v>2298</v>
      </c>
      <c r="E202">
        <v>2300</v>
      </c>
      <c r="F202">
        <v>2300</v>
      </c>
      <c r="G202" s="14">
        <f t="shared" si="12"/>
        <v>-8.1931867184130702E-3</v>
      </c>
      <c r="H202" s="8">
        <v>2950.46</v>
      </c>
      <c r="I202" s="13">
        <f t="shared" si="13"/>
        <v>-1.2592326804730103E-3</v>
      </c>
      <c r="M202" s="7">
        <v>44364</v>
      </c>
      <c r="N202">
        <v>2991.5</v>
      </c>
      <c r="O202">
        <v>3018.25</v>
      </c>
      <c r="P202">
        <v>2990.2150879999999</v>
      </c>
      <c r="Q202">
        <v>3016.375</v>
      </c>
      <c r="R202">
        <v>3016.375</v>
      </c>
      <c r="S202" s="14">
        <f t="shared" si="14"/>
        <v>3.4097051852468585E-3</v>
      </c>
      <c r="T202" s="8">
        <v>4166.45</v>
      </c>
      <c r="U202" s="13">
        <f t="shared" si="15"/>
        <v>-1.3124547000611053E-2</v>
      </c>
    </row>
    <row r="203" spans="1:21" ht="17" x14ac:dyDescent="0.2">
      <c r="A203" s="7">
        <v>43636</v>
      </c>
      <c r="B203">
        <v>2310</v>
      </c>
      <c r="C203">
        <v>2321.75</v>
      </c>
      <c r="D203">
        <v>2305.75</v>
      </c>
      <c r="E203">
        <v>2307.25</v>
      </c>
      <c r="F203">
        <v>2307.25</v>
      </c>
      <c r="G203" s="14">
        <f t="shared" si="12"/>
        <v>3.1521739130435655E-3</v>
      </c>
      <c r="H203" s="8">
        <v>2945.35</v>
      </c>
      <c r="I203" s="13">
        <f t="shared" si="13"/>
        <v>-1.731933325650914E-3</v>
      </c>
      <c r="M203" s="7">
        <v>44365</v>
      </c>
      <c r="N203">
        <v>3034</v>
      </c>
      <c r="O203">
        <v>3035.25</v>
      </c>
      <c r="P203">
        <v>3005.75</v>
      </c>
      <c r="Q203">
        <v>3009.375</v>
      </c>
      <c r="R203">
        <v>3009.375</v>
      </c>
      <c r="S203" s="14">
        <f t="shared" si="14"/>
        <v>-2.320666362769841E-3</v>
      </c>
      <c r="T203" s="8">
        <v>4224.79</v>
      </c>
      <c r="U203" s="13">
        <f t="shared" si="15"/>
        <v>1.4002328121062391E-2</v>
      </c>
    </row>
    <row r="204" spans="1:21" ht="17" x14ac:dyDescent="0.2">
      <c r="A204" s="7">
        <v>43637</v>
      </c>
      <c r="B204">
        <v>2315.25</v>
      </c>
      <c r="C204">
        <v>2324.5</v>
      </c>
      <c r="D204">
        <v>2315</v>
      </c>
      <c r="E204">
        <v>2319.375</v>
      </c>
      <c r="F204">
        <v>2319.375</v>
      </c>
      <c r="G204" s="14">
        <f t="shared" si="12"/>
        <v>5.2551739083324112E-3</v>
      </c>
      <c r="H204" s="8">
        <v>2917.38</v>
      </c>
      <c r="I204" s="13">
        <f t="shared" si="13"/>
        <v>-9.4963247152289876E-3</v>
      </c>
      <c r="M204" s="7">
        <v>44368</v>
      </c>
      <c r="N204">
        <v>2994.75</v>
      </c>
      <c r="O204">
        <v>3017.8400879999999</v>
      </c>
      <c r="P204">
        <v>2992.5</v>
      </c>
      <c r="Q204">
        <v>3014</v>
      </c>
      <c r="R204">
        <v>3014</v>
      </c>
      <c r="S204" s="14">
        <f t="shared" si="14"/>
        <v>1.5368639667705519E-3</v>
      </c>
      <c r="T204" s="8">
        <v>4246.4399999999996</v>
      </c>
      <c r="U204" s="13">
        <f t="shared" si="15"/>
        <v>5.124515064653945E-3</v>
      </c>
    </row>
    <row r="205" spans="1:21" ht="17" x14ac:dyDescent="0.2">
      <c r="A205" s="7">
        <v>43640</v>
      </c>
      <c r="B205">
        <v>2308.5</v>
      </c>
      <c r="C205">
        <v>2311</v>
      </c>
      <c r="D205">
        <v>2303.25</v>
      </c>
      <c r="E205">
        <v>2309.125</v>
      </c>
      <c r="F205">
        <v>2309.125</v>
      </c>
      <c r="G205" s="14">
        <f t="shared" si="12"/>
        <v>-4.4192939908380691E-3</v>
      </c>
      <c r="H205" s="8">
        <v>2913.78</v>
      </c>
      <c r="I205" s="13">
        <f t="shared" si="13"/>
        <v>-1.2339839170762978E-3</v>
      </c>
      <c r="M205" s="7">
        <v>44369</v>
      </c>
      <c r="N205">
        <v>3026.5</v>
      </c>
      <c r="O205">
        <v>3032.298096</v>
      </c>
      <c r="P205">
        <v>3021.5</v>
      </c>
      <c r="Q205">
        <v>3031.625</v>
      </c>
      <c r="R205">
        <v>3031.625</v>
      </c>
      <c r="S205" s="14">
        <f t="shared" si="14"/>
        <v>5.8477106834771142E-3</v>
      </c>
      <c r="T205" s="8">
        <v>4241.84</v>
      </c>
      <c r="U205" s="13">
        <f t="shared" si="15"/>
        <v>-1.0832603310065858E-3</v>
      </c>
    </row>
    <row r="206" spans="1:21" ht="17" x14ac:dyDescent="0.2">
      <c r="A206" s="7">
        <v>43641</v>
      </c>
      <c r="B206">
        <v>2293</v>
      </c>
      <c r="C206">
        <v>2301.5</v>
      </c>
      <c r="D206">
        <v>2293</v>
      </c>
      <c r="E206">
        <v>2297.625</v>
      </c>
      <c r="F206">
        <v>2297.625</v>
      </c>
      <c r="G206" s="14">
        <f t="shared" si="12"/>
        <v>-4.9802414334434442E-3</v>
      </c>
      <c r="H206" s="8">
        <v>2924.92</v>
      </c>
      <c r="I206" s="13">
        <f t="shared" si="13"/>
        <v>3.8232124594168582E-3</v>
      </c>
      <c r="M206" s="7">
        <v>44370</v>
      </c>
      <c r="N206">
        <v>3041</v>
      </c>
      <c r="O206">
        <v>3041</v>
      </c>
      <c r="P206">
        <v>3008.75</v>
      </c>
      <c r="Q206">
        <v>3027</v>
      </c>
      <c r="R206">
        <v>3027</v>
      </c>
      <c r="S206" s="14">
        <f t="shared" si="14"/>
        <v>-1.5255844637777072E-3</v>
      </c>
      <c r="T206" s="8">
        <v>4266.49</v>
      </c>
      <c r="U206" s="13">
        <f t="shared" si="15"/>
        <v>5.8111574222505791E-3</v>
      </c>
    </row>
    <row r="207" spans="1:21" ht="17" x14ac:dyDescent="0.2">
      <c r="A207" s="7">
        <v>43642</v>
      </c>
      <c r="B207">
        <v>2294.75</v>
      </c>
      <c r="C207">
        <v>2301</v>
      </c>
      <c r="D207">
        <v>2292</v>
      </c>
      <c r="E207">
        <v>2294.25</v>
      </c>
      <c r="F207">
        <v>2294.25</v>
      </c>
      <c r="G207" s="14">
        <f t="shared" si="12"/>
        <v>-1.4689081116370239E-3</v>
      </c>
      <c r="H207" s="8">
        <v>2941.76</v>
      </c>
      <c r="I207" s="13">
        <f t="shared" si="13"/>
        <v>5.7574224252288086E-3</v>
      </c>
      <c r="M207" s="7">
        <v>44371</v>
      </c>
      <c r="N207">
        <v>3032.75</v>
      </c>
      <c r="O207">
        <v>3058</v>
      </c>
      <c r="P207">
        <v>3030.11499</v>
      </c>
      <c r="Q207">
        <v>3052.5</v>
      </c>
      <c r="R207">
        <v>3052.5</v>
      </c>
      <c r="S207" s="14">
        <f t="shared" si="14"/>
        <v>8.4241823587709597E-3</v>
      </c>
      <c r="T207" s="8">
        <v>4280.7</v>
      </c>
      <c r="U207" s="13">
        <f t="shared" si="15"/>
        <v>3.3306066579319449E-3</v>
      </c>
    </row>
    <row r="208" spans="1:21" ht="17" x14ac:dyDescent="0.2">
      <c r="A208" s="7">
        <v>43643</v>
      </c>
      <c r="B208">
        <v>2294.5</v>
      </c>
      <c r="C208">
        <v>2298.5</v>
      </c>
      <c r="D208">
        <v>2288.75</v>
      </c>
      <c r="E208">
        <v>2294.375</v>
      </c>
      <c r="F208">
        <v>2294.375</v>
      </c>
      <c r="G208" s="14">
        <f t="shared" si="12"/>
        <v>5.4484036177360196E-5</v>
      </c>
      <c r="H208" s="8">
        <v>2964.33</v>
      </c>
      <c r="I208" s="13">
        <f t="shared" si="13"/>
        <v>7.6722778200803976E-3</v>
      </c>
      <c r="M208" s="7">
        <v>44372</v>
      </c>
      <c r="N208">
        <v>3051.75</v>
      </c>
      <c r="O208">
        <v>3062.61499</v>
      </c>
      <c r="P208">
        <v>3051.25</v>
      </c>
      <c r="Q208">
        <v>3061.875</v>
      </c>
      <c r="R208">
        <v>3061.875</v>
      </c>
      <c r="S208" s="14">
        <f t="shared" si="14"/>
        <v>3.0712530712531105E-3</v>
      </c>
      <c r="T208" s="8">
        <v>4290.6099999999997</v>
      </c>
      <c r="U208" s="13">
        <f t="shared" si="15"/>
        <v>2.3150419323942906E-3</v>
      </c>
    </row>
    <row r="209" spans="1:21" ht="17" x14ac:dyDescent="0.2">
      <c r="A209" s="7">
        <v>43644</v>
      </c>
      <c r="B209">
        <v>2302</v>
      </c>
      <c r="C209">
        <v>2305.5</v>
      </c>
      <c r="D209">
        <v>2292.5</v>
      </c>
      <c r="E209">
        <v>2298</v>
      </c>
      <c r="F209">
        <v>2298</v>
      </c>
      <c r="G209" s="14">
        <f t="shared" si="12"/>
        <v>1.57995096703889E-3</v>
      </c>
      <c r="H209" s="8">
        <v>2973.01</v>
      </c>
      <c r="I209" s="13">
        <f t="shared" si="13"/>
        <v>2.9281490252435205E-3</v>
      </c>
      <c r="M209" s="7">
        <v>44375</v>
      </c>
      <c r="N209">
        <v>3062.75</v>
      </c>
      <c r="O209">
        <v>3071</v>
      </c>
      <c r="P209">
        <v>3059.88501</v>
      </c>
      <c r="Q209">
        <v>3066.875</v>
      </c>
      <c r="R209">
        <v>3066.875</v>
      </c>
      <c r="S209" s="14">
        <f t="shared" si="14"/>
        <v>1.6329863237396491E-3</v>
      </c>
      <c r="T209" s="8">
        <v>4291.8</v>
      </c>
      <c r="U209" s="13">
        <f t="shared" si="15"/>
        <v>2.7734984069871516E-4</v>
      </c>
    </row>
    <row r="210" spans="1:21" ht="17" x14ac:dyDescent="0.2">
      <c r="A210" s="7">
        <v>43647</v>
      </c>
      <c r="B210">
        <v>2335.75</v>
      </c>
      <c r="C210">
        <v>2342.5</v>
      </c>
      <c r="D210">
        <v>2334</v>
      </c>
      <c r="E210">
        <v>2331.625</v>
      </c>
      <c r="F210">
        <v>2331.625</v>
      </c>
      <c r="G210" s="14">
        <f t="shared" si="12"/>
        <v>1.4632288946910377E-2</v>
      </c>
      <c r="H210" s="8">
        <v>2995.82</v>
      </c>
      <c r="I210" s="13">
        <f t="shared" si="13"/>
        <v>7.672358989710748E-3</v>
      </c>
      <c r="M210" s="7">
        <v>44376</v>
      </c>
      <c r="N210">
        <v>3075</v>
      </c>
      <c r="O210">
        <v>3096.75</v>
      </c>
      <c r="P210">
        <v>3075</v>
      </c>
      <c r="Q210">
        <v>3090.25</v>
      </c>
      <c r="R210">
        <v>3090.25</v>
      </c>
      <c r="S210" s="14">
        <f t="shared" si="14"/>
        <v>7.6217648257590476E-3</v>
      </c>
      <c r="T210" s="8">
        <v>4297.5</v>
      </c>
      <c r="U210" s="13">
        <f t="shared" si="15"/>
        <v>1.3281140780092571E-3</v>
      </c>
    </row>
    <row r="211" spans="1:21" ht="17" x14ac:dyDescent="0.2">
      <c r="A211" s="7">
        <v>43648</v>
      </c>
      <c r="B211">
        <v>2338.5</v>
      </c>
      <c r="C211">
        <v>2342</v>
      </c>
      <c r="D211">
        <v>2333</v>
      </c>
      <c r="E211">
        <v>2344.125</v>
      </c>
      <c r="F211">
        <v>2344.125</v>
      </c>
      <c r="G211" s="14">
        <f t="shared" si="12"/>
        <v>5.3610679247306781E-3</v>
      </c>
      <c r="H211" s="8">
        <v>2990.41</v>
      </c>
      <c r="I211" s="13">
        <f t="shared" si="13"/>
        <v>-1.8058494836139527E-3</v>
      </c>
      <c r="M211" s="7">
        <v>44377</v>
      </c>
      <c r="N211">
        <v>3090.75</v>
      </c>
      <c r="O211">
        <v>3098.25</v>
      </c>
      <c r="P211">
        <v>3078.3579100000002</v>
      </c>
      <c r="Q211">
        <v>3095.875</v>
      </c>
      <c r="R211">
        <v>3095.875</v>
      </c>
      <c r="S211" s="14">
        <f t="shared" si="14"/>
        <v>1.8202410808187963E-3</v>
      </c>
      <c r="T211" s="8">
        <v>4319.9399999999996</v>
      </c>
      <c r="U211" s="13">
        <f t="shared" si="15"/>
        <v>5.2216404886560319E-3</v>
      </c>
    </row>
    <row r="212" spans="1:21" ht="17" x14ac:dyDescent="0.2">
      <c r="A212" s="7">
        <v>43649</v>
      </c>
      <c r="B212">
        <v>2356.5</v>
      </c>
      <c r="C212">
        <v>2368</v>
      </c>
      <c r="D212">
        <v>2356.5</v>
      </c>
      <c r="E212">
        <v>2366.25</v>
      </c>
      <c r="F212">
        <v>2366.25</v>
      </c>
      <c r="G212" s="14">
        <f t="shared" si="12"/>
        <v>9.4384898416253193E-3</v>
      </c>
      <c r="H212" s="8">
        <v>2975.95</v>
      </c>
      <c r="I212" s="13">
        <f t="shared" si="13"/>
        <v>-4.8354573453138761E-3</v>
      </c>
      <c r="M212" s="7">
        <v>44378</v>
      </c>
      <c r="N212">
        <v>3103</v>
      </c>
      <c r="O212">
        <v>3119.75</v>
      </c>
      <c r="P212">
        <v>3099.25</v>
      </c>
      <c r="Q212">
        <v>3113.875</v>
      </c>
      <c r="R212">
        <v>3113.875</v>
      </c>
      <c r="S212" s="14">
        <f t="shared" si="14"/>
        <v>5.8141882343440976E-3</v>
      </c>
      <c r="T212" s="8">
        <v>4352.34</v>
      </c>
      <c r="U212" s="13">
        <f t="shared" si="15"/>
        <v>7.5001041681135305E-3</v>
      </c>
    </row>
    <row r="213" spans="1:21" ht="17" x14ac:dyDescent="0.2">
      <c r="A213" s="7">
        <v>43650</v>
      </c>
      <c r="B213">
        <v>2372.75</v>
      </c>
      <c r="C213">
        <v>2375.75</v>
      </c>
      <c r="D213">
        <v>2371.25</v>
      </c>
      <c r="E213">
        <v>2374.5</v>
      </c>
      <c r="F213">
        <v>2374.5</v>
      </c>
      <c r="G213" s="14">
        <f t="shared" si="12"/>
        <v>3.4865293185419866E-3</v>
      </c>
      <c r="H213" s="8">
        <v>2979.63</v>
      </c>
      <c r="I213" s="13">
        <f t="shared" si="13"/>
        <v>1.2365799156572876E-3</v>
      </c>
      <c r="M213" s="7">
        <v>44379</v>
      </c>
      <c r="N213">
        <v>3129.75</v>
      </c>
      <c r="O213">
        <v>3148.443115</v>
      </c>
      <c r="P213">
        <v>3124.4399410000001</v>
      </c>
      <c r="Q213">
        <v>3129.5</v>
      </c>
      <c r="R213">
        <v>3129.5</v>
      </c>
      <c r="S213" s="14">
        <f t="shared" si="14"/>
        <v>5.0178635943960437E-3</v>
      </c>
      <c r="T213" s="8">
        <v>4343.54</v>
      </c>
      <c r="U213" s="13">
        <f t="shared" si="15"/>
        <v>-2.0219008625245172E-3</v>
      </c>
    </row>
    <row r="214" spans="1:21" ht="17" x14ac:dyDescent="0.2">
      <c r="A214" s="7">
        <v>43651</v>
      </c>
      <c r="B214">
        <v>2374.5</v>
      </c>
      <c r="C214">
        <v>2375.75</v>
      </c>
      <c r="D214">
        <v>2369.25</v>
      </c>
      <c r="E214">
        <v>2371.875</v>
      </c>
      <c r="F214">
        <v>2371.875</v>
      </c>
      <c r="G214" s="14">
        <f t="shared" si="12"/>
        <v>-1.1054958938724324E-3</v>
      </c>
      <c r="H214" s="8">
        <v>2993.07</v>
      </c>
      <c r="I214" s="13">
        <f t="shared" si="13"/>
        <v>4.5106271584056667E-3</v>
      </c>
      <c r="M214" s="7">
        <v>44382</v>
      </c>
      <c r="N214">
        <v>3125.25</v>
      </c>
      <c r="O214">
        <v>3132.5</v>
      </c>
      <c r="P214">
        <v>3121.75</v>
      </c>
      <c r="Q214">
        <v>3130.125</v>
      </c>
      <c r="R214">
        <v>3130.125</v>
      </c>
      <c r="S214" s="14">
        <f t="shared" si="14"/>
        <v>1.9971241412375385E-4</v>
      </c>
      <c r="T214" s="8">
        <v>4358.13</v>
      </c>
      <c r="U214" s="13">
        <f t="shared" si="15"/>
        <v>3.359011313352811E-3</v>
      </c>
    </row>
    <row r="215" spans="1:21" ht="17" x14ac:dyDescent="0.2">
      <c r="A215" s="7">
        <v>43654</v>
      </c>
      <c r="B215">
        <v>2369.75</v>
      </c>
      <c r="C215">
        <v>2374</v>
      </c>
      <c r="D215">
        <v>2368</v>
      </c>
      <c r="E215">
        <v>2368</v>
      </c>
      <c r="F215">
        <v>2368</v>
      </c>
      <c r="G215" s="14">
        <f t="shared" si="12"/>
        <v>-1.6337285902503496E-3</v>
      </c>
      <c r="H215" s="8">
        <v>2999.91</v>
      </c>
      <c r="I215" s="13">
        <f t="shared" si="13"/>
        <v>2.285278994477169E-3</v>
      </c>
      <c r="M215" s="7">
        <v>44383</v>
      </c>
      <c r="N215">
        <v>3118.25</v>
      </c>
      <c r="O215">
        <v>3141.25</v>
      </c>
      <c r="P215">
        <v>3115.25</v>
      </c>
      <c r="Q215">
        <v>3121</v>
      </c>
      <c r="R215">
        <v>3121</v>
      </c>
      <c r="S215" s="14">
        <f t="shared" si="14"/>
        <v>-2.9152190407731871E-3</v>
      </c>
      <c r="T215" s="8">
        <v>4320.82</v>
      </c>
      <c r="U215" s="13">
        <f t="shared" si="15"/>
        <v>-8.56101125941644E-3</v>
      </c>
    </row>
    <row r="216" spans="1:21" ht="17" x14ac:dyDescent="0.2">
      <c r="A216" s="7">
        <v>43655</v>
      </c>
      <c r="B216">
        <v>2365</v>
      </c>
      <c r="C216">
        <v>2378.25</v>
      </c>
      <c r="D216">
        <v>2365</v>
      </c>
      <c r="E216">
        <v>2377.625</v>
      </c>
      <c r="F216">
        <v>2377.625</v>
      </c>
      <c r="G216" s="14">
        <f t="shared" si="12"/>
        <v>4.0646114864864025E-3</v>
      </c>
      <c r="H216" s="8">
        <v>3013.77</v>
      </c>
      <c r="I216" s="13">
        <f t="shared" si="13"/>
        <v>4.6201386041582193E-3</v>
      </c>
      <c r="M216" s="7">
        <v>44384</v>
      </c>
      <c r="N216">
        <v>3132.75</v>
      </c>
      <c r="O216">
        <v>3144.5</v>
      </c>
      <c r="P216">
        <v>3129.5</v>
      </c>
      <c r="Q216">
        <v>3144.125</v>
      </c>
      <c r="R216">
        <v>3144.125</v>
      </c>
      <c r="S216" s="14">
        <f t="shared" si="14"/>
        <v>7.4094841396987743E-3</v>
      </c>
      <c r="T216" s="8">
        <v>4369.55</v>
      </c>
      <c r="U216" s="13">
        <f t="shared" si="15"/>
        <v>1.1277951870247049E-2</v>
      </c>
    </row>
    <row r="217" spans="1:21" ht="17" x14ac:dyDescent="0.2">
      <c r="A217" s="7">
        <v>43656</v>
      </c>
      <c r="B217">
        <v>2377.5</v>
      </c>
      <c r="C217">
        <v>2391.5</v>
      </c>
      <c r="D217">
        <v>2373.75</v>
      </c>
      <c r="E217">
        <v>2381.375</v>
      </c>
      <c r="F217">
        <v>2381.375</v>
      </c>
      <c r="G217" s="14">
        <f t="shared" si="12"/>
        <v>1.5772041427895012E-3</v>
      </c>
      <c r="H217" s="8">
        <v>3014.3</v>
      </c>
      <c r="I217" s="13">
        <f t="shared" si="13"/>
        <v>1.7585947169163063E-4</v>
      </c>
      <c r="M217" s="7">
        <v>44385</v>
      </c>
      <c r="N217">
        <v>3135</v>
      </c>
      <c r="O217">
        <v>3136.25</v>
      </c>
      <c r="P217">
        <v>3102.0900879999999</v>
      </c>
      <c r="Q217">
        <v>3119.75</v>
      </c>
      <c r="R217">
        <v>3119.75</v>
      </c>
      <c r="S217" s="14">
        <f t="shared" si="14"/>
        <v>-7.7525543672722907E-3</v>
      </c>
      <c r="T217" s="8">
        <v>4384.63</v>
      </c>
      <c r="U217" s="13">
        <f t="shared" si="15"/>
        <v>3.4511562975592103E-3</v>
      </c>
    </row>
    <row r="218" spans="1:21" ht="17" x14ac:dyDescent="0.2">
      <c r="A218" s="7">
        <v>43657</v>
      </c>
      <c r="B218">
        <v>2385</v>
      </c>
      <c r="C218">
        <v>2386.5</v>
      </c>
      <c r="D218">
        <v>2379.25</v>
      </c>
      <c r="E218">
        <v>2381.5</v>
      </c>
      <c r="F218">
        <v>2381.5</v>
      </c>
      <c r="G218" s="14">
        <f t="shared" si="12"/>
        <v>5.2490682903805208E-5</v>
      </c>
      <c r="H218" s="8">
        <v>3004.04</v>
      </c>
      <c r="I218" s="13">
        <f t="shared" si="13"/>
        <v>-3.4037753375577573E-3</v>
      </c>
      <c r="M218" s="7">
        <v>44386</v>
      </c>
      <c r="N218">
        <v>3129.25</v>
      </c>
      <c r="O218">
        <v>3138.25</v>
      </c>
      <c r="P218">
        <v>3119.6079100000002</v>
      </c>
      <c r="Q218">
        <v>3139.875</v>
      </c>
      <c r="R218">
        <v>3139.875</v>
      </c>
      <c r="S218" s="14">
        <f t="shared" si="14"/>
        <v>6.4508374068434904E-3</v>
      </c>
      <c r="T218" s="8">
        <v>4369.21</v>
      </c>
      <c r="U218" s="13">
        <f t="shared" si="15"/>
        <v>-3.516830382495284E-3</v>
      </c>
    </row>
    <row r="219" spans="1:21" ht="17" x14ac:dyDescent="0.2">
      <c r="A219" s="7">
        <v>43658</v>
      </c>
      <c r="B219">
        <v>2385.25</v>
      </c>
      <c r="C219">
        <v>2392.75</v>
      </c>
      <c r="D219">
        <v>2385.25</v>
      </c>
      <c r="E219">
        <v>2385</v>
      </c>
      <c r="F219">
        <v>2385</v>
      </c>
      <c r="G219" s="14">
        <f t="shared" si="12"/>
        <v>1.4696619777452291E-3</v>
      </c>
      <c r="H219" s="8">
        <v>2984.42</v>
      </c>
      <c r="I219" s="13">
        <f t="shared" si="13"/>
        <v>-6.5312046444121474E-3</v>
      </c>
      <c r="M219" s="7">
        <v>44389</v>
      </c>
      <c r="N219">
        <v>3130</v>
      </c>
      <c r="O219">
        <v>3142.25</v>
      </c>
      <c r="P219">
        <v>3122.1899410000001</v>
      </c>
      <c r="Q219">
        <v>3139.25</v>
      </c>
      <c r="R219">
        <v>3139.25</v>
      </c>
      <c r="S219" s="14">
        <f t="shared" si="14"/>
        <v>-1.9905251005214453E-4</v>
      </c>
      <c r="T219" s="8">
        <v>4374.3</v>
      </c>
      <c r="U219" s="13">
        <f t="shared" si="15"/>
        <v>1.1649703264435818E-3</v>
      </c>
    </row>
    <row r="220" spans="1:21" ht="17" x14ac:dyDescent="0.2">
      <c r="A220" s="7">
        <v>43661</v>
      </c>
      <c r="B220">
        <v>2389.75</v>
      </c>
      <c r="C220">
        <v>2400.25</v>
      </c>
      <c r="D220">
        <v>2389.25</v>
      </c>
      <c r="E220">
        <v>2398.5</v>
      </c>
      <c r="F220">
        <v>2398.5</v>
      </c>
      <c r="G220" s="14">
        <f t="shared" si="12"/>
        <v>5.6603773584906758E-3</v>
      </c>
      <c r="H220" s="8">
        <v>2995.11</v>
      </c>
      <c r="I220" s="13">
        <f t="shared" si="13"/>
        <v>3.5819355184592006E-3</v>
      </c>
      <c r="M220" s="7">
        <v>44390</v>
      </c>
      <c r="N220">
        <v>3142</v>
      </c>
      <c r="O220">
        <v>3159.75</v>
      </c>
      <c r="P220">
        <v>3136</v>
      </c>
      <c r="Q220">
        <v>3159.25</v>
      </c>
      <c r="R220">
        <v>3159.25</v>
      </c>
      <c r="S220" s="14">
        <f t="shared" si="14"/>
        <v>6.370948474954119E-3</v>
      </c>
      <c r="T220" s="8">
        <v>4360.03</v>
      </c>
      <c r="U220" s="13">
        <f t="shared" si="15"/>
        <v>-3.2622362435132946E-3</v>
      </c>
    </row>
    <row r="221" spans="1:21" ht="17" x14ac:dyDescent="0.2">
      <c r="A221" s="7">
        <v>43662</v>
      </c>
      <c r="B221">
        <v>2403</v>
      </c>
      <c r="C221">
        <v>2419.5</v>
      </c>
      <c r="D221">
        <v>2403</v>
      </c>
      <c r="E221">
        <v>2417.625</v>
      </c>
      <c r="F221">
        <v>2417.625</v>
      </c>
      <c r="G221" s="14">
        <f t="shared" si="12"/>
        <v>7.9737335834897394E-3</v>
      </c>
      <c r="H221" s="8">
        <v>2976.61</v>
      </c>
      <c r="I221" s="13">
        <f t="shared" si="13"/>
        <v>-6.1767347442999165E-3</v>
      </c>
      <c r="M221" s="7">
        <v>44391</v>
      </c>
      <c r="N221">
        <v>3136.25</v>
      </c>
      <c r="O221">
        <v>3151</v>
      </c>
      <c r="P221">
        <v>3135.75</v>
      </c>
      <c r="Q221">
        <v>3141.75</v>
      </c>
      <c r="R221">
        <v>3141.75</v>
      </c>
      <c r="S221" s="14">
        <f t="shared" si="14"/>
        <v>-5.5392893883041694E-3</v>
      </c>
      <c r="T221" s="8">
        <v>4327.16</v>
      </c>
      <c r="U221" s="13">
        <f t="shared" si="15"/>
        <v>-7.5389389522548811E-3</v>
      </c>
    </row>
    <row r="222" spans="1:21" ht="17" x14ac:dyDescent="0.2">
      <c r="A222" s="7">
        <v>43663</v>
      </c>
      <c r="B222">
        <v>2416.5</v>
      </c>
      <c r="C222">
        <v>2417.5</v>
      </c>
      <c r="D222">
        <v>2398</v>
      </c>
      <c r="E222">
        <v>2400.125</v>
      </c>
      <c r="F222">
        <v>2400.125</v>
      </c>
      <c r="G222" s="14">
        <f t="shared" si="12"/>
        <v>-7.2385088671733655E-3</v>
      </c>
      <c r="H222" s="8">
        <v>2985.03</v>
      </c>
      <c r="I222" s="13">
        <f t="shared" si="13"/>
        <v>2.8287212634507952E-3</v>
      </c>
      <c r="M222" s="7">
        <v>44392</v>
      </c>
      <c r="N222">
        <v>3141.5</v>
      </c>
      <c r="O222">
        <v>3152.75</v>
      </c>
      <c r="P222">
        <v>3126</v>
      </c>
      <c r="Q222">
        <v>3135.375</v>
      </c>
      <c r="R222">
        <v>3135.375</v>
      </c>
      <c r="S222" s="14">
        <f t="shared" si="14"/>
        <v>-2.029123895917917E-3</v>
      </c>
      <c r="T222" s="8">
        <v>4258.49</v>
      </c>
      <c r="U222" s="13">
        <f t="shared" si="15"/>
        <v>-1.5869531055010655E-2</v>
      </c>
    </row>
    <row r="223" spans="1:21" ht="17" x14ac:dyDescent="0.2">
      <c r="A223" s="7">
        <v>43664</v>
      </c>
      <c r="B223">
        <v>2382.5</v>
      </c>
      <c r="C223">
        <v>2384</v>
      </c>
      <c r="D223">
        <v>2376</v>
      </c>
      <c r="E223">
        <v>2376.25</v>
      </c>
      <c r="F223">
        <v>2376.25</v>
      </c>
      <c r="G223" s="14">
        <f t="shared" si="12"/>
        <v>-9.9473985729909842E-3</v>
      </c>
      <c r="H223" s="8">
        <v>3005.47</v>
      </c>
      <c r="I223" s="13">
        <f t="shared" si="13"/>
        <v>6.8475023701604076E-3</v>
      </c>
      <c r="M223" s="7">
        <v>44393</v>
      </c>
      <c r="N223">
        <v>3144.25</v>
      </c>
      <c r="O223">
        <v>3154</v>
      </c>
      <c r="P223">
        <v>3134.6430660000001</v>
      </c>
      <c r="Q223">
        <v>3138.375</v>
      </c>
      <c r="R223">
        <v>3138.375</v>
      </c>
      <c r="S223" s="14">
        <f t="shared" si="14"/>
        <v>9.5682334648961032E-4</v>
      </c>
      <c r="T223" s="8">
        <v>4323.0600000000004</v>
      </c>
      <c r="U223" s="13">
        <f t="shared" si="15"/>
        <v>1.516265155019747E-2</v>
      </c>
    </row>
    <row r="224" spans="1:21" ht="17" x14ac:dyDescent="0.2">
      <c r="A224" s="7">
        <v>43665</v>
      </c>
      <c r="B224">
        <v>2389.5</v>
      </c>
      <c r="C224">
        <v>2393.75</v>
      </c>
      <c r="D224">
        <v>2380.5</v>
      </c>
      <c r="E224">
        <v>2388.5</v>
      </c>
      <c r="F224">
        <v>2388.5</v>
      </c>
      <c r="G224" s="14">
        <f t="shared" si="12"/>
        <v>5.1551814834298604E-3</v>
      </c>
      <c r="H224" s="8">
        <v>3019.56</v>
      </c>
      <c r="I224" s="13">
        <f t="shared" si="13"/>
        <v>4.68811866363672E-3</v>
      </c>
      <c r="M224" s="7">
        <v>44396</v>
      </c>
      <c r="N224">
        <v>3125.25</v>
      </c>
      <c r="O224">
        <v>3130</v>
      </c>
      <c r="P224">
        <v>3086.5</v>
      </c>
      <c r="Q224">
        <v>3103.75</v>
      </c>
      <c r="R224">
        <v>3103.75</v>
      </c>
      <c r="S224" s="14">
        <f t="shared" si="14"/>
        <v>-1.1032779702871753E-2</v>
      </c>
      <c r="T224" s="8">
        <v>4358.6899999999996</v>
      </c>
      <c r="U224" s="13">
        <f t="shared" si="15"/>
        <v>8.2418472100778128E-3</v>
      </c>
    </row>
    <row r="225" spans="1:21" ht="17" x14ac:dyDescent="0.2">
      <c r="A225" s="7">
        <v>43668</v>
      </c>
      <c r="B225">
        <v>2373</v>
      </c>
      <c r="C225">
        <v>2386</v>
      </c>
      <c r="D225">
        <v>2371.75</v>
      </c>
      <c r="E225">
        <v>2376.875</v>
      </c>
      <c r="F225">
        <v>2376.875</v>
      </c>
      <c r="G225" s="14">
        <f t="shared" si="12"/>
        <v>-4.8670713837136725E-3</v>
      </c>
      <c r="H225" s="8">
        <v>3003.67</v>
      </c>
      <c r="I225" s="13">
        <f t="shared" si="13"/>
        <v>-5.2623561048629197E-3</v>
      </c>
      <c r="M225" s="7">
        <v>44397</v>
      </c>
      <c r="N225">
        <v>3124.25</v>
      </c>
      <c r="O225">
        <v>3161.5</v>
      </c>
      <c r="P225">
        <v>3116.25</v>
      </c>
      <c r="Q225">
        <v>3156.375</v>
      </c>
      <c r="R225">
        <v>3156.375</v>
      </c>
      <c r="S225" s="14">
        <f t="shared" si="14"/>
        <v>1.6955296012887588E-2</v>
      </c>
      <c r="T225" s="8">
        <v>4367.4799999999996</v>
      </c>
      <c r="U225" s="13">
        <f t="shared" si="15"/>
        <v>2.0166609692362503E-3</v>
      </c>
    </row>
    <row r="226" spans="1:21" ht="17" x14ac:dyDescent="0.2">
      <c r="A226" s="7">
        <v>43669</v>
      </c>
      <c r="B226">
        <v>2395.25</v>
      </c>
      <c r="C226">
        <v>2401.5</v>
      </c>
      <c r="D226">
        <v>2393</v>
      </c>
      <c r="E226">
        <v>2395.625</v>
      </c>
      <c r="F226">
        <v>2395.625</v>
      </c>
      <c r="G226" s="14">
        <f t="shared" si="12"/>
        <v>7.88850907178551E-3</v>
      </c>
      <c r="H226" s="8">
        <v>3025.86</v>
      </c>
      <c r="I226" s="13">
        <f t="shared" si="13"/>
        <v>7.3876291336931743E-3</v>
      </c>
      <c r="M226" s="7">
        <v>44398</v>
      </c>
      <c r="N226">
        <v>3167</v>
      </c>
      <c r="O226">
        <v>3179.25</v>
      </c>
      <c r="P226">
        <v>3161.25</v>
      </c>
      <c r="Q226">
        <v>3161.875</v>
      </c>
      <c r="R226">
        <v>3161.875</v>
      </c>
      <c r="S226" s="14">
        <f t="shared" si="14"/>
        <v>1.7425052473170055E-3</v>
      </c>
      <c r="T226" s="8">
        <v>4411.79</v>
      </c>
      <c r="U226" s="13">
        <f t="shared" si="15"/>
        <v>1.0145438559535647E-2</v>
      </c>
    </row>
    <row r="227" spans="1:21" ht="17" x14ac:dyDescent="0.2">
      <c r="A227" s="7">
        <v>43670</v>
      </c>
      <c r="B227">
        <v>2404</v>
      </c>
      <c r="C227">
        <v>2404.75</v>
      </c>
      <c r="D227">
        <v>2389</v>
      </c>
      <c r="E227">
        <v>2396.875</v>
      </c>
      <c r="F227">
        <v>2396.875</v>
      </c>
      <c r="G227" s="14">
        <f t="shared" si="12"/>
        <v>5.2178450300033319E-4</v>
      </c>
      <c r="H227" s="8">
        <v>3020.97</v>
      </c>
      <c r="I227" s="13">
        <f t="shared" si="13"/>
        <v>-1.6160694810732901E-3</v>
      </c>
      <c r="M227" s="7">
        <v>44399</v>
      </c>
      <c r="N227">
        <v>3164.25</v>
      </c>
      <c r="O227">
        <v>3169.5</v>
      </c>
      <c r="P227">
        <v>3148.843018</v>
      </c>
      <c r="Q227">
        <v>3157.25</v>
      </c>
      <c r="R227">
        <v>3157.25</v>
      </c>
      <c r="S227" s="14">
        <f t="shared" si="14"/>
        <v>-1.4627396718719377E-3</v>
      </c>
      <c r="T227" s="8">
        <v>4422.3</v>
      </c>
      <c r="U227" s="13">
        <f t="shared" si="15"/>
        <v>2.382253008416102E-3</v>
      </c>
    </row>
    <row r="228" spans="1:21" ht="17" x14ac:dyDescent="0.2">
      <c r="A228" s="7">
        <v>43671</v>
      </c>
      <c r="B228">
        <v>2412.75</v>
      </c>
      <c r="C228">
        <v>2415.75</v>
      </c>
      <c r="D228">
        <v>2401.25</v>
      </c>
      <c r="E228">
        <v>2403</v>
      </c>
      <c r="F228">
        <v>2403</v>
      </c>
      <c r="G228" s="14">
        <f t="shared" si="12"/>
        <v>2.5554106910039565E-3</v>
      </c>
      <c r="H228" s="8">
        <v>3013.18</v>
      </c>
      <c r="I228" s="13">
        <f t="shared" si="13"/>
        <v>-2.5786419593706311E-3</v>
      </c>
      <c r="M228" s="7">
        <v>44400</v>
      </c>
      <c r="N228">
        <v>3173.25</v>
      </c>
      <c r="O228">
        <v>3190.5</v>
      </c>
      <c r="P228">
        <v>3172</v>
      </c>
      <c r="Q228">
        <v>3188.875</v>
      </c>
      <c r="R228">
        <v>3188.875</v>
      </c>
      <c r="S228" s="14">
        <f t="shared" si="14"/>
        <v>1.0016628394963867E-2</v>
      </c>
      <c r="T228" s="8">
        <v>4401.46</v>
      </c>
      <c r="U228" s="13">
        <f t="shared" si="15"/>
        <v>-4.7124799312575627E-3</v>
      </c>
    </row>
    <row r="229" spans="1:21" ht="17" x14ac:dyDescent="0.2">
      <c r="A229" s="7">
        <v>43672</v>
      </c>
      <c r="B229">
        <v>2414.25</v>
      </c>
      <c r="C229">
        <v>2427.75</v>
      </c>
      <c r="D229">
        <v>2412.25</v>
      </c>
      <c r="E229">
        <v>2430.125</v>
      </c>
      <c r="F229">
        <v>2430.125</v>
      </c>
      <c r="G229" s="14">
        <f t="shared" si="12"/>
        <v>1.1287973366625126E-2</v>
      </c>
      <c r="H229" s="8">
        <v>2980.38</v>
      </c>
      <c r="I229" s="13">
        <f t="shared" si="13"/>
        <v>-1.0885509660889747E-2</v>
      </c>
      <c r="M229" s="7">
        <v>44403</v>
      </c>
      <c r="N229">
        <v>3185</v>
      </c>
      <c r="O229">
        <v>3189.5</v>
      </c>
      <c r="P229">
        <v>3174.5</v>
      </c>
      <c r="Q229">
        <v>3182.875</v>
      </c>
      <c r="R229">
        <v>3182.875</v>
      </c>
      <c r="S229" s="14">
        <f t="shared" si="14"/>
        <v>-1.8815412959115596E-3</v>
      </c>
      <c r="T229" s="8">
        <v>4400.6400000000003</v>
      </c>
      <c r="U229" s="13">
        <f t="shared" si="15"/>
        <v>-1.8630181803303003E-4</v>
      </c>
    </row>
    <row r="230" spans="1:21" ht="17" x14ac:dyDescent="0.2">
      <c r="A230" s="7">
        <v>43675</v>
      </c>
      <c r="B230">
        <v>2436.25</v>
      </c>
      <c r="C230">
        <v>2464.3500979999999</v>
      </c>
      <c r="D230">
        <v>2434.6000979999999</v>
      </c>
      <c r="E230">
        <v>2462.125</v>
      </c>
      <c r="F230">
        <v>2462.125</v>
      </c>
      <c r="G230" s="14">
        <f t="shared" si="12"/>
        <v>1.316804691116702E-2</v>
      </c>
      <c r="H230" s="8">
        <v>2953.56</v>
      </c>
      <c r="I230" s="13">
        <f t="shared" si="13"/>
        <v>-8.9988524953193982E-3</v>
      </c>
      <c r="M230" s="7">
        <v>44404</v>
      </c>
      <c r="N230">
        <v>3182</v>
      </c>
      <c r="O230">
        <v>3191.5</v>
      </c>
      <c r="P230">
        <v>3149.25</v>
      </c>
      <c r="Q230">
        <v>3150.125</v>
      </c>
      <c r="R230">
        <v>3150.125</v>
      </c>
      <c r="S230" s="14">
        <f t="shared" si="14"/>
        <v>-1.0289439578996973E-2</v>
      </c>
      <c r="T230" s="8">
        <v>4419.1499999999996</v>
      </c>
      <c r="U230" s="13">
        <f t="shared" si="15"/>
        <v>4.2062063699823682E-3</v>
      </c>
    </row>
    <row r="231" spans="1:21" ht="17" x14ac:dyDescent="0.2">
      <c r="A231" s="7">
        <v>43676</v>
      </c>
      <c r="B231">
        <v>2479</v>
      </c>
      <c r="C231">
        <v>2481.406982</v>
      </c>
      <c r="D231">
        <v>2457.75</v>
      </c>
      <c r="E231">
        <v>2470.125</v>
      </c>
      <c r="F231">
        <v>2470.125</v>
      </c>
      <c r="G231" s="14">
        <f t="shared" si="12"/>
        <v>3.2492257704219707E-3</v>
      </c>
      <c r="H231" s="8">
        <v>2932.05</v>
      </c>
      <c r="I231" s="13">
        <f t="shared" si="13"/>
        <v>-7.2827367651240316E-3</v>
      </c>
      <c r="M231" s="7">
        <v>44405</v>
      </c>
      <c r="N231">
        <v>3152</v>
      </c>
      <c r="O231">
        <v>3169.25</v>
      </c>
      <c r="P231">
        <v>3152</v>
      </c>
      <c r="Q231">
        <v>3159.5</v>
      </c>
      <c r="R231">
        <v>3159.5</v>
      </c>
      <c r="S231" s="14">
        <f t="shared" si="14"/>
        <v>2.9760723780802856E-3</v>
      </c>
      <c r="T231" s="8">
        <v>4395.26</v>
      </c>
      <c r="U231" s="13">
        <f t="shared" si="15"/>
        <v>-5.4060169942181657E-3</v>
      </c>
    </row>
    <row r="232" spans="1:21" ht="17" x14ac:dyDescent="0.2">
      <c r="A232" s="7">
        <v>43677</v>
      </c>
      <c r="B232">
        <v>2471</v>
      </c>
      <c r="C232">
        <v>2475</v>
      </c>
      <c r="D232">
        <v>2451</v>
      </c>
      <c r="E232">
        <v>2458</v>
      </c>
      <c r="F232">
        <v>2458</v>
      </c>
      <c r="G232" s="14">
        <f t="shared" si="12"/>
        <v>-4.9086584687009216E-3</v>
      </c>
      <c r="H232" s="8">
        <v>2844.74</v>
      </c>
      <c r="I232" s="13">
        <f t="shared" si="13"/>
        <v>-2.9777800514998121E-2</v>
      </c>
      <c r="M232" s="7">
        <v>44406</v>
      </c>
      <c r="N232">
        <v>3151</v>
      </c>
      <c r="O232">
        <v>3157</v>
      </c>
      <c r="P232">
        <v>3142.5</v>
      </c>
      <c r="Q232">
        <v>3154.125</v>
      </c>
      <c r="R232">
        <v>3154.125</v>
      </c>
      <c r="S232" s="14">
        <f t="shared" si="14"/>
        <v>-1.7012185472384811E-3</v>
      </c>
      <c r="T232" s="8">
        <v>4387.16</v>
      </c>
      <c r="U232" s="13">
        <f t="shared" si="15"/>
        <v>-1.8428943907755624E-3</v>
      </c>
    </row>
    <row r="233" spans="1:21" ht="17" x14ac:dyDescent="0.2">
      <c r="A233" s="7">
        <v>43678</v>
      </c>
      <c r="B233">
        <v>2446</v>
      </c>
      <c r="C233">
        <v>2472.25</v>
      </c>
      <c r="D233">
        <v>2441.639893</v>
      </c>
      <c r="E233">
        <v>2472.25</v>
      </c>
      <c r="F233">
        <v>2472.25</v>
      </c>
      <c r="G233" s="14">
        <f t="shared" si="12"/>
        <v>5.7973962571196136E-3</v>
      </c>
      <c r="H233" s="8">
        <v>2881.77</v>
      </c>
      <c r="I233" s="13">
        <f t="shared" si="13"/>
        <v>1.3017006826634425E-2</v>
      </c>
      <c r="M233" s="7">
        <v>44407</v>
      </c>
      <c r="N233">
        <v>3128.25</v>
      </c>
      <c r="O233">
        <v>3153.5</v>
      </c>
      <c r="P233">
        <v>3122.959961</v>
      </c>
      <c r="Q233">
        <v>3151.375</v>
      </c>
      <c r="R233">
        <v>3151.375</v>
      </c>
      <c r="S233" s="14">
        <f t="shared" si="14"/>
        <v>-8.7187413307965311E-4</v>
      </c>
      <c r="T233" s="8">
        <v>4423.1499999999996</v>
      </c>
      <c r="U233" s="13">
        <f t="shared" si="15"/>
        <v>8.2034847144849543E-3</v>
      </c>
    </row>
    <row r="234" spans="1:21" ht="17" x14ac:dyDescent="0.2">
      <c r="A234" s="7">
        <v>43679</v>
      </c>
      <c r="B234">
        <v>2425</v>
      </c>
      <c r="C234">
        <v>2427.75</v>
      </c>
      <c r="D234">
        <v>2396.219971</v>
      </c>
      <c r="E234">
        <v>2403.125</v>
      </c>
      <c r="F234">
        <v>2403.125</v>
      </c>
      <c r="G234" s="14">
        <f t="shared" si="12"/>
        <v>-2.7960359995955142E-2</v>
      </c>
      <c r="H234" s="8">
        <v>2883.98</v>
      </c>
      <c r="I234" s="13">
        <f t="shared" si="13"/>
        <v>7.6688979342565133E-4</v>
      </c>
      <c r="M234" s="7">
        <v>44410</v>
      </c>
      <c r="N234">
        <v>3164.25</v>
      </c>
      <c r="O234">
        <v>3171.25</v>
      </c>
      <c r="P234">
        <v>3158</v>
      </c>
      <c r="Q234">
        <v>3164.5</v>
      </c>
      <c r="R234">
        <v>3164.5</v>
      </c>
      <c r="S234" s="14">
        <f t="shared" si="14"/>
        <v>4.164848677164823E-3</v>
      </c>
      <c r="T234" s="8">
        <v>4402.66</v>
      </c>
      <c r="U234" s="13">
        <f t="shared" si="15"/>
        <v>-4.6324452030791496E-3</v>
      </c>
    </row>
    <row r="235" spans="1:21" ht="17" x14ac:dyDescent="0.2">
      <c r="A235" s="7">
        <v>43682</v>
      </c>
      <c r="B235">
        <v>2389.5</v>
      </c>
      <c r="C235">
        <v>2390.5</v>
      </c>
      <c r="D235">
        <v>2343.219971</v>
      </c>
      <c r="E235">
        <v>2353.5</v>
      </c>
      <c r="F235">
        <v>2353.5</v>
      </c>
      <c r="G235" s="14">
        <f t="shared" si="12"/>
        <v>-2.0650195058517506E-2</v>
      </c>
      <c r="H235" s="8">
        <v>2938.09</v>
      </c>
      <c r="I235" s="13">
        <f t="shared" si="13"/>
        <v>1.8762266035132091E-2</v>
      </c>
      <c r="M235" s="7">
        <v>44411</v>
      </c>
      <c r="N235">
        <v>3154</v>
      </c>
      <c r="O235">
        <v>3154</v>
      </c>
      <c r="P235">
        <v>3136.5</v>
      </c>
      <c r="Q235">
        <v>3147.375</v>
      </c>
      <c r="R235">
        <v>3147.375</v>
      </c>
      <c r="S235" s="14">
        <f t="shared" si="14"/>
        <v>-5.4115974087534102E-3</v>
      </c>
      <c r="T235" s="8">
        <v>4429.1000000000004</v>
      </c>
      <c r="U235" s="13">
        <f t="shared" si="15"/>
        <v>6.0054603353427716E-3</v>
      </c>
    </row>
    <row r="236" spans="1:21" ht="17" x14ac:dyDescent="0.2">
      <c r="A236" s="7">
        <v>43683</v>
      </c>
      <c r="B236">
        <v>2328.5</v>
      </c>
      <c r="C236">
        <v>2354.040039</v>
      </c>
      <c r="D236">
        <v>2319.469971</v>
      </c>
      <c r="E236">
        <v>2338</v>
      </c>
      <c r="F236">
        <v>2338</v>
      </c>
      <c r="G236" s="14">
        <f t="shared" si="12"/>
        <v>-6.585935840237922E-3</v>
      </c>
      <c r="H236" s="8">
        <v>2918.65</v>
      </c>
      <c r="I236" s="13">
        <f t="shared" si="13"/>
        <v>-6.6165434006446588E-3</v>
      </c>
      <c r="M236" s="7">
        <v>44412</v>
      </c>
      <c r="N236">
        <v>3159</v>
      </c>
      <c r="O236">
        <v>3163.25</v>
      </c>
      <c r="P236">
        <v>3146.8420409999999</v>
      </c>
      <c r="Q236">
        <v>3156.25</v>
      </c>
      <c r="R236">
        <v>3156.25</v>
      </c>
      <c r="S236" s="14">
        <f t="shared" si="14"/>
        <v>2.8198101592598057E-3</v>
      </c>
      <c r="T236" s="8">
        <v>4436.5200000000004</v>
      </c>
      <c r="U236" s="13">
        <f t="shared" si="15"/>
        <v>1.6752839177258672E-3</v>
      </c>
    </row>
    <row r="237" spans="1:21" ht="17" x14ac:dyDescent="0.2">
      <c r="A237" s="7">
        <v>43684</v>
      </c>
      <c r="B237">
        <v>2356.25</v>
      </c>
      <c r="C237">
        <v>2373</v>
      </c>
      <c r="D237">
        <v>2317</v>
      </c>
      <c r="E237">
        <v>2344.75</v>
      </c>
      <c r="F237">
        <v>2344.75</v>
      </c>
      <c r="G237" s="14">
        <f t="shared" si="12"/>
        <v>2.8870829769034323E-3</v>
      </c>
      <c r="H237" s="8">
        <v>2882.7</v>
      </c>
      <c r="I237" s="13">
        <f t="shared" si="13"/>
        <v>-1.23173384955374E-2</v>
      </c>
      <c r="M237" s="7">
        <v>44413</v>
      </c>
      <c r="N237">
        <v>3154.75</v>
      </c>
      <c r="O237">
        <v>3166.5</v>
      </c>
      <c r="P237">
        <v>3154.25</v>
      </c>
      <c r="Q237">
        <v>3161.875</v>
      </c>
      <c r="R237">
        <v>3161.875</v>
      </c>
      <c r="S237" s="14">
        <f t="shared" si="14"/>
        <v>1.7821782178217838E-3</v>
      </c>
      <c r="T237" s="8">
        <v>4432.3500000000004</v>
      </c>
      <c r="U237" s="13">
        <f t="shared" si="15"/>
        <v>-9.3992588785807296E-4</v>
      </c>
    </row>
    <row r="238" spans="1:21" ht="17" x14ac:dyDescent="0.2">
      <c r="A238" s="7">
        <v>43685</v>
      </c>
      <c r="B238">
        <v>2373.75</v>
      </c>
      <c r="C238">
        <v>2398.0200199999999</v>
      </c>
      <c r="D238">
        <v>2363.4799800000001</v>
      </c>
      <c r="E238">
        <v>2397.625</v>
      </c>
      <c r="F238">
        <v>2397.625</v>
      </c>
      <c r="G238" s="14">
        <f t="shared" si="12"/>
        <v>2.2550378505171054E-2</v>
      </c>
      <c r="H238" s="8">
        <v>2926.32</v>
      </c>
      <c r="I238" s="13">
        <f t="shared" si="13"/>
        <v>1.5131647413882954E-2</v>
      </c>
      <c r="M238" s="7">
        <v>44414</v>
      </c>
      <c r="N238">
        <v>3167</v>
      </c>
      <c r="O238">
        <v>3187</v>
      </c>
      <c r="P238">
        <v>3165.25</v>
      </c>
      <c r="Q238">
        <v>3186.625</v>
      </c>
      <c r="R238">
        <v>3186.625</v>
      </c>
      <c r="S238" s="14">
        <f t="shared" si="14"/>
        <v>7.8276339197469458E-3</v>
      </c>
      <c r="T238" s="8">
        <v>4436.75</v>
      </c>
      <c r="U238" s="13">
        <f t="shared" si="15"/>
        <v>9.9270138865370505E-4</v>
      </c>
    </row>
    <row r="239" spans="1:21" ht="17" x14ac:dyDescent="0.2">
      <c r="A239" s="7">
        <v>43686</v>
      </c>
      <c r="B239">
        <v>2405</v>
      </c>
      <c r="C239">
        <v>2422.3278810000002</v>
      </c>
      <c r="D239">
        <v>2394</v>
      </c>
      <c r="E239">
        <v>2394.25</v>
      </c>
      <c r="F239">
        <v>2394.25</v>
      </c>
      <c r="G239" s="14">
        <f t="shared" si="12"/>
        <v>-1.4076429800323753E-3</v>
      </c>
      <c r="H239" s="8">
        <v>2840.6</v>
      </c>
      <c r="I239" s="13">
        <f t="shared" si="13"/>
        <v>-2.9292763607534411E-2</v>
      </c>
      <c r="M239" s="7">
        <v>44417</v>
      </c>
      <c r="N239">
        <v>3177</v>
      </c>
      <c r="O239">
        <v>3190.75</v>
      </c>
      <c r="P239">
        <v>3175</v>
      </c>
      <c r="Q239">
        <v>3185.25</v>
      </c>
      <c r="R239">
        <v>3185.25</v>
      </c>
      <c r="S239" s="14">
        <f t="shared" si="14"/>
        <v>-4.3149099752870512E-4</v>
      </c>
      <c r="T239" s="8">
        <v>4442.41</v>
      </c>
      <c r="U239" s="13">
        <f t="shared" si="15"/>
        <v>1.2757085704626636E-3</v>
      </c>
    </row>
    <row r="240" spans="1:21" ht="17" x14ac:dyDescent="0.2">
      <c r="A240" s="7">
        <v>43689</v>
      </c>
      <c r="B240">
        <v>2423.5</v>
      </c>
      <c r="C240">
        <v>2425.25</v>
      </c>
      <c r="D240">
        <v>2384.7338869999999</v>
      </c>
      <c r="E240">
        <v>2388</v>
      </c>
      <c r="F240">
        <v>2388</v>
      </c>
      <c r="G240" s="14">
        <f t="shared" si="12"/>
        <v>-2.6104207998329798E-3</v>
      </c>
      <c r="H240" s="8">
        <v>2847.6</v>
      </c>
      <c r="I240" s="13">
        <f t="shared" si="13"/>
        <v>2.464268112370549E-3</v>
      </c>
      <c r="M240" s="7">
        <v>44418</v>
      </c>
      <c r="N240">
        <v>3186.75</v>
      </c>
      <c r="O240">
        <v>3198.75</v>
      </c>
      <c r="P240">
        <v>3183.25</v>
      </c>
      <c r="Q240">
        <v>3194</v>
      </c>
      <c r="R240">
        <v>3194</v>
      </c>
      <c r="S240" s="14">
        <f t="shared" si="14"/>
        <v>2.7470371242446223E-3</v>
      </c>
      <c r="T240" s="8">
        <v>4460.83</v>
      </c>
      <c r="U240" s="13">
        <f t="shared" si="15"/>
        <v>4.1463980136908773E-3</v>
      </c>
    </row>
    <row r="241" spans="1:21" ht="17" x14ac:dyDescent="0.2">
      <c r="A241" s="7">
        <v>43690</v>
      </c>
      <c r="B241">
        <v>2379.5</v>
      </c>
      <c r="C241">
        <v>2427.25</v>
      </c>
      <c r="D241">
        <v>2369.375</v>
      </c>
      <c r="E241">
        <v>2413.5</v>
      </c>
      <c r="F241">
        <v>2413.5</v>
      </c>
      <c r="G241" s="14">
        <f t="shared" si="12"/>
        <v>1.0678391959799027E-2</v>
      </c>
      <c r="H241" s="8">
        <v>2888.68</v>
      </c>
      <c r="I241" s="13">
        <f t="shared" si="13"/>
        <v>1.4426183452732166E-2</v>
      </c>
      <c r="M241" s="7">
        <v>44419</v>
      </c>
      <c r="N241">
        <v>3197</v>
      </c>
      <c r="O241">
        <v>3200.75</v>
      </c>
      <c r="P241">
        <v>3189.9079590000001</v>
      </c>
      <c r="Q241">
        <v>3190.75</v>
      </c>
      <c r="R241">
        <v>3190.75</v>
      </c>
      <c r="S241" s="14">
        <f t="shared" si="14"/>
        <v>-1.0175328741389711E-3</v>
      </c>
      <c r="T241" s="8">
        <v>4468</v>
      </c>
      <c r="U241" s="13">
        <f t="shared" si="15"/>
        <v>1.6073241975147479E-3</v>
      </c>
    </row>
    <row r="242" spans="1:21" ht="17" x14ac:dyDescent="0.2">
      <c r="A242" s="7">
        <v>43691</v>
      </c>
      <c r="B242">
        <v>2420</v>
      </c>
      <c r="C242">
        <v>2422.788086</v>
      </c>
      <c r="D242">
        <v>2363</v>
      </c>
      <c r="E242">
        <v>2371.25</v>
      </c>
      <c r="F242">
        <v>2371.25</v>
      </c>
      <c r="G242" s="14">
        <f t="shared" si="12"/>
        <v>-1.7505697120364649E-2</v>
      </c>
      <c r="H242" s="8">
        <v>2923.65</v>
      </c>
      <c r="I242" s="13">
        <f t="shared" si="13"/>
        <v>1.2105875347909967E-2</v>
      </c>
      <c r="M242" s="7">
        <v>44420</v>
      </c>
      <c r="N242">
        <v>3196.75</v>
      </c>
      <c r="O242">
        <v>3205</v>
      </c>
      <c r="P242">
        <v>3192.5</v>
      </c>
      <c r="Q242">
        <v>3203.875</v>
      </c>
      <c r="R242">
        <v>3203.875</v>
      </c>
      <c r="S242" s="14">
        <f t="shared" si="14"/>
        <v>4.1134529499333716E-3</v>
      </c>
      <c r="T242" s="8">
        <v>4479.71</v>
      </c>
      <c r="U242" s="13">
        <f t="shared" si="15"/>
        <v>2.6208594449417255E-3</v>
      </c>
    </row>
    <row r="243" spans="1:21" ht="17" x14ac:dyDescent="0.2">
      <c r="A243" s="7">
        <v>43692</v>
      </c>
      <c r="B243">
        <v>2367</v>
      </c>
      <c r="C243">
        <v>2368.6770019999999</v>
      </c>
      <c r="D243">
        <v>2321.5</v>
      </c>
      <c r="E243">
        <v>2344.75</v>
      </c>
      <c r="F243">
        <v>2344.75</v>
      </c>
      <c r="G243" s="14">
        <f t="shared" si="12"/>
        <v>-1.1175540326831879E-2</v>
      </c>
      <c r="H243" s="8">
        <v>2900.51</v>
      </c>
      <c r="I243" s="13">
        <f t="shared" si="13"/>
        <v>-7.9147640791475959E-3</v>
      </c>
      <c r="M243" s="7">
        <v>44421</v>
      </c>
      <c r="N243">
        <v>3221.5</v>
      </c>
      <c r="O243">
        <v>3226</v>
      </c>
      <c r="P243">
        <v>3209.9880370000001</v>
      </c>
      <c r="Q243">
        <v>3211.625</v>
      </c>
      <c r="R243">
        <v>3211.625</v>
      </c>
      <c r="S243" s="14">
        <f t="shared" si="14"/>
        <v>2.4189458078107684E-3</v>
      </c>
      <c r="T243" s="8">
        <v>4448.08</v>
      </c>
      <c r="U243" s="13">
        <f t="shared" si="15"/>
        <v>-7.0607249129965854E-3</v>
      </c>
    </row>
    <row r="244" spans="1:21" ht="17" x14ac:dyDescent="0.2">
      <c r="A244" s="7">
        <v>43693</v>
      </c>
      <c r="B244">
        <v>2357</v>
      </c>
      <c r="C244">
        <v>2375.4628910000001</v>
      </c>
      <c r="D244">
        <v>2349.75</v>
      </c>
      <c r="E244">
        <v>2370.5</v>
      </c>
      <c r="F244">
        <v>2370.5</v>
      </c>
      <c r="G244" s="14">
        <f t="shared" si="12"/>
        <v>1.0981981021430887E-2</v>
      </c>
      <c r="H244" s="8">
        <v>2924.43</v>
      </c>
      <c r="I244" s="13">
        <f t="shared" si="13"/>
        <v>8.2468255582637262E-3</v>
      </c>
      <c r="M244" s="7">
        <v>44424</v>
      </c>
      <c r="N244">
        <v>3207.5</v>
      </c>
      <c r="O244">
        <v>3209.75</v>
      </c>
      <c r="P244">
        <v>3192</v>
      </c>
      <c r="Q244">
        <v>3201.125</v>
      </c>
      <c r="R244">
        <v>3201.125</v>
      </c>
      <c r="S244" s="14">
        <f t="shared" si="14"/>
        <v>-3.2693729809676331E-3</v>
      </c>
      <c r="T244" s="8">
        <v>4400.2700000000004</v>
      </c>
      <c r="U244" s="13">
        <f t="shared" si="15"/>
        <v>-1.0748457761550978E-2</v>
      </c>
    </row>
    <row r="245" spans="1:21" ht="17" x14ac:dyDescent="0.2">
      <c r="A245" s="7">
        <v>43696</v>
      </c>
      <c r="B245">
        <v>2392.5</v>
      </c>
      <c r="C245">
        <v>2408.655029</v>
      </c>
      <c r="D245">
        <v>2392.3798830000001</v>
      </c>
      <c r="E245">
        <v>2405.375</v>
      </c>
      <c r="F245">
        <v>2405.375</v>
      </c>
      <c r="G245" s="14">
        <f t="shared" si="12"/>
        <v>1.4712086057793616E-2</v>
      </c>
      <c r="H245" s="8">
        <v>2922.95</v>
      </c>
      <c r="I245" s="13">
        <f t="shared" si="13"/>
        <v>-5.0608152699838094E-4</v>
      </c>
      <c r="M245" s="7">
        <v>44425</v>
      </c>
      <c r="N245">
        <v>3224</v>
      </c>
      <c r="O245">
        <v>3234</v>
      </c>
      <c r="P245">
        <v>3216</v>
      </c>
      <c r="Q245">
        <v>3224.875</v>
      </c>
      <c r="R245">
        <v>3224.875</v>
      </c>
      <c r="S245" s="14">
        <f t="shared" si="14"/>
        <v>7.4192666640633398E-3</v>
      </c>
      <c r="T245" s="8">
        <v>4405.8</v>
      </c>
      <c r="U245" s="13">
        <f t="shared" si="15"/>
        <v>1.2567410636163956E-3</v>
      </c>
    </row>
    <row r="246" spans="1:21" ht="17" x14ac:dyDescent="0.2">
      <c r="A246" s="7">
        <v>43697</v>
      </c>
      <c r="B246">
        <v>2412</v>
      </c>
      <c r="C246">
        <v>2419.1999510000001</v>
      </c>
      <c r="D246">
        <v>2384</v>
      </c>
      <c r="E246">
        <v>2397</v>
      </c>
      <c r="F246">
        <v>2397</v>
      </c>
      <c r="G246" s="14">
        <f t="shared" si="12"/>
        <v>-3.481785584368291E-3</v>
      </c>
      <c r="H246" s="8">
        <v>2847.11</v>
      </c>
      <c r="I246" s="13">
        <f t="shared" si="13"/>
        <v>-2.5946389777450785E-2</v>
      </c>
      <c r="M246" s="7">
        <v>44426</v>
      </c>
      <c r="N246">
        <v>3225</v>
      </c>
      <c r="O246">
        <v>3230.25</v>
      </c>
      <c r="P246">
        <v>3213.0920409999999</v>
      </c>
      <c r="Q246">
        <v>3221.375</v>
      </c>
      <c r="R246">
        <v>3221.375</v>
      </c>
      <c r="S246" s="14">
        <f t="shared" si="14"/>
        <v>-1.0853133842396723E-3</v>
      </c>
      <c r="T246" s="8">
        <v>4441.67</v>
      </c>
      <c r="U246" s="13">
        <f t="shared" si="15"/>
        <v>8.1415406963547543E-3</v>
      </c>
    </row>
    <row r="247" spans="1:21" ht="17" x14ac:dyDescent="0.2">
      <c r="A247" s="7">
        <v>43698</v>
      </c>
      <c r="B247">
        <v>2393</v>
      </c>
      <c r="C247">
        <v>2408.568115</v>
      </c>
      <c r="D247">
        <v>2390.6589359999998</v>
      </c>
      <c r="E247">
        <v>2405.375</v>
      </c>
      <c r="F247">
        <v>2405.375</v>
      </c>
      <c r="G247" s="14">
        <f t="shared" si="12"/>
        <v>3.4939507717981488E-3</v>
      </c>
      <c r="H247" s="8">
        <v>2878.38</v>
      </c>
      <c r="I247" s="13">
        <f t="shared" si="13"/>
        <v>1.0983067039910699E-2</v>
      </c>
      <c r="M247" s="7">
        <v>44427</v>
      </c>
      <c r="N247">
        <v>3176</v>
      </c>
      <c r="O247">
        <v>3213</v>
      </c>
      <c r="P247">
        <v>3173.25</v>
      </c>
      <c r="Q247">
        <v>3208</v>
      </c>
      <c r="R247">
        <v>3208</v>
      </c>
      <c r="S247" s="14">
        <f t="shared" si="14"/>
        <v>-4.1519537464591583E-3</v>
      </c>
      <c r="T247" s="8">
        <v>4479.53</v>
      </c>
      <c r="U247" s="13">
        <f t="shared" si="15"/>
        <v>8.5238209952562816E-3</v>
      </c>
    </row>
    <row r="248" spans="1:21" ht="17" x14ac:dyDescent="0.2">
      <c r="A248" s="7">
        <v>43699</v>
      </c>
      <c r="B248">
        <v>2407.75</v>
      </c>
      <c r="C248">
        <v>2415.5</v>
      </c>
      <c r="D248">
        <v>2368.4399410000001</v>
      </c>
      <c r="E248">
        <v>2375.125</v>
      </c>
      <c r="F248">
        <v>2375.125</v>
      </c>
      <c r="G248" s="14">
        <f t="shared" si="12"/>
        <v>-1.2576001662942371E-2</v>
      </c>
      <c r="H248" s="8">
        <v>2869.16</v>
      </c>
      <c r="I248" s="13">
        <f t="shared" si="13"/>
        <v>-3.2031906836484936E-3</v>
      </c>
      <c r="M248" s="7">
        <v>44428</v>
      </c>
      <c r="N248">
        <v>3215.75</v>
      </c>
      <c r="O248">
        <v>3247.5</v>
      </c>
      <c r="P248">
        <v>3204.5</v>
      </c>
      <c r="Q248">
        <v>3243.375</v>
      </c>
      <c r="R248">
        <v>3243.375</v>
      </c>
      <c r="S248" s="14">
        <f t="shared" si="14"/>
        <v>1.10271197007481E-2</v>
      </c>
      <c r="T248" s="8">
        <v>4486.2299999999996</v>
      </c>
      <c r="U248" s="13">
        <f t="shared" si="15"/>
        <v>1.4956926284677152E-3</v>
      </c>
    </row>
    <row r="249" spans="1:21" ht="17" x14ac:dyDescent="0.2">
      <c r="A249" s="7">
        <v>43700</v>
      </c>
      <c r="B249">
        <v>2398.75</v>
      </c>
      <c r="C249">
        <v>2400.538086</v>
      </c>
      <c r="D249">
        <v>2335.5</v>
      </c>
      <c r="E249">
        <v>2342.75</v>
      </c>
      <c r="F249">
        <v>2342.75</v>
      </c>
      <c r="G249" s="14">
        <f t="shared" si="12"/>
        <v>-1.3630861533603489E-2</v>
      </c>
      <c r="H249" s="8">
        <v>2887.94</v>
      </c>
      <c r="I249" s="13">
        <f t="shared" si="13"/>
        <v>6.545469754213773E-3</v>
      </c>
      <c r="M249" s="7">
        <v>44431</v>
      </c>
      <c r="N249">
        <v>3254.75</v>
      </c>
      <c r="O249">
        <v>3265.5</v>
      </c>
      <c r="P249">
        <v>3243.6579590000001</v>
      </c>
      <c r="Q249">
        <v>3258.625</v>
      </c>
      <c r="R249">
        <v>3258.625</v>
      </c>
      <c r="S249" s="14">
        <f t="shared" si="14"/>
        <v>4.7018923189579009E-3</v>
      </c>
      <c r="T249" s="8">
        <v>4496.1899999999996</v>
      </c>
      <c r="U249" s="13">
        <f t="shared" si="15"/>
        <v>2.2201269217136943E-3</v>
      </c>
    </row>
    <row r="250" spans="1:21" ht="17" x14ac:dyDescent="0.2">
      <c r="A250" s="7">
        <v>43704</v>
      </c>
      <c r="B250">
        <v>2350.5</v>
      </c>
      <c r="C250">
        <v>2354.5820309999999</v>
      </c>
      <c r="D250">
        <v>2335.25</v>
      </c>
      <c r="E250">
        <v>2338.25</v>
      </c>
      <c r="F250">
        <v>2338.25</v>
      </c>
      <c r="G250" s="14">
        <f t="shared" si="12"/>
        <v>-1.9208195496744906E-3</v>
      </c>
      <c r="H250" s="8">
        <v>2924.58</v>
      </c>
      <c r="I250" s="13">
        <f t="shared" si="13"/>
        <v>1.2687244194824032E-2</v>
      </c>
      <c r="M250" s="7">
        <v>44432</v>
      </c>
      <c r="N250">
        <v>3262.5</v>
      </c>
      <c r="O250">
        <v>3275.75</v>
      </c>
      <c r="P250">
        <v>3248.5</v>
      </c>
      <c r="Q250">
        <v>3260.125</v>
      </c>
      <c r="R250">
        <v>3260.125</v>
      </c>
      <c r="S250" s="14">
        <f t="shared" si="14"/>
        <v>4.6031685143277379E-4</v>
      </c>
      <c r="T250" s="8">
        <v>4470</v>
      </c>
      <c r="U250" s="13">
        <f t="shared" si="15"/>
        <v>-5.8249317755698637E-3</v>
      </c>
    </row>
    <row r="251" spans="1:21" ht="17" x14ac:dyDescent="0.2">
      <c r="A251" s="7">
        <v>43705</v>
      </c>
      <c r="B251">
        <v>2336.5</v>
      </c>
      <c r="C251">
        <v>2355.25</v>
      </c>
      <c r="D251">
        <v>2330</v>
      </c>
      <c r="E251">
        <v>2354</v>
      </c>
      <c r="F251">
        <v>2354</v>
      </c>
      <c r="G251" s="14">
        <f t="shared" si="12"/>
        <v>6.7358066930396365E-3</v>
      </c>
      <c r="H251" s="8">
        <v>2926.46</v>
      </c>
      <c r="I251" s="13">
        <f t="shared" si="13"/>
        <v>6.4282734614895531E-4</v>
      </c>
      <c r="M251" s="7">
        <v>44433</v>
      </c>
      <c r="N251">
        <v>3267</v>
      </c>
      <c r="O251">
        <v>3267.75</v>
      </c>
      <c r="P251">
        <v>3257.6579590000001</v>
      </c>
      <c r="Q251">
        <v>3268.375</v>
      </c>
      <c r="R251">
        <v>3268.375</v>
      </c>
      <c r="S251" s="14">
        <f t="shared" si="14"/>
        <v>2.530577815267776E-3</v>
      </c>
      <c r="T251" s="8">
        <v>4509.37</v>
      </c>
      <c r="U251" s="13">
        <f t="shared" si="15"/>
        <v>8.8076062639821373E-3</v>
      </c>
    </row>
    <row r="252" spans="1:21" ht="17" x14ac:dyDescent="0.2">
      <c r="A252" s="7">
        <v>43706</v>
      </c>
      <c r="B252">
        <v>2361.25</v>
      </c>
      <c r="C252">
        <v>2395.6520999999998</v>
      </c>
      <c r="D252">
        <v>2359.5600589999999</v>
      </c>
      <c r="E252">
        <v>2392.125</v>
      </c>
      <c r="F252">
        <v>2392.125</v>
      </c>
      <c r="G252" s="14">
        <f t="shared" si="12"/>
        <v>1.6195836873406977E-2</v>
      </c>
      <c r="H252" s="8">
        <v>2906.27</v>
      </c>
      <c r="I252" s="13">
        <f t="shared" si="13"/>
        <v>-6.8991204390287386E-3</v>
      </c>
      <c r="M252" s="7">
        <v>44434</v>
      </c>
      <c r="N252">
        <v>3256.25</v>
      </c>
      <c r="O252">
        <v>3268.0969239999999</v>
      </c>
      <c r="P252">
        <v>3249.5</v>
      </c>
      <c r="Q252">
        <v>3256.875</v>
      </c>
      <c r="R252">
        <v>3256.875</v>
      </c>
      <c r="S252" s="14">
        <f t="shared" si="14"/>
        <v>-3.518568095766228E-3</v>
      </c>
      <c r="T252" s="8">
        <v>4528.79</v>
      </c>
      <c r="U252" s="13">
        <f t="shared" si="15"/>
        <v>4.30658828173347E-3</v>
      </c>
    </row>
    <row r="253" spans="1:21" ht="17" x14ac:dyDescent="0.2">
      <c r="A253" s="7">
        <v>43707</v>
      </c>
      <c r="B253">
        <v>2400.25</v>
      </c>
      <c r="C253">
        <v>2415.179932</v>
      </c>
      <c r="D253">
        <v>2387.1201169999999</v>
      </c>
      <c r="E253">
        <v>2390.125</v>
      </c>
      <c r="F253">
        <v>2390.125</v>
      </c>
      <c r="G253" s="14">
        <f t="shared" si="12"/>
        <v>-8.3607671003815831E-4</v>
      </c>
      <c r="H253" s="8">
        <v>2937.78</v>
      </c>
      <c r="I253" s="13">
        <f t="shared" si="13"/>
        <v>1.0842075925499017E-2</v>
      </c>
      <c r="M253" s="7">
        <v>44435</v>
      </c>
      <c r="N253">
        <v>3261</v>
      </c>
      <c r="O253">
        <v>3269.25</v>
      </c>
      <c r="P253">
        <v>3249.75</v>
      </c>
      <c r="Q253">
        <v>3264.125</v>
      </c>
      <c r="R253">
        <v>3264.125</v>
      </c>
      <c r="S253" s="14">
        <f t="shared" si="14"/>
        <v>2.2260602571484434E-3</v>
      </c>
      <c r="T253" s="8">
        <v>4522.68</v>
      </c>
      <c r="U253" s="13">
        <f t="shared" si="15"/>
        <v>-1.349146239944865E-3</v>
      </c>
    </row>
    <row r="254" spans="1:21" ht="17" x14ac:dyDescent="0.2">
      <c r="A254" s="7">
        <v>43710</v>
      </c>
      <c r="B254">
        <v>2390.75</v>
      </c>
      <c r="C254">
        <v>2420.6130370000001</v>
      </c>
      <c r="D254">
        <v>2390.75</v>
      </c>
      <c r="E254">
        <v>2413</v>
      </c>
      <c r="F254">
        <v>2413</v>
      </c>
      <c r="G254" s="14">
        <f t="shared" si="12"/>
        <v>9.5706291511949981E-3</v>
      </c>
      <c r="H254" s="8">
        <v>2976</v>
      </c>
      <c r="I254" s="13">
        <f t="shared" si="13"/>
        <v>1.3009823744460025E-2</v>
      </c>
      <c r="M254" s="7">
        <v>44439</v>
      </c>
      <c r="N254">
        <v>3285.25</v>
      </c>
      <c r="O254">
        <v>3291</v>
      </c>
      <c r="P254">
        <v>3268.5</v>
      </c>
      <c r="Q254">
        <v>3282.25</v>
      </c>
      <c r="R254">
        <v>3282.25</v>
      </c>
      <c r="S254" s="14">
        <f t="shared" si="14"/>
        <v>5.552789798184854E-3</v>
      </c>
      <c r="T254" s="8">
        <v>4524.09</v>
      </c>
      <c r="U254" s="13">
        <f t="shared" si="15"/>
        <v>3.117620525883158E-4</v>
      </c>
    </row>
    <row r="255" spans="1:21" ht="17" x14ac:dyDescent="0.2">
      <c r="A255" s="7">
        <v>43711</v>
      </c>
      <c r="B255">
        <v>2417.5</v>
      </c>
      <c r="C255">
        <v>2423.8798830000001</v>
      </c>
      <c r="D255">
        <v>2393.25</v>
      </c>
      <c r="E255">
        <v>2398.75</v>
      </c>
      <c r="F255">
        <v>2398.75</v>
      </c>
      <c r="G255" s="14">
        <f t="shared" si="12"/>
        <v>-5.9055118110236116E-3</v>
      </c>
      <c r="H255" s="8">
        <v>2978.71</v>
      </c>
      <c r="I255" s="13">
        <f t="shared" si="13"/>
        <v>9.1061827956995245E-4</v>
      </c>
      <c r="M255" s="7">
        <v>44440</v>
      </c>
      <c r="N255">
        <v>3291</v>
      </c>
      <c r="O255">
        <v>3295.25</v>
      </c>
      <c r="P255">
        <v>3260</v>
      </c>
      <c r="Q255">
        <v>3277.125</v>
      </c>
      <c r="R255">
        <v>3277.125</v>
      </c>
      <c r="S255" s="14">
        <f t="shared" si="14"/>
        <v>-1.5614288978597068E-3</v>
      </c>
      <c r="T255" s="8">
        <v>4536.95</v>
      </c>
      <c r="U255" s="13">
        <f t="shared" si="15"/>
        <v>2.8425606033477546E-3</v>
      </c>
    </row>
    <row r="256" spans="1:21" ht="17" x14ac:dyDescent="0.2">
      <c r="A256" s="7">
        <v>43712</v>
      </c>
      <c r="B256">
        <v>2408.5</v>
      </c>
      <c r="C256">
        <v>2413.139893</v>
      </c>
      <c r="D256">
        <v>2395.4179690000001</v>
      </c>
      <c r="E256">
        <v>2400.875</v>
      </c>
      <c r="F256">
        <v>2400.875</v>
      </c>
      <c r="G256" s="14">
        <f t="shared" si="12"/>
        <v>8.8587806149043047E-4</v>
      </c>
      <c r="H256" s="8">
        <v>2978.43</v>
      </c>
      <c r="I256" s="13">
        <f t="shared" si="13"/>
        <v>-9.4000423002005284E-5</v>
      </c>
      <c r="M256" s="7">
        <v>44441</v>
      </c>
      <c r="N256">
        <v>3275.5</v>
      </c>
      <c r="O256">
        <v>3288</v>
      </c>
      <c r="P256">
        <v>3272.5</v>
      </c>
      <c r="Q256">
        <v>3276.625</v>
      </c>
      <c r="R256">
        <v>3276.625</v>
      </c>
      <c r="S256" s="14">
        <f t="shared" si="14"/>
        <v>-1.5257275813407301E-4</v>
      </c>
      <c r="T256" s="8">
        <v>4535.43</v>
      </c>
      <c r="U256" s="13">
        <f t="shared" si="15"/>
        <v>-3.3502683520858501E-4</v>
      </c>
    </row>
    <row r="257" spans="1:21" ht="17" x14ac:dyDescent="0.2">
      <c r="A257" s="7">
        <v>43713</v>
      </c>
      <c r="B257">
        <v>2417.5</v>
      </c>
      <c r="C257">
        <v>2418</v>
      </c>
      <c r="D257">
        <v>2397.4399410000001</v>
      </c>
      <c r="E257">
        <v>2411.625</v>
      </c>
      <c r="F257">
        <v>2411.625</v>
      </c>
      <c r="G257" s="14">
        <f t="shared" si="12"/>
        <v>4.47753423231112E-3</v>
      </c>
      <c r="H257" s="8">
        <v>2979.39</v>
      </c>
      <c r="I257" s="13">
        <f t="shared" si="13"/>
        <v>3.2231746255573235E-4</v>
      </c>
      <c r="M257" s="7">
        <v>44442</v>
      </c>
      <c r="N257">
        <v>3277.75</v>
      </c>
      <c r="O257">
        <v>3282</v>
      </c>
      <c r="P257">
        <v>3257.75</v>
      </c>
      <c r="Q257">
        <v>3262.375</v>
      </c>
      <c r="R257">
        <v>3262.375</v>
      </c>
      <c r="S257" s="14">
        <f t="shared" si="14"/>
        <v>-4.3489871437836225E-3</v>
      </c>
      <c r="T257" s="8">
        <v>4520.03</v>
      </c>
      <c r="U257" s="13">
        <f t="shared" si="15"/>
        <v>-3.3954884101398131E-3</v>
      </c>
    </row>
    <row r="258" spans="1:21" ht="17" x14ac:dyDescent="0.2">
      <c r="A258" s="7">
        <v>43714</v>
      </c>
      <c r="B258">
        <v>2415.25</v>
      </c>
      <c r="C258">
        <v>2424.25</v>
      </c>
      <c r="D258">
        <v>2411.25</v>
      </c>
      <c r="E258">
        <v>2419.25</v>
      </c>
      <c r="F258">
        <v>2419.25</v>
      </c>
      <c r="G258" s="14">
        <f t="shared" si="12"/>
        <v>3.1617685170788334E-3</v>
      </c>
      <c r="H258" s="8">
        <v>3000.93</v>
      </c>
      <c r="I258" s="13">
        <f t="shared" si="13"/>
        <v>7.2296678179091245E-3</v>
      </c>
      <c r="M258" s="7">
        <v>44445</v>
      </c>
      <c r="N258">
        <v>3272.25</v>
      </c>
      <c r="O258">
        <v>3283.334961</v>
      </c>
      <c r="P258">
        <v>3270.75</v>
      </c>
      <c r="Q258">
        <v>3282</v>
      </c>
      <c r="R258">
        <v>3282</v>
      </c>
      <c r="S258" s="14">
        <f t="shared" si="14"/>
        <v>6.0155561515766731E-3</v>
      </c>
      <c r="T258" s="8">
        <v>4514.07</v>
      </c>
      <c r="U258" s="13">
        <f t="shared" si="15"/>
        <v>-1.3185753191903293E-3</v>
      </c>
    </row>
    <row r="259" spans="1:21" ht="17" x14ac:dyDescent="0.2">
      <c r="A259" s="7">
        <v>43717</v>
      </c>
      <c r="B259">
        <v>2434</v>
      </c>
      <c r="C259">
        <v>2438.3400879999999</v>
      </c>
      <c r="D259">
        <v>2407.8400879999999</v>
      </c>
      <c r="E259">
        <v>2412.75</v>
      </c>
      <c r="F259">
        <v>2412.75</v>
      </c>
      <c r="G259" s="14">
        <f t="shared" si="12"/>
        <v>-2.6867830939341086E-3</v>
      </c>
      <c r="H259" s="8">
        <v>3009.57</v>
      </c>
      <c r="I259" s="13">
        <f t="shared" si="13"/>
        <v>2.8791074766822966E-3</v>
      </c>
      <c r="M259" s="7">
        <v>44446</v>
      </c>
      <c r="N259">
        <v>3274.5</v>
      </c>
      <c r="O259">
        <v>3288.25</v>
      </c>
      <c r="P259">
        <v>3266.584961</v>
      </c>
      <c r="Q259">
        <v>3269.125</v>
      </c>
      <c r="R259">
        <v>3269.125</v>
      </c>
      <c r="S259" s="14">
        <f t="shared" si="14"/>
        <v>-3.9229128580133832E-3</v>
      </c>
      <c r="T259" s="8">
        <v>4493.28</v>
      </c>
      <c r="U259" s="13">
        <f t="shared" si="15"/>
        <v>-4.6055998245485563E-3</v>
      </c>
    </row>
    <row r="260" spans="1:21" ht="17" x14ac:dyDescent="0.2">
      <c r="A260" s="7">
        <v>43718</v>
      </c>
      <c r="B260">
        <v>2404</v>
      </c>
      <c r="C260">
        <v>2410.6201169999999</v>
      </c>
      <c r="D260">
        <v>2390.139893</v>
      </c>
      <c r="E260">
        <v>2393.625</v>
      </c>
      <c r="F260">
        <v>2393.625</v>
      </c>
      <c r="G260" s="14">
        <f t="shared" ref="G260:G323" si="16">F260/F259-1</f>
        <v>-7.926639726453244E-3</v>
      </c>
      <c r="H260" s="8">
        <v>3007.39</v>
      </c>
      <c r="I260" s="13">
        <f t="shared" ref="I260:I323" si="17">H260/H259-1</f>
        <v>-7.2435597111886185E-4</v>
      </c>
      <c r="M260" s="7">
        <v>44447</v>
      </c>
      <c r="N260">
        <v>3273.75</v>
      </c>
      <c r="O260">
        <v>3276.5</v>
      </c>
      <c r="P260">
        <v>3262.334961</v>
      </c>
      <c r="Q260">
        <v>3269.25</v>
      </c>
      <c r="R260">
        <v>3269.25</v>
      </c>
      <c r="S260" s="14">
        <f t="shared" ref="S260:S323" si="18">R260/R259-1</f>
        <v>3.8236531181956579E-5</v>
      </c>
      <c r="T260" s="8">
        <v>4458.58</v>
      </c>
      <c r="U260" s="13">
        <f t="shared" ref="U260:U323" si="19">T260/T259-1</f>
        <v>-7.7226435922087555E-3</v>
      </c>
    </row>
    <row r="261" spans="1:21" ht="17" x14ac:dyDescent="0.2">
      <c r="A261" s="7">
        <v>43719</v>
      </c>
      <c r="B261">
        <v>2410.25</v>
      </c>
      <c r="C261">
        <v>2423.75</v>
      </c>
      <c r="D261">
        <v>2404.1499020000001</v>
      </c>
      <c r="E261">
        <v>2423.75</v>
      </c>
      <c r="F261">
        <v>2423.75</v>
      </c>
      <c r="G261" s="14">
        <f t="shared" si="16"/>
        <v>1.2585513603843523E-2</v>
      </c>
      <c r="H261" s="8">
        <v>2997.96</v>
      </c>
      <c r="I261" s="13">
        <f t="shared" si="17"/>
        <v>-3.1356092824674775E-3</v>
      </c>
      <c r="M261" s="7">
        <v>44448</v>
      </c>
      <c r="N261">
        <v>3255.75</v>
      </c>
      <c r="O261">
        <v>3263.834961</v>
      </c>
      <c r="P261">
        <v>3249.084961</v>
      </c>
      <c r="Q261">
        <v>3253.5</v>
      </c>
      <c r="R261">
        <v>3253.5</v>
      </c>
      <c r="S261" s="14">
        <f t="shared" si="18"/>
        <v>-4.8176187198898379E-3</v>
      </c>
      <c r="T261" s="8">
        <v>4468.7299999999996</v>
      </c>
      <c r="U261" s="13">
        <f t="shared" si="19"/>
        <v>2.2765095613401787E-3</v>
      </c>
    </row>
    <row r="262" spans="1:21" ht="17" x14ac:dyDescent="0.2">
      <c r="A262" s="7">
        <v>43720</v>
      </c>
      <c r="B262">
        <v>2427.25</v>
      </c>
      <c r="C262">
        <v>2437.8000489999999</v>
      </c>
      <c r="D262">
        <v>2420</v>
      </c>
      <c r="E262">
        <v>2429.25</v>
      </c>
      <c r="F262">
        <v>2429.25</v>
      </c>
      <c r="G262" s="14">
        <f t="shared" si="16"/>
        <v>2.2692109334707666E-3</v>
      </c>
      <c r="H262" s="8">
        <v>3005.7</v>
      </c>
      <c r="I262" s="13">
        <f t="shared" si="17"/>
        <v>2.5817555938036918E-3</v>
      </c>
      <c r="M262" s="7">
        <v>44449</v>
      </c>
      <c r="N262">
        <v>3242.25</v>
      </c>
      <c r="O262">
        <v>3250</v>
      </c>
      <c r="P262">
        <v>3228</v>
      </c>
      <c r="Q262">
        <v>3230</v>
      </c>
      <c r="R262">
        <v>3230</v>
      </c>
      <c r="S262" s="14">
        <f t="shared" si="18"/>
        <v>-7.2229906254802634E-3</v>
      </c>
      <c r="T262" s="8">
        <v>4443.05</v>
      </c>
      <c r="U262" s="13">
        <f t="shared" si="19"/>
        <v>-5.7465991456183696E-3</v>
      </c>
    </row>
    <row r="263" spans="1:21" ht="17" x14ac:dyDescent="0.2">
      <c r="A263" s="7">
        <v>43721</v>
      </c>
      <c r="B263">
        <v>2419.5</v>
      </c>
      <c r="C263">
        <v>2423</v>
      </c>
      <c r="D263">
        <v>2408</v>
      </c>
      <c r="E263">
        <v>2408.5</v>
      </c>
      <c r="F263">
        <v>2408.5</v>
      </c>
      <c r="G263" s="14">
        <f t="shared" si="16"/>
        <v>-8.5417309869301183E-3</v>
      </c>
      <c r="H263" s="8">
        <v>3006.73</v>
      </c>
      <c r="I263" s="13">
        <f t="shared" si="17"/>
        <v>3.4268223708289192E-4</v>
      </c>
      <c r="M263" s="7">
        <v>44452</v>
      </c>
      <c r="N263">
        <v>3239.25</v>
      </c>
      <c r="O263">
        <v>3239.25</v>
      </c>
      <c r="P263">
        <v>3215.75</v>
      </c>
      <c r="Q263">
        <v>3215.75</v>
      </c>
      <c r="R263">
        <v>3215.75</v>
      </c>
      <c r="S263" s="14">
        <f t="shared" si="18"/>
        <v>-4.4117647058823373E-3</v>
      </c>
      <c r="T263" s="8">
        <v>4480.7</v>
      </c>
      <c r="U263" s="13">
        <f t="shared" si="19"/>
        <v>8.4739086888510062E-3</v>
      </c>
    </row>
    <row r="264" spans="1:21" ht="17" x14ac:dyDescent="0.2">
      <c r="A264" s="7">
        <v>43724</v>
      </c>
      <c r="B264">
        <v>2392.5</v>
      </c>
      <c r="C264">
        <v>2405.75</v>
      </c>
      <c r="D264">
        <v>2386.860107</v>
      </c>
      <c r="E264">
        <v>2404.25</v>
      </c>
      <c r="F264">
        <v>2404.25</v>
      </c>
      <c r="G264" s="14">
        <f t="shared" si="16"/>
        <v>-1.7645837658293306E-3</v>
      </c>
      <c r="H264" s="8">
        <v>3006.79</v>
      </c>
      <c r="I264" s="13">
        <f t="shared" si="17"/>
        <v>1.9955233758972568E-5</v>
      </c>
      <c r="M264" s="7">
        <v>44453</v>
      </c>
      <c r="N264">
        <v>3220.25</v>
      </c>
      <c r="O264">
        <v>3225.25</v>
      </c>
      <c r="P264">
        <v>3206.423096</v>
      </c>
      <c r="Q264">
        <v>3214</v>
      </c>
      <c r="R264">
        <v>3214</v>
      </c>
      <c r="S264" s="14">
        <f t="shared" si="18"/>
        <v>-5.4419653269066615E-4</v>
      </c>
      <c r="T264" s="8">
        <v>4473.75</v>
      </c>
      <c r="U264" s="13">
        <f t="shared" si="19"/>
        <v>-1.5510969268194286E-3</v>
      </c>
    </row>
    <row r="265" spans="1:21" ht="17" x14ac:dyDescent="0.2">
      <c r="A265" s="7">
        <v>43725</v>
      </c>
      <c r="B265">
        <v>2399.25</v>
      </c>
      <c r="C265">
        <v>2408.75</v>
      </c>
      <c r="D265">
        <v>2388.8330080000001</v>
      </c>
      <c r="E265">
        <v>2391.625</v>
      </c>
      <c r="F265">
        <v>2391.625</v>
      </c>
      <c r="G265" s="14">
        <f t="shared" si="16"/>
        <v>-5.2511178122075508E-3</v>
      </c>
      <c r="H265" s="8">
        <v>2992.07</v>
      </c>
      <c r="I265" s="13">
        <f t="shared" si="17"/>
        <v>-4.895586322955614E-3</v>
      </c>
      <c r="M265" s="7">
        <v>44454</v>
      </c>
      <c r="N265">
        <v>3212.25</v>
      </c>
      <c r="O265">
        <v>3217.415039</v>
      </c>
      <c r="P265">
        <v>3202.25</v>
      </c>
      <c r="Q265">
        <v>3212.25</v>
      </c>
      <c r="R265">
        <v>3212.25</v>
      </c>
      <c r="S265" s="14">
        <f t="shared" si="18"/>
        <v>-5.4449284380830854E-4</v>
      </c>
      <c r="T265" s="8">
        <v>4432.99</v>
      </c>
      <c r="U265" s="13">
        <f t="shared" si="19"/>
        <v>-9.1109248393406173E-3</v>
      </c>
    </row>
    <row r="266" spans="1:21" ht="17" x14ac:dyDescent="0.2">
      <c r="A266" s="7">
        <v>43726</v>
      </c>
      <c r="B266">
        <v>2392.25</v>
      </c>
      <c r="C266">
        <v>2402.804932</v>
      </c>
      <c r="D266">
        <v>2388.8330080000001</v>
      </c>
      <c r="E266">
        <v>2390.125</v>
      </c>
      <c r="F266">
        <v>2390.125</v>
      </c>
      <c r="G266" s="14">
        <f t="shared" si="16"/>
        <v>-6.271886269795246E-4</v>
      </c>
      <c r="H266" s="8">
        <v>2991.78</v>
      </c>
      <c r="I266" s="13">
        <f t="shared" si="17"/>
        <v>-9.6922866109405703E-5</v>
      </c>
      <c r="M266" s="7">
        <v>44455</v>
      </c>
      <c r="N266">
        <v>3226.75</v>
      </c>
      <c r="O266">
        <v>3235.584961</v>
      </c>
      <c r="P266">
        <v>3212.75</v>
      </c>
      <c r="Q266">
        <v>3216.375</v>
      </c>
      <c r="R266">
        <v>3216.375</v>
      </c>
      <c r="S266" s="14">
        <f t="shared" si="18"/>
        <v>1.2841466261965806E-3</v>
      </c>
      <c r="T266" s="8">
        <v>4357.7299999999996</v>
      </c>
      <c r="U266" s="13">
        <f t="shared" si="19"/>
        <v>-1.6977254629493954E-2</v>
      </c>
    </row>
    <row r="267" spans="1:21" ht="17" x14ac:dyDescent="0.2">
      <c r="A267" s="7">
        <v>43727</v>
      </c>
      <c r="B267">
        <v>2387.75</v>
      </c>
      <c r="C267">
        <v>2407.570068</v>
      </c>
      <c r="D267">
        <v>2387.669922</v>
      </c>
      <c r="E267">
        <v>2408.375</v>
      </c>
      <c r="F267">
        <v>2408.375</v>
      </c>
      <c r="G267" s="14">
        <f t="shared" si="16"/>
        <v>7.6355839129753633E-3</v>
      </c>
      <c r="H267" s="8">
        <v>2966.6</v>
      </c>
      <c r="I267" s="13">
        <f t="shared" si="17"/>
        <v>-8.4163942535883107E-3</v>
      </c>
      <c r="M267" s="7">
        <v>44456</v>
      </c>
      <c r="N267">
        <v>3231.5</v>
      </c>
      <c r="O267">
        <v>3233.5</v>
      </c>
      <c r="P267">
        <v>3211.584961</v>
      </c>
      <c r="Q267">
        <v>3212.25</v>
      </c>
      <c r="R267">
        <v>3212.25</v>
      </c>
      <c r="S267" s="14">
        <f t="shared" si="18"/>
        <v>-1.2824997085227885E-3</v>
      </c>
      <c r="T267" s="8">
        <v>4354.1899999999996</v>
      </c>
      <c r="U267" s="13">
        <f t="shared" si="19"/>
        <v>-8.1234954896236555E-4</v>
      </c>
    </row>
    <row r="268" spans="1:21" ht="17" x14ac:dyDescent="0.2">
      <c r="A268" s="7">
        <v>43728</v>
      </c>
      <c r="B268">
        <v>2384.75</v>
      </c>
      <c r="C268">
        <v>2407.9951169999999</v>
      </c>
      <c r="D268">
        <v>2382.9440920000002</v>
      </c>
      <c r="E268">
        <v>2398.375</v>
      </c>
      <c r="F268">
        <v>2398.375</v>
      </c>
      <c r="G268" s="14">
        <f t="shared" si="16"/>
        <v>-4.1521772979705718E-3</v>
      </c>
      <c r="H268" s="8">
        <v>2984.87</v>
      </c>
      <c r="I268" s="13">
        <f t="shared" si="17"/>
        <v>6.1585653610194413E-3</v>
      </c>
      <c r="M268" s="7">
        <v>44459</v>
      </c>
      <c r="N268">
        <v>3190</v>
      </c>
      <c r="O268">
        <v>3195</v>
      </c>
      <c r="P268">
        <v>3169.665039</v>
      </c>
      <c r="Q268">
        <v>3176.625</v>
      </c>
      <c r="R268">
        <v>3176.625</v>
      </c>
      <c r="S268" s="14">
        <f t="shared" si="18"/>
        <v>-1.1090357226243297E-2</v>
      </c>
      <c r="T268" s="8">
        <v>4395.6400000000003</v>
      </c>
      <c r="U268" s="13">
        <f t="shared" si="19"/>
        <v>9.5195662109373025E-3</v>
      </c>
    </row>
    <row r="269" spans="1:21" ht="17" x14ac:dyDescent="0.2">
      <c r="A269" s="7">
        <v>43731</v>
      </c>
      <c r="B269">
        <v>2399.75</v>
      </c>
      <c r="C269">
        <v>2404.75</v>
      </c>
      <c r="D269">
        <v>2386.639893</v>
      </c>
      <c r="E269">
        <v>2395.25</v>
      </c>
      <c r="F269">
        <v>2395.25</v>
      </c>
      <c r="G269" s="14">
        <f t="shared" si="16"/>
        <v>-1.3029655495908621E-3</v>
      </c>
      <c r="H269" s="8">
        <v>2977.62</v>
      </c>
      <c r="I269" s="13">
        <f t="shared" si="17"/>
        <v>-2.4289165022262083E-3</v>
      </c>
      <c r="M269" s="7">
        <v>44460</v>
      </c>
      <c r="N269">
        <v>3190.5</v>
      </c>
      <c r="O269">
        <v>3203.25</v>
      </c>
      <c r="P269">
        <v>3172.5</v>
      </c>
      <c r="Q269">
        <v>3182</v>
      </c>
      <c r="R269">
        <v>3182</v>
      </c>
      <c r="S269" s="14">
        <f t="shared" si="18"/>
        <v>1.6920473773265332E-3</v>
      </c>
      <c r="T269" s="8">
        <v>4448.9799999999996</v>
      </c>
      <c r="U269" s="13">
        <f t="shared" si="19"/>
        <v>1.2134751708511082E-2</v>
      </c>
    </row>
    <row r="270" spans="1:21" ht="17" x14ac:dyDescent="0.2">
      <c r="A270" s="7">
        <v>43732</v>
      </c>
      <c r="B270">
        <v>2401.75</v>
      </c>
      <c r="C270">
        <v>2407.389893</v>
      </c>
      <c r="D270">
        <v>2386.0830080000001</v>
      </c>
      <c r="E270">
        <v>2387.5</v>
      </c>
      <c r="F270">
        <v>2387.5</v>
      </c>
      <c r="G270" s="14">
        <f t="shared" si="16"/>
        <v>-3.2355703997495322E-3</v>
      </c>
      <c r="H270" s="8">
        <v>2961.79</v>
      </c>
      <c r="I270" s="13">
        <f t="shared" si="17"/>
        <v>-5.316326462073695E-3</v>
      </c>
      <c r="M270" s="7">
        <v>44461</v>
      </c>
      <c r="N270">
        <v>3193.5</v>
      </c>
      <c r="O270">
        <v>3208.030029</v>
      </c>
      <c r="P270">
        <v>3186.084961</v>
      </c>
      <c r="Q270">
        <v>3204.625</v>
      </c>
      <c r="R270">
        <v>3204.625</v>
      </c>
      <c r="S270" s="14">
        <f t="shared" si="18"/>
        <v>7.1103079824010873E-3</v>
      </c>
      <c r="T270" s="8">
        <v>4455.4799999999996</v>
      </c>
      <c r="U270" s="13">
        <f t="shared" si="19"/>
        <v>1.4610090402744635E-3</v>
      </c>
    </row>
    <row r="271" spans="1:21" ht="17" x14ac:dyDescent="0.2">
      <c r="A271" s="7">
        <v>43733</v>
      </c>
      <c r="B271">
        <v>2370.25</v>
      </c>
      <c r="C271">
        <v>2393.75</v>
      </c>
      <c r="D271">
        <v>2367.75</v>
      </c>
      <c r="E271">
        <v>2392.5</v>
      </c>
      <c r="F271">
        <v>2392.5</v>
      </c>
      <c r="G271" s="14">
        <f t="shared" si="16"/>
        <v>2.0942408376962707E-3</v>
      </c>
      <c r="H271" s="8">
        <v>2976.74</v>
      </c>
      <c r="I271" s="13">
        <f t="shared" si="17"/>
        <v>5.0476232278453548E-3</v>
      </c>
      <c r="M271" s="7">
        <v>44462</v>
      </c>
      <c r="N271">
        <v>3219.5</v>
      </c>
      <c r="O271">
        <v>3227</v>
      </c>
      <c r="P271">
        <v>3200.584961</v>
      </c>
      <c r="Q271">
        <v>3224.875</v>
      </c>
      <c r="R271">
        <v>3224.875</v>
      </c>
      <c r="S271" s="14">
        <f t="shared" si="18"/>
        <v>6.3189920817567913E-3</v>
      </c>
      <c r="T271" s="8">
        <v>4443.1099999999997</v>
      </c>
      <c r="U271" s="13">
        <f t="shared" si="19"/>
        <v>-2.7763563072890074E-3</v>
      </c>
    </row>
    <row r="272" spans="1:21" ht="17" x14ac:dyDescent="0.2">
      <c r="A272" s="7">
        <v>43734</v>
      </c>
      <c r="B272">
        <v>2401.25</v>
      </c>
      <c r="C272">
        <v>2420.11499</v>
      </c>
      <c r="D272">
        <v>2391</v>
      </c>
      <c r="E272">
        <v>2390.75</v>
      </c>
      <c r="F272">
        <v>2390.75</v>
      </c>
      <c r="G272" s="14">
        <f t="shared" si="16"/>
        <v>-7.3145245559036454E-4</v>
      </c>
      <c r="H272" s="8">
        <v>2940.25</v>
      </c>
      <c r="I272" s="13">
        <f t="shared" si="17"/>
        <v>-1.2258376613342059E-2</v>
      </c>
      <c r="M272" s="7">
        <v>44463</v>
      </c>
      <c r="N272">
        <v>3221</v>
      </c>
      <c r="O272">
        <v>3239.780029</v>
      </c>
      <c r="P272">
        <v>3215.469971</v>
      </c>
      <c r="Q272">
        <v>3232.125</v>
      </c>
      <c r="R272">
        <v>3232.125</v>
      </c>
      <c r="S272" s="14">
        <f t="shared" si="18"/>
        <v>2.2481491530679243E-3</v>
      </c>
      <c r="T272" s="8">
        <v>4352.63</v>
      </c>
      <c r="U272" s="13">
        <f t="shared" si="19"/>
        <v>-2.0364114325326033E-2</v>
      </c>
    </row>
    <row r="273" spans="1:21" ht="17" x14ac:dyDescent="0.2">
      <c r="A273" s="7">
        <v>43735</v>
      </c>
      <c r="B273">
        <v>2416.25</v>
      </c>
      <c r="C273">
        <v>2421.639893</v>
      </c>
      <c r="D273">
        <v>2401.3879390000002</v>
      </c>
      <c r="E273">
        <v>2412.875</v>
      </c>
      <c r="F273">
        <v>2412.875</v>
      </c>
      <c r="G273" s="14">
        <f t="shared" si="16"/>
        <v>9.2544180696434442E-3</v>
      </c>
      <c r="H273" s="8">
        <v>2887.61</v>
      </c>
      <c r="I273" s="13">
        <f t="shared" si="17"/>
        <v>-1.7903239520448921E-2</v>
      </c>
      <c r="M273" s="7">
        <v>44466</v>
      </c>
      <c r="N273">
        <v>3257.75</v>
      </c>
      <c r="O273">
        <v>3260.5</v>
      </c>
      <c r="P273">
        <v>3225.084961</v>
      </c>
      <c r="Q273">
        <v>3229.125</v>
      </c>
      <c r="R273">
        <v>3229.125</v>
      </c>
      <c r="S273" s="14">
        <f t="shared" si="18"/>
        <v>-9.2818192365706764E-4</v>
      </c>
      <c r="T273" s="8">
        <v>4359.46</v>
      </c>
      <c r="U273" s="13">
        <f t="shared" si="19"/>
        <v>1.5691662282344421E-3</v>
      </c>
    </row>
    <row r="274" spans="1:21" ht="17" x14ac:dyDescent="0.2">
      <c r="A274" s="7">
        <v>43738</v>
      </c>
      <c r="B274">
        <v>2408.25</v>
      </c>
      <c r="C274">
        <v>2409.639893</v>
      </c>
      <c r="D274">
        <v>2399.86499</v>
      </c>
      <c r="E274">
        <v>2411.875</v>
      </c>
      <c r="F274">
        <v>2411.875</v>
      </c>
      <c r="G274" s="14">
        <f t="shared" si="16"/>
        <v>-4.144433507744516E-4</v>
      </c>
      <c r="H274" s="8">
        <v>2910.63</v>
      </c>
      <c r="I274" s="13">
        <f t="shared" si="17"/>
        <v>7.9719906774113891E-3</v>
      </c>
      <c r="M274" s="7">
        <v>44467</v>
      </c>
      <c r="N274">
        <v>3221.75</v>
      </c>
      <c r="O274">
        <v>3244.4750979999999</v>
      </c>
      <c r="P274">
        <v>3203.75</v>
      </c>
      <c r="Q274">
        <v>3206</v>
      </c>
      <c r="R274">
        <v>3206</v>
      </c>
      <c r="S274" s="14">
        <f t="shared" si="18"/>
        <v>-7.1613827275190944E-3</v>
      </c>
      <c r="T274" s="8">
        <v>4307.54</v>
      </c>
      <c r="U274" s="13">
        <f t="shared" si="19"/>
        <v>-1.1909731939276913E-2</v>
      </c>
    </row>
    <row r="275" spans="1:21" ht="17" x14ac:dyDescent="0.2">
      <c r="A275" s="7">
        <v>43739</v>
      </c>
      <c r="B275">
        <v>2425.5</v>
      </c>
      <c r="C275">
        <v>2439.5900879999999</v>
      </c>
      <c r="D275">
        <v>2408.1059570000002</v>
      </c>
      <c r="E275">
        <v>2408.75</v>
      </c>
      <c r="F275">
        <v>2408.75</v>
      </c>
      <c r="G275" s="14">
        <f t="shared" si="16"/>
        <v>-1.295672454003638E-3</v>
      </c>
      <c r="H275" s="8">
        <v>2952.01</v>
      </c>
      <c r="I275" s="13">
        <f t="shared" si="17"/>
        <v>1.4216853396000317E-2</v>
      </c>
      <c r="M275" s="7">
        <v>44468</v>
      </c>
      <c r="N275">
        <v>3222</v>
      </c>
      <c r="O275">
        <v>3250.25</v>
      </c>
      <c r="P275">
        <v>3219.7639159999999</v>
      </c>
      <c r="Q275">
        <v>3239.125</v>
      </c>
      <c r="R275">
        <v>3239.125</v>
      </c>
      <c r="S275" s="14">
        <f t="shared" si="18"/>
        <v>1.0332189644416623E-2</v>
      </c>
      <c r="T275" s="8">
        <v>4357.04</v>
      </c>
      <c r="U275" s="13">
        <f t="shared" si="19"/>
        <v>1.1491477734391298E-2</v>
      </c>
    </row>
    <row r="276" spans="1:21" ht="17" x14ac:dyDescent="0.2">
      <c r="A276" s="7">
        <v>43740</v>
      </c>
      <c r="B276">
        <v>2390.25</v>
      </c>
      <c r="C276">
        <v>2390.25</v>
      </c>
      <c r="D276">
        <v>2339.3630370000001</v>
      </c>
      <c r="E276">
        <v>2338.25</v>
      </c>
      <c r="F276">
        <v>2338.25</v>
      </c>
      <c r="G276" s="14">
        <f t="shared" si="16"/>
        <v>-2.9268292682926855E-2</v>
      </c>
      <c r="H276" s="8">
        <v>2938.79</v>
      </c>
      <c r="I276" s="13">
        <f t="shared" si="17"/>
        <v>-4.4783046127893078E-3</v>
      </c>
      <c r="M276" s="7">
        <v>44469</v>
      </c>
      <c r="N276">
        <v>3251.5</v>
      </c>
      <c r="O276">
        <v>3259.0161130000001</v>
      </c>
      <c r="P276">
        <v>3211.915039</v>
      </c>
      <c r="Q276">
        <v>3217.75</v>
      </c>
      <c r="R276">
        <v>3217.75</v>
      </c>
      <c r="S276" s="14">
        <f t="shared" si="18"/>
        <v>-6.599004360745564E-3</v>
      </c>
      <c r="T276" s="8">
        <v>4300.46</v>
      </c>
      <c r="U276" s="13">
        <f t="shared" si="19"/>
        <v>-1.2985880322420762E-2</v>
      </c>
    </row>
    <row r="277" spans="1:21" ht="17" x14ac:dyDescent="0.2">
      <c r="A277" s="7">
        <v>43741</v>
      </c>
      <c r="B277">
        <v>2345.5</v>
      </c>
      <c r="C277">
        <v>2346.7109380000002</v>
      </c>
      <c r="D277">
        <v>2292.25</v>
      </c>
      <c r="E277">
        <v>2320.5</v>
      </c>
      <c r="F277">
        <v>2320.5</v>
      </c>
      <c r="G277" s="14">
        <f t="shared" si="16"/>
        <v>-7.5911472254891477E-3</v>
      </c>
      <c r="H277" s="8">
        <v>2893.06</v>
      </c>
      <c r="I277" s="13">
        <f t="shared" si="17"/>
        <v>-1.5560826054260457E-2</v>
      </c>
      <c r="M277" s="7">
        <v>44470</v>
      </c>
      <c r="N277">
        <v>3163</v>
      </c>
      <c r="O277">
        <v>3190.8999020000001</v>
      </c>
      <c r="P277">
        <v>3149.469971</v>
      </c>
      <c r="Q277">
        <v>3174</v>
      </c>
      <c r="R277">
        <v>3174</v>
      </c>
      <c r="S277" s="14">
        <f t="shared" si="18"/>
        <v>-1.3596457151736407E-2</v>
      </c>
      <c r="T277" s="8">
        <v>4345.72</v>
      </c>
      <c r="U277" s="13">
        <f t="shared" si="19"/>
        <v>1.0524455523362564E-2</v>
      </c>
    </row>
    <row r="278" spans="1:21" ht="17" x14ac:dyDescent="0.2">
      <c r="A278" s="7">
        <v>43742</v>
      </c>
      <c r="B278">
        <v>2344.25</v>
      </c>
      <c r="C278">
        <v>2378.679932</v>
      </c>
      <c r="D278">
        <v>2340.6679690000001</v>
      </c>
      <c r="E278">
        <v>2373.625</v>
      </c>
      <c r="F278">
        <v>2373.625</v>
      </c>
      <c r="G278" s="14">
        <f t="shared" si="16"/>
        <v>2.2893772893772812E-2</v>
      </c>
      <c r="H278" s="8">
        <v>2919.4</v>
      </c>
      <c r="I278" s="13">
        <f t="shared" si="17"/>
        <v>9.104546742895181E-3</v>
      </c>
      <c r="M278" s="7">
        <v>44473</v>
      </c>
      <c r="N278">
        <v>3179.5</v>
      </c>
      <c r="O278">
        <v>3189.7548830000001</v>
      </c>
      <c r="P278">
        <v>3135.084961</v>
      </c>
      <c r="Q278">
        <v>3142.625</v>
      </c>
      <c r="R278">
        <v>3142.625</v>
      </c>
      <c r="S278" s="14">
        <f t="shared" si="18"/>
        <v>-9.8850031505985925E-3</v>
      </c>
      <c r="T278" s="8">
        <v>4363.55</v>
      </c>
      <c r="U278" s="13">
        <f t="shared" si="19"/>
        <v>4.1028874386752623E-3</v>
      </c>
    </row>
    <row r="279" spans="1:21" ht="17" x14ac:dyDescent="0.2">
      <c r="A279" s="7">
        <v>43745</v>
      </c>
      <c r="B279">
        <v>2378.25</v>
      </c>
      <c r="C279">
        <v>2387.639893</v>
      </c>
      <c r="D279">
        <v>2371.6579590000001</v>
      </c>
      <c r="E279">
        <v>2385.625</v>
      </c>
      <c r="F279">
        <v>2385.625</v>
      </c>
      <c r="G279" s="14">
        <f t="shared" si="16"/>
        <v>5.0555584812259635E-3</v>
      </c>
      <c r="H279" s="8">
        <v>2938.13</v>
      </c>
      <c r="I279" s="13">
        <f t="shared" si="17"/>
        <v>6.4157018565458301E-3</v>
      </c>
      <c r="M279" s="7">
        <v>44474</v>
      </c>
      <c r="N279">
        <v>3149</v>
      </c>
      <c r="O279">
        <v>3189.5</v>
      </c>
      <c r="P279">
        <v>3144.165039</v>
      </c>
      <c r="Q279">
        <v>3182.625</v>
      </c>
      <c r="R279">
        <v>3182.625</v>
      </c>
      <c r="S279" s="14">
        <f t="shared" si="18"/>
        <v>1.2728212879360434E-2</v>
      </c>
      <c r="T279" s="8">
        <v>4399.76</v>
      </c>
      <c r="U279" s="13">
        <f t="shared" si="19"/>
        <v>8.2982892369745098E-3</v>
      </c>
    </row>
    <row r="280" spans="1:21" ht="17" x14ac:dyDescent="0.2">
      <c r="A280" s="7">
        <v>43746</v>
      </c>
      <c r="B280">
        <v>2390.25</v>
      </c>
      <c r="C280">
        <v>2390.25</v>
      </c>
      <c r="D280">
        <v>2364.25</v>
      </c>
      <c r="E280">
        <v>2368.375</v>
      </c>
      <c r="F280">
        <v>2368.375</v>
      </c>
      <c r="G280" s="14">
        <f t="shared" si="16"/>
        <v>-7.2308095362850766E-3</v>
      </c>
      <c r="H280" s="8">
        <v>2970.27</v>
      </c>
      <c r="I280" s="13">
        <f t="shared" si="17"/>
        <v>1.0938930544257763E-2</v>
      </c>
      <c r="M280" s="7">
        <v>44475</v>
      </c>
      <c r="N280">
        <v>3167.75</v>
      </c>
      <c r="O280">
        <v>3174.5</v>
      </c>
      <c r="P280">
        <v>3145.5</v>
      </c>
      <c r="Q280">
        <v>3166.125</v>
      </c>
      <c r="R280">
        <v>3166.125</v>
      </c>
      <c r="S280" s="14">
        <f t="shared" si="18"/>
        <v>-5.1843996700836614E-3</v>
      </c>
      <c r="T280" s="8">
        <v>4391.34</v>
      </c>
      <c r="U280" s="13">
        <f t="shared" si="19"/>
        <v>-1.9137407494954628E-3</v>
      </c>
    </row>
    <row r="281" spans="1:21" ht="17" x14ac:dyDescent="0.2">
      <c r="A281" s="7">
        <v>43747</v>
      </c>
      <c r="B281">
        <v>2361.25</v>
      </c>
      <c r="C281">
        <v>2387.75</v>
      </c>
      <c r="D281">
        <v>2357.610107</v>
      </c>
      <c r="E281">
        <v>2373.75</v>
      </c>
      <c r="F281">
        <v>2373.75</v>
      </c>
      <c r="G281" s="14">
        <f t="shared" si="16"/>
        <v>2.2694885733889336E-3</v>
      </c>
      <c r="H281" s="8">
        <v>2966.15</v>
      </c>
      <c r="I281" s="13">
        <f t="shared" si="17"/>
        <v>-1.3870792890882111E-3</v>
      </c>
      <c r="M281" s="7">
        <v>44476</v>
      </c>
      <c r="N281">
        <v>3212</v>
      </c>
      <c r="O281">
        <v>3238.5839839999999</v>
      </c>
      <c r="P281">
        <v>3211.25</v>
      </c>
      <c r="Q281">
        <v>3231.125</v>
      </c>
      <c r="R281">
        <v>3231.125</v>
      </c>
      <c r="S281" s="14">
        <f t="shared" si="18"/>
        <v>2.0529827470488371E-2</v>
      </c>
      <c r="T281" s="8">
        <v>4361.1899999999996</v>
      </c>
      <c r="U281" s="13">
        <f t="shared" si="19"/>
        <v>-6.8657858421348195E-3</v>
      </c>
    </row>
    <row r="282" spans="1:21" ht="17" x14ac:dyDescent="0.2">
      <c r="A282" s="7">
        <v>43748</v>
      </c>
      <c r="B282">
        <v>2374</v>
      </c>
      <c r="C282">
        <v>2395.334961</v>
      </c>
      <c r="D282">
        <v>2368.570068</v>
      </c>
      <c r="E282">
        <v>2378</v>
      </c>
      <c r="F282">
        <v>2378</v>
      </c>
      <c r="G282" s="14">
        <f t="shared" si="16"/>
        <v>1.7904160084254439E-3</v>
      </c>
      <c r="H282" s="8">
        <v>2995.68</v>
      </c>
      <c r="I282" s="13">
        <f t="shared" si="17"/>
        <v>9.9556664362894232E-3</v>
      </c>
      <c r="M282" s="7">
        <v>44477</v>
      </c>
      <c r="N282">
        <v>3225.5</v>
      </c>
      <c r="O282">
        <v>3230.5</v>
      </c>
      <c r="P282">
        <v>3208.5</v>
      </c>
      <c r="Q282">
        <v>3215.875</v>
      </c>
      <c r="R282">
        <v>3215.875</v>
      </c>
      <c r="S282" s="14">
        <f t="shared" si="18"/>
        <v>-4.7197183643468144E-3</v>
      </c>
      <c r="T282" s="8">
        <v>4350.6499999999996</v>
      </c>
      <c r="U282" s="13">
        <f t="shared" si="19"/>
        <v>-2.4167715692277048E-3</v>
      </c>
    </row>
    <row r="283" spans="1:21" ht="17" x14ac:dyDescent="0.2">
      <c r="A283" s="7">
        <v>43749</v>
      </c>
      <c r="B283">
        <v>2360.5</v>
      </c>
      <c r="C283">
        <v>2373.75</v>
      </c>
      <c r="D283">
        <v>2337.360107</v>
      </c>
      <c r="E283">
        <v>2348.875</v>
      </c>
      <c r="F283">
        <v>2348.875</v>
      </c>
      <c r="G283" s="14">
        <f t="shared" si="16"/>
        <v>-1.2247687132043716E-2</v>
      </c>
      <c r="H283" s="8">
        <v>2989.69</v>
      </c>
      <c r="I283" s="13">
        <f t="shared" si="17"/>
        <v>-1.9995460129251796E-3</v>
      </c>
      <c r="M283" s="7">
        <v>44480</v>
      </c>
      <c r="N283">
        <v>3190</v>
      </c>
      <c r="O283">
        <v>3226.084961</v>
      </c>
      <c r="P283">
        <v>3188.334961</v>
      </c>
      <c r="Q283">
        <v>3220.625</v>
      </c>
      <c r="R283">
        <v>3220.625</v>
      </c>
      <c r="S283" s="14">
        <f t="shared" si="18"/>
        <v>1.477047459867098E-3</v>
      </c>
      <c r="T283" s="8">
        <v>4363.8</v>
      </c>
      <c r="U283" s="13">
        <f t="shared" si="19"/>
        <v>3.0225368623080229E-3</v>
      </c>
    </row>
    <row r="284" spans="1:21" ht="17" x14ac:dyDescent="0.2">
      <c r="A284" s="7">
        <v>43752</v>
      </c>
      <c r="B284">
        <v>2356.75</v>
      </c>
      <c r="C284">
        <v>2369.610107</v>
      </c>
      <c r="D284">
        <v>2337.360107</v>
      </c>
      <c r="E284">
        <v>2351.5</v>
      </c>
      <c r="F284">
        <v>2351.5</v>
      </c>
      <c r="G284" s="14">
        <f t="shared" si="16"/>
        <v>1.1175562769409897E-3</v>
      </c>
      <c r="H284" s="8">
        <v>2997.95</v>
      </c>
      <c r="I284" s="13">
        <f t="shared" si="17"/>
        <v>2.7628282530964832E-3</v>
      </c>
      <c r="M284" s="7">
        <v>44481</v>
      </c>
      <c r="N284">
        <v>3170</v>
      </c>
      <c r="O284">
        <v>3200.1660160000001</v>
      </c>
      <c r="P284">
        <v>3168.25</v>
      </c>
      <c r="Q284">
        <v>3193.125</v>
      </c>
      <c r="R284">
        <v>3193.125</v>
      </c>
      <c r="S284" s="14">
        <f t="shared" si="18"/>
        <v>-8.5387153114689918E-3</v>
      </c>
      <c r="T284" s="8">
        <v>4438.26</v>
      </c>
      <c r="U284" s="13">
        <f t="shared" si="19"/>
        <v>1.706311013337003E-2</v>
      </c>
    </row>
    <row r="285" spans="1:21" ht="17" x14ac:dyDescent="0.2">
      <c r="A285" s="7">
        <v>43753</v>
      </c>
      <c r="B285">
        <v>2346.5</v>
      </c>
      <c r="C285">
        <v>2352.75</v>
      </c>
      <c r="D285">
        <v>2335.6499020000001</v>
      </c>
      <c r="E285">
        <v>2342</v>
      </c>
      <c r="F285">
        <v>2342</v>
      </c>
      <c r="G285" s="14">
        <f t="shared" si="16"/>
        <v>-4.0399744843716556E-3</v>
      </c>
      <c r="H285" s="8">
        <v>2986.2</v>
      </c>
      <c r="I285" s="13">
        <f t="shared" si="17"/>
        <v>-3.919344885671916E-3</v>
      </c>
      <c r="M285" s="7">
        <v>44482</v>
      </c>
      <c r="N285">
        <v>3174.75</v>
      </c>
      <c r="O285">
        <v>3191.584961</v>
      </c>
      <c r="P285">
        <v>3162.4709469999998</v>
      </c>
      <c r="Q285">
        <v>3170.375</v>
      </c>
      <c r="R285">
        <v>3170.375</v>
      </c>
      <c r="S285" s="14">
        <f t="shared" si="18"/>
        <v>-7.1246819338421918E-3</v>
      </c>
      <c r="T285" s="8">
        <v>4471.37</v>
      </c>
      <c r="U285" s="13">
        <f t="shared" si="19"/>
        <v>7.4601307719690535E-3</v>
      </c>
    </row>
    <row r="286" spans="1:21" ht="17" x14ac:dyDescent="0.2">
      <c r="A286" s="7">
        <v>43754</v>
      </c>
      <c r="B286">
        <v>2340.5</v>
      </c>
      <c r="C286">
        <v>2347.875</v>
      </c>
      <c r="D286">
        <v>2316.5129390000002</v>
      </c>
      <c r="E286">
        <v>2324.25</v>
      </c>
      <c r="F286">
        <v>2324.25</v>
      </c>
      <c r="G286" s="14">
        <f t="shared" si="16"/>
        <v>-7.5789923142612903E-3</v>
      </c>
      <c r="H286" s="8">
        <v>3006.72</v>
      </c>
      <c r="I286" s="13">
        <f t="shared" si="17"/>
        <v>6.8716094032550412E-3</v>
      </c>
      <c r="M286" s="7">
        <v>44483</v>
      </c>
      <c r="N286">
        <v>3190</v>
      </c>
      <c r="O286">
        <v>3222.25</v>
      </c>
      <c r="P286">
        <v>3186.25</v>
      </c>
      <c r="Q286">
        <v>3221.625</v>
      </c>
      <c r="R286">
        <v>3221.625</v>
      </c>
      <c r="S286" s="14">
        <f t="shared" si="18"/>
        <v>1.6165280132476534E-2</v>
      </c>
      <c r="T286" s="8">
        <v>4486.46</v>
      </c>
      <c r="U286" s="13">
        <f t="shared" si="19"/>
        <v>3.3748045900920953E-3</v>
      </c>
    </row>
    <row r="287" spans="1:21" ht="17" x14ac:dyDescent="0.2">
      <c r="A287" s="7">
        <v>43755</v>
      </c>
      <c r="B287">
        <v>2331</v>
      </c>
      <c r="C287">
        <v>2340.0600589999999</v>
      </c>
      <c r="D287">
        <v>2313.4499510000001</v>
      </c>
      <c r="E287">
        <v>2323.5</v>
      </c>
      <c r="F287">
        <v>2323.5</v>
      </c>
      <c r="G287" s="14">
        <f t="shared" si="16"/>
        <v>-3.2268473701191347E-4</v>
      </c>
      <c r="H287" s="8">
        <v>2995.99</v>
      </c>
      <c r="I287" s="13">
        <f t="shared" si="17"/>
        <v>-3.5686728395061262E-3</v>
      </c>
      <c r="M287" s="7">
        <v>44484</v>
      </c>
      <c r="N287">
        <v>3236.75</v>
      </c>
      <c r="O287">
        <v>3238.2150879999999</v>
      </c>
      <c r="P287">
        <v>3224.6660160000001</v>
      </c>
      <c r="Q287">
        <v>3231.5</v>
      </c>
      <c r="R287">
        <v>3231.5</v>
      </c>
      <c r="S287" s="14">
        <f t="shared" si="18"/>
        <v>3.0652232956971392E-3</v>
      </c>
      <c r="T287" s="8">
        <v>4519.63</v>
      </c>
      <c r="U287" s="13">
        <f t="shared" si="19"/>
        <v>7.3933569005406596E-3</v>
      </c>
    </row>
    <row r="288" spans="1:21" ht="17" x14ac:dyDescent="0.2">
      <c r="A288" s="7">
        <v>43756</v>
      </c>
      <c r="B288">
        <v>2318.75</v>
      </c>
      <c r="C288">
        <v>2322.3100589999999</v>
      </c>
      <c r="D288">
        <v>2309.5</v>
      </c>
      <c r="E288">
        <v>2317.625</v>
      </c>
      <c r="F288">
        <v>2317.625</v>
      </c>
      <c r="G288" s="14">
        <f t="shared" si="16"/>
        <v>-2.5285130191521343E-3</v>
      </c>
      <c r="H288" s="8">
        <v>3004.52</v>
      </c>
      <c r="I288" s="13">
        <f t="shared" si="17"/>
        <v>2.8471390091422411E-3</v>
      </c>
      <c r="M288" s="7">
        <v>44487</v>
      </c>
      <c r="N288">
        <v>3234.25</v>
      </c>
      <c r="O288">
        <v>3258</v>
      </c>
      <c r="P288">
        <v>3223.915039</v>
      </c>
      <c r="Q288">
        <v>3251.625</v>
      </c>
      <c r="R288">
        <v>3251.625</v>
      </c>
      <c r="S288" s="14">
        <f t="shared" si="18"/>
        <v>6.2277580071175009E-3</v>
      </c>
      <c r="T288" s="8">
        <v>4536.1899999999996</v>
      </c>
      <c r="U288" s="13">
        <f t="shared" si="19"/>
        <v>3.6640167447334893E-3</v>
      </c>
    </row>
    <row r="289" spans="1:21" ht="17" x14ac:dyDescent="0.2">
      <c r="A289" s="7">
        <v>43759</v>
      </c>
      <c r="B289">
        <v>2304.25</v>
      </c>
      <c r="C289">
        <v>2310.75</v>
      </c>
      <c r="D289">
        <v>2295.8100589999999</v>
      </c>
      <c r="E289">
        <v>2305.5</v>
      </c>
      <c r="F289">
        <v>2305.5</v>
      </c>
      <c r="G289" s="14">
        <f t="shared" si="16"/>
        <v>-5.2316487783830024E-3</v>
      </c>
      <c r="H289" s="8">
        <v>3010.29</v>
      </c>
      <c r="I289" s="13">
        <f t="shared" si="17"/>
        <v>1.920439870594981E-3</v>
      </c>
      <c r="M289" s="7">
        <v>44488</v>
      </c>
      <c r="N289">
        <v>3250.5</v>
      </c>
      <c r="O289">
        <v>3262.75</v>
      </c>
      <c r="P289">
        <v>3236.6298830000001</v>
      </c>
      <c r="Q289">
        <v>3256</v>
      </c>
      <c r="R289">
        <v>3256</v>
      </c>
      <c r="S289" s="14">
        <f t="shared" si="18"/>
        <v>1.3454811056010652E-3</v>
      </c>
      <c r="T289" s="8">
        <v>4549.78</v>
      </c>
      <c r="U289" s="13">
        <f t="shared" si="19"/>
        <v>2.995906256131331E-3</v>
      </c>
    </row>
    <row r="290" spans="1:21" ht="17" x14ac:dyDescent="0.2">
      <c r="A290" s="7">
        <v>43760</v>
      </c>
      <c r="B290">
        <v>2317</v>
      </c>
      <c r="C290">
        <v>2327.1899410000001</v>
      </c>
      <c r="D290">
        <v>2310.3000489999999</v>
      </c>
      <c r="E290">
        <v>2316.75</v>
      </c>
      <c r="F290">
        <v>2316.75</v>
      </c>
      <c r="G290" s="14">
        <f t="shared" si="16"/>
        <v>4.8796356538711727E-3</v>
      </c>
      <c r="H290" s="8">
        <v>3022.55</v>
      </c>
      <c r="I290" s="13">
        <f t="shared" si="17"/>
        <v>4.0726973148768053E-3</v>
      </c>
      <c r="M290" s="7">
        <v>44489</v>
      </c>
      <c r="N290">
        <v>3261</v>
      </c>
      <c r="O290">
        <v>3275.584961</v>
      </c>
      <c r="P290">
        <v>3260.469971</v>
      </c>
      <c r="Q290">
        <v>3267</v>
      </c>
      <c r="R290">
        <v>3267</v>
      </c>
      <c r="S290" s="14">
        <f t="shared" si="18"/>
        <v>3.3783783783782884E-3</v>
      </c>
      <c r="T290" s="8">
        <v>4544.8999999999996</v>
      </c>
      <c r="U290" s="13">
        <f t="shared" si="19"/>
        <v>-1.0725793335062406E-3</v>
      </c>
    </row>
    <row r="291" spans="1:21" ht="17" x14ac:dyDescent="0.2">
      <c r="A291" s="7">
        <v>43761</v>
      </c>
      <c r="B291">
        <v>2316.5</v>
      </c>
      <c r="C291">
        <v>2322.1879880000001</v>
      </c>
      <c r="D291">
        <v>2313.179932</v>
      </c>
      <c r="E291">
        <v>2321.625</v>
      </c>
      <c r="F291">
        <v>2321.625</v>
      </c>
      <c r="G291" s="14">
        <f t="shared" si="16"/>
        <v>2.104240854645445E-3</v>
      </c>
      <c r="H291" s="8">
        <v>3039.42</v>
      </c>
      <c r="I291" s="13">
        <f t="shared" si="17"/>
        <v>5.5813799606292402E-3</v>
      </c>
      <c r="M291" s="7">
        <v>44490</v>
      </c>
      <c r="N291">
        <v>3266</v>
      </c>
      <c r="O291">
        <v>3272.834961</v>
      </c>
      <c r="P291">
        <v>3261.584961</v>
      </c>
      <c r="Q291">
        <v>3266.25</v>
      </c>
      <c r="R291">
        <v>3266.25</v>
      </c>
      <c r="S291" s="14">
        <f t="shared" si="18"/>
        <v>-2.2956841138654926E-4</v>
      </c>
      <c r="T291" s="8">
        <v>4566.4799999999996</v>
      </c>
      <c r="U291" s="13">
        <f t="shared" si="19"/>
        <v>4.7481792778718557E-3</v>
      </c>
    </row>
    <row r="292" spans="1:21" ht="17" x14ac:dyDescent="0.2">
      <c r="A292" s="7">
        <v>43762</v>
      </c>
      <c r="B292">
        <v>2318.25</v>
      </c>
      <c r="C292">
        <v>2337.75</v>
      </c>
      <c r="D292">
        <v>2316.288086</v>
      </c>
      <c r="E292">
        <v>2337.5</v>
      </c>
      <c r="F292">
        <v>2337.5</v>
      </c>
      <c r="G292" s="14">
        <f t="shared" si="16"/>
        <v>6.8378829483659587E-3</v>
      </c>
      <c r="H292" s="8">
        <v>3036.89</v>
      </c>
      <c r="I292" s="13">
        <f t="shared" si="17"/>
        <v>-8.323956544341593E-4</v>
      </c>
      <c r="M292" s="7">
        <v>44491</v>
      </c>
      <c r="N292">
        <v>3281.75</v>
      </c>
      <c r="O292">
        <v>3294.084961</v>
      </c>
      <c r="P292">
        <v>3278.665039</v>
      </c>
      <c r="Q292">
        <v>3282.625</v>
      </c>
      <c r="R292">
        <v>3282.625</v>
      </c>
      <c r="S292" s="14">
        <f t="shared" si="18"/>
        <v>5.0133945656334333E-3</v>
      </c>
      <c r="T292" s="8">
        <v>4574.79</v>
      </c>
      <c r="U292" s="13">
        <f t="shared" si="19"/>
        <v>1.8197824144636776E-3</v>
      </c>
    </row>
    <row r="293" spans="1:21" ht="17" x14ac:dyDescent="0.2">
      <c r="A293" s="7">
        <v>43763</v>
      </c>
      <c r="B293">
        <v>2331.75</v>
      </c>
      <c r="C293">
        <v>2349.5</v>
      </c>
      <c r="D293">
        <v>2331.4399410000001</v>
      </c>
      <c r="E293">
        <v>2349</v>
      </c>
      <c r="F293">
        <v>2349</v>
      </c>
      <c r="G293" s="14">
        <f t="shared" si="16"/>
        <v>4.9197860962566509E-3</v>
      </c>
      <c r="H293" s="8">
        <v>3046.77</v>
      </c>
      <c r="I293" s="13">
        <f t="shared" si="17"/>
        <v>3.2533282404039188E-3</v>
      </c>
      <c r="M293" s="7">
        <v>44494</v>
      </c>
      <c r="N293">
        <v>3291.75</v>
      </c>
      <c r="O293">
        <v>3303.75</v>
      </c>
      <c r="P293">
        <v>3279.5</v>
      </c>
      <c r="Q293">
        <v>3297.5</v>
      </c>
      <c r="R293">
        <v>3297.5</v>
      </c>
      <c r="S293" s="14">
        <f t="shared" si="18"/>
        <v>4.5314344465177125E-3</v>
      </c>
      <c r="T293" s="8">
        <v>4551.68</v>
      </c>
      <c r="U293" s="13">
        <f t="shared" si="19"/>
        <v>-5.0515979968478453E-3</v>
      </c>
    </row>
    <row r="294" spans="1:21" ht="17" x14ac:dyDescent="0.2">
      <c r="A294" s="7">
        <v>43766</v>
      </c>
      <c r="B294">
        <v>2348.75</v>
      </c>
      <c r="C294">
        <v>2359.4499510000001</v>
      </c>
      <c r="D294">
        <v>2331.4399410000001</v>
      </c>
      <c r="E294">
        <v>2355.875</v>
      </c>
      <c r="F294">
        <v>2355.875</v>
      </c>
      <c r="G294" s="14">
        <f t="shared" si="16"/>
        <v>2.9267773520647022E-3</v>
      </c>
      <c r="H294" s="8">
        <v>3037.56</v>
      </c>
      <c r="I294" s="13">
        <f t="shared" si="17"/>
        <v>-3.0228734036372717E-3</v>
      </c>
      <c r="M294" s="7">
        <v>44495</v>
      </c>
      <c r="N294">
        <v>3311</v>
      </c>
      <c r="O294">
        <v>3321.5</v>
      </c>
      <c r="P294">
        <v>3302.719971</v>
      </c>
      <c r="Q294">
        <v>3317.75</v>
      </c>
      <c r="R294">
        <v>3317.75</v>
      </c>
      <c r="S294" s="14">
        <f t="shared" si="18"/>
        <v>6.1410159211523485E-3</v>
      </c>
      <c r="T294" s="8">
        <v>4596.42</v>
      </c>
      <c r="U294" s="13">
        <f t="shared" si="19"/>
        <v>9.8293377390326064E-3</v>
      </c>
    </row>
    <row r="295" spans="1:21" ht="17" x14ac:dyDescent="0.2">
      <c r="A295" s="7">
        <v>43767</v>
      </c>
      <c r="B295">
        <v>2358.25</v>
      </c>
      <c r="C295">
        <v>2362.0129390000002</v>
      </c>
      <c r="D295">
        <v>2348</v>
      </c>
      <c r="E295">
        <v>2355.75</v>
      </c>
      <c r="F295">
        <v>2355.75</v>
      </c>
      <c r="G295" s="14">
        <f t="shared" si="16"/>
        <v>-5.3058842256037408E-5</v>
      </c>
      <c r="H295" s="8">
        <v>3066.91</v>
      </c>
      <c r="I295" s="13">
        <f t="shared" si="17"/>
        <v>9.6623605788856981E-3</v>
      </c>
      <c r="M295" s="7">
        <v>44496</v>
      </c>
      <c r="N295">
        <v>3312.25</v>
      </c>
      <c r="O295">
        <v>3323.5</v>
      </c>
      <c r="P295">
        <v>3310.915039</v>
      </c>
      <c r="Q295">
        <v>3319</v>
      </c>
      <c r="R295">
        <v>3319</v>
      </c>
      <c r="S295" s="14">
        <f t="shared" si="18"/>
        <v>3.7676135935504895E-4</v>
      </c>
      <c r="T295" s="8">
        <v>4605.38</v>
      </c>
      <c r="U295" s="13">
        <f t="shared" si="19"/>
        <v>1.9493431844783693E-3</v>
      </c>
    </row>
    <row r="296" spans="1:21" ht="17" x14ac:dyDescent="0.2">
      <c r="A296" s="7">
        <v>43768</v>
      </c>
      <c r="B296">
        <v>2346.5</v>
      </c>
      <c r="C296">
        <v>2352.4399410000001</v>
      </c>
      <c r="D296">
        <v>2346.4399410000001</v>
      </c>
      <c r="E296">
        <v>2351.5</v>
      </c>
      <c r="F296">
        <v>2351.5</v>
      </c>
      <c r="G296" s="14">
        <f t="shared" si="16"/>
        <v>-1.8040963599702531E-3</v>
      </c>
      <c r="H296" s="8">
        <v>3078.27</v>
      </c>
      <c r="I296" s="13">
        <f t="shared" si="17"/>
        <v>3.70405391746087E-3</v>
      </c>
      <c r="M296" s="7">
        <v>44497</v>
      </c>
      <c r="N296">
        <v>3299.75</v>
      </c>
      <c r="O296">
        <v>3325</v>
      </c>
      <c r="P296">
        <v>3297.165039</v>
      </c>
      <c r="Q296">
        <v>3310</v>
      </c>
      <c r="R296">
        <v>3310</v>
      </c>
      <c r="S296" s="14">
        <f t="shared" si="18"/>
        <v>-2.7116601385959171E-3</v>
      </c>
      <c r="T296" s="8">
        <v>4613.67</v>
      </c>
      <c r="U296" s="13">
        <f t="shared" si="19"/>
        <v>1.8000686154020507E-3</v>
      </c>
    </row>
    <row r="297" spans="1:21" ht="17" x14ac:dyDescent="0.2">
      <c r="A297" s="7">
        <v>43769</v>
      </c>
      <c r="B297">
        <v>2350.25</v>
      </c>
      <c r="C297">
        <v>2350.3100589999999</v>
      </c>
      <c r="D297">
        <v>2331.5</v>
      </c>
      <c r="E297">
        <v>2335</v>
      </c>
      <c r="F297">
        <v>2335</v>
      </c>
      <c r="G297" s="14">
        <f t="shared" si="16"/>
        <v>-7.0167977886455013E-3</v>
      </c>
      <c r="H297" s="8">
        <v>3074.62</v>
      </c>
      <c r="I297" s="13">
        <f t="shared" si="17"/>
        <v>-1.1857309462782739E-3</v>
      </c>
      <c r="M297" s="7">
        <v>44498</v>
      </c>
      <c r="N297">
        <v>3307.25</v>
      </c>
      <c r="O297">
        <v>3345</v>
      </c>
      <c r="P297">
        <v>3300.584961</v>
      </c>
      <c r="Q297">
        <v>3342.25</v>
      </c>
      <c r="R297">
        <v>3342.25</v>
      </c>
      <c r="S297" s="14">
        <f t="shared" si="18"/>
        <v>9.7432024169183951E-3</v>
      </c>
      <c r="T297" s="8">
        <v>4630.6499999999996</v>
      </c>
      <c r="U297" s="13">
        <f t="shared" si="19"/>
        <v>3.6803672564356127E-3</v>
      </c>
    </row>
    <row r="298" spans="1:21" ht="17" x14ac:dyDescent="0.2">
      <c r="A298" s="7">
        <v>43770</v>
      </c>
      <c r="B298">
        <v>2340</v>
      </c>
      <c r="C298">
        <v>2358.3100589999999</v>
      </c>
      <c r="D298">
        <v>2338.25</v>
      </c>
      <c r="E298">
        <v>2357</v>
      </c>
      <c r="F298">
        <v>2357</v>
      </c>
      <c r="G298" s="14">
        <f t="shared" si="16"/>
        <v>9.4218415417559598E-3</v>
      </c>
      <c r="H298" s="8">
        <v>3076.78</v>
      </c>
      <c r="I298" s="13">
        <f t="shared" si="17"/>
        <v>7.0252584059171674E-4</v>
      </c>
      <c r="M298" s="7">
        <v>44501</v>
      </c>
      <c r="N298">
        <v>3367.5</v>
      </c>
      <c r="O298">
        <v>3377.25</v>
      </c>
      <c r="P298">
        <v>3300.580078</v>
      </c>
      <c r="Q298">
        <v>3358</v>
      </c>
      <c r="R298">
        <v>3358</v>
      </c>
      <c r="S298" s="14">
        <f t="shared" si="18"/>
        <v>4.7123943451268246E-3</v>
      </c>
      <c r="T298" s="8">
        <v>4660.57</v>
      </c>
      <c r="U298" s="13">
        <f t="shared" si="19"/>
        <v>6.4612959303769202E-3</v>
      </c>
    </row>
    <row r="299" spans="1:21" ht="17" x14ac:dyDescent="0.2">
      <c r="A299" s="7">
        <v>43773</v>
      </c>
      <c r="B299">
        <v>2361.75</v>
      </c>
      <c r="C299">
        <v>2383.4179690000001</v>
      </c>
      <c r="D299">
        <v>2361.75</v>
      </c>
      <c r="E299">
        <v>2379.5</v>
      </c>
      <c r="F299">
        <v>2379.5</v>
      </c>
      <c r="G299" s="14">
        <f t="shared" si="16"/>
        <v>9.5460330929146853E-3</v>
      </c>
      <c r="H299" s="8">
        <v>3085.18</v>
      </c>
      <c r="I299" s="13">
        <f t="shared" si="17"/>
        <v>2.7301269509030224E-3</v>
      </c>
      <c r="M299" s="7">
        <v>44502</v>
      </c>
      <c r="N299">
        <v>3359</v>
      </c>
      <c r="O299">
        <v>3390.834961</v>
      </c>
      <c r="P299">
        <v>3359</v>
      </c>
      <c r="Q299">
        <v>3388.375</v>
      </c>
      <c r="R299">
        <v>3388.375</v>
      </c>
      <c r="S299" s="14">
        <f t="shared" si="18"/>
        <v>9.0455628350207817E-3</v>
      </c>
      <c r="T299" s="8">
        <v>4680.0600000000004</v>
      </c>
      <c r="U299" s="13">
        <f t="shared" si="19"/>
        <v>4.1818919145084621E-3</v>
      </c>
    </row>
    <row r="300" spans="1:21" ht="17" x14ac:dyDescent="0.2">
      <c r="A300" s="7">
        <v>43774</v>
      </c>
      <c r="B300">
        <v>2383</v>
      </c>
      <c r="C300">
        <v>2388.6000979999999</v>
      </c>
      <c r="D300">
        <v>2378.8100589999999</v>
      </c>
      <c r="E300">
        <v>2383.125</v>
      </c>
      <c r="F300">
        <v>2383.125</v>
      </c>
      <c r="G300" s="14">
        <f t="shared" si="16"/>
        <v>1.5234292918679948E-3</v>
      </c>
      <c r="H300" s="8">
        <v>3093.08</v>
      </c>
      <c r="I300" s="13">
        <f t="shared" si="17"/>
        <v>2.5606285532773221E-3</v>
      </c>
      <c r="M300" s="7">
        <v>44503</v>
      </c>
      <c r="N300">
        <v>3385.25</v>
      </c>
      <c r="O300">
        <v>3388.584961</v>
      </c>
      <c r="P300">
        <v>3371.25</v>
      </c>
      <c r="Q300">
        <v>3372.625</v>
      </c>
      <c r="R300">
        <v>3372.625</v>
      </c>
      <c r="S300" s="14">
        <f t="shared" si="18"/>
        <v>-4.6482458405577853E-3</v>
      </c>
      <c r="T300" s="8">
        <v>4697.53</v>
      </c>
      <c r="U300" s="13">
        <f t="shared" si="19"/>
        <v>3.7328581257503046E-3</v>
      </c>
    </row>
    <row r="301" spans="1:21" ht="17" x14ac:dyDescent="0.2">
      <c r="A301" s="7">
        <v>43775</v>
      </c>
      <c r="B301">
        <v>2379.25</v>
      </c>
      <c r="C301">
        <v>2382.75</v>
      </c>
      <c r="D301">
        <v>2376.9399410000001</v>
      </c>
      <c r="E301">
        <v>2382.75</v>
      </c>
      <c r="F301">
        <v>2382.75</v>
      </c>
      <c r="G301" s="14">
        <f t="shared" si="16"/>
        <v>-1.5735641227376806E-4</v>
      </c>
      <c r="H301" s="8">
        <v>3087.01</v>
      </c>
      <c r="I301" s="13">
        <f t="shared" si="17"/>
        <v>-1.9624452002533488E-3</v>
      </c>
      <c r="M301" s="7">
        <v>44504</v>
      </c>
      <c r="N301">
        <v>3401.5</v>
      </c>
      <c r="O301">
        <v>3453.4750979999999</v>
      </c>
      <c r="P301">
        <v>3401.5</v>
      </c>
      <c r="Q301">
        <v>3447.5</v>
      </c>
      <c r="R301">
        <v>3447.5</v>
      </c>
      <c r="S301" s="14">
        <f t="shared" si="18"/>
        <v>2.2200807975983006E-2</v>
      </c>
      <c r="T301" s="8">
        <v>4701.7</v>
      </c>
      <c r="U301" s="13">
        <f t="shared" si="19"/>
        <v>8.8770055752696031E-4</v>
      </c>
    </row>
    <row r="302" spans="1:21" ht="17" x14ac:dyDescent="0.2">
      <c r="A302" s="7">
        <v>43776</v>
      </c>
      <c r="B302">
        <v>2395.75</v>
      </c>
      <c r="C302">
        <v>2408</v>
      </c>
      <c r="D302">
        <v>2393</v>
      </c>
      <c r="E302">
        <v>2407.5</v>
      </c>
      <c r="F302">
        <v>2407.5</v>
      </c>
      <c r="G302" s="14">
        <f t="shared" si="16"/>
        <v>1.0387157695939564E-2</v>
      </c>
      <c r="H302" s="8">
        <v>3091.84</v>
      </c>
      <c r="I302" s="13">
        <f t="shared" si="17"/>
        <v>1.5646207819215441E-3</v>
      </c>
      <c r="M302" s="7">
        <v>44505</v>
      </c>
      <c r="N302">
        <v>3452</v>
      </c>
      <c r="O302">
        <v>3492.834961</v>
      </c>
      <c r="P302">
        <v>3452</v>
      </c>
      <c r="Q302">
        <v>3476.375</v>
      </c>
      <c r="R302">
        <v>3476.375</v>
      </c>
      <c r="S302" s="14">
        <f t="shared" si="18"/>
        <v>8.3756345177665725E-3</v>
      </c>
      <c r="T302" s="8">
        <v>4685.25</v>
      </c>
      <c r="U302" s="13">
        <f t="shared" si="19"/>
        <v>-3.4987345002870374E-3</v>
      </c>
    </row>
    <row r="303" spans="1:21" ht="17" x14ac:dyDescent="0.2">
      <c r="A303" s="7">
        <v>43777</v>
      </c>
      <c r="B303">
        <v>2406</v>
      </c>
      <c r="C303">
        <v>2406</v>
      </c>
      <c r="D303">
        <v>2394.8999020000001</v>
      </c>
      <c r="E303">
        <v>2403.625</v>
      </c>
      <c r="F303">
        <v>2403.625</v>
      </c>
      <c r="G303" s="14">
        <f t="shared" si="16"/>
        <v>-1.6095534787123889E-3</v>
      </c>
      <c r="H303" s="8">
        <v>3094.04</v>
      </c>
      <c r="I303" s="13">
        <f t="shared" si="17"/>
        <v>7.1155040364301314E-4</v>
      </c>
      <c r="M303" s="7">
        <v>44508</v>
      </c>
      <c r="N303">
        <v>3466.25</v>
      </c>
      <c r="O303">
        <v>3475.834961</v>
      </c>
      <c r="P303">
        <v>3450.584961</v>
      </c>
      <c r="Q303">
        <v>3457.5</v>
      </c>
      <c r="R303">
        <v>3457.5</v>
      </c>
      <c r="S303" s="14">
        <f t="shared" si="18"/>
        <v>-5.4295063104526919E-3</v>
      </c>
      <c r="T303" s="8">
        <v>4646.71</v>
      </c>
      <c r="U303" s="13">
        <f t="shared" si="19"/>
        <v>-8.2258150578944367E-3</v>
      </c>
    </row>
    <row r="304" spans="1:21" ht="17" x14ac:dyDescent="0.2">
      <c r="A304" s="7">
        <v>43780</v>
      </c>
      <c r="B304">
        <v>2400</v>
      </c>
      <c r="C304">
        <v>2402.9499510000001</v>
      </c>
      <c r="D304">
        <v>2384</v>
      </c>
      <c r="E304">
        <v>2389.25</v>
      </c>
      <c r="F304">
        <v>2389.25</v>
      </c>
      <c r="G304" s="14">
        <f t="shared" si="16"/>
        <v>-5.9805502106193842E-3</v>
      </c>
      <c r="H304" s="8">
        <v>3096.63</v>
      </c>
      <c r="I304" s="13">
        <f t="shared" si="17"/>
        <v>8.3709325024883263E-4</v>
      </c>
      <c r="M304" s="7">
        <v>44509</v>
      </c>
      <c r="N304">
        <v>3448.25</v>
      </c>
      <c r="O304">
        <v>3460.5</v>
      </c>
      <c r="P304">
        <v>3441.25</v>
      </c>
      <c r="Q304">
        <v>3446.375</v>
      </c>
      <c r="R304">
        <v>3446.375</v>
      </c>
      <c r="S304" s="14">
        <f t="shared" si="18"/>
        <v>-3.2176428054953021E-3</v>
      </c>
      <c r="T304" s="8">
        <v>4649.2700000000004</v>
      </c>
      <c r="U304" s="13">
        <f t="shared" si="19"/>
        <v>5.5092743037565839E-4</v>
      </c>
    </row>
    <row r="305" spans="1:21" ht="17" x14ac:dyDescent="0.2">
      <c r="A305" s="7">
        <v>43781</v>
      </c>
      <c r="B305">
        <v>2400.25</v>
      </c>
      <c r="C305">
        <v>2410.0600589999999</v>
      </c>
      <c r="D305">
        <v>2398.4399410000001</v>
      </c>
      <c r="E305">
        <v>2407.375</v>
      </c>
      <c r="F305">
        <v>2407.375</v>
      </c>
      <c r="G305" s="14">
        <f t="shared" si="16"/>
        <v>7.5860625719368358E-3</v>
      </c>
      <c r="H305" s="8">
        <v>3120.46</v>
      </c>
      <c r="I305" s="13">
        <f t="shared" si="17"/>
        <v>7.6954624866387711E-3</v>
      </c>
      <c r="M305" s="7">
        <v>44510</v>
      </c>
      <c r="N305">
        <v>3443</v>
      </c>
      <c r="O305">
        <v>3463.334961</v>
      </c>
      <c r="P305">
        <v>3434.75</v>
      </c>
      <c r="Q305">
        <v>3456.625</v>
      </c>
      <c r="R305">
        <v>3456.625</v>
      </c>
      <c r="S305" s="14">
        <f t="shared" si="18"/>
        <v>2.9741394943962884E-3</v>
      </c>
      <c r="T305" s="8">
        <v>4682.8500000000004</v>
      </c>
      <c r="U305" s="13">
        <f t="shared" si="19"/>
        <v>7.2226392530441164E-3</v>
      </c>
    </row>
    <row r="306" spans="1:21" ht="17" x14ac:dyDescent="0.2">
      <c r="A306" s="7">
        <v>43782</v>
      </c>
      <c r="B306">
        <v>2399</v>
      </c>
      <c r="C306">
        <v>2403.5</v>
      </c>
      <c r="D306">
        <v>2388.8930660000001</v>
      </c>
      <c r="E306">
        <v>2399.125</v>
      </c>
      <c r="F306">
        <v>2399.125</v>
      </c>
      <c r="G306" s="14">
        <f t="shared" si="16"/>
        <v>-3.4269692092009363E-3</v>
      </c>
      <c r="H306" s="8">
        <v>3122.03</v>
      </c>
      <c r="I306" s="13">
        <f t="shared" si="17"/>
        <v>5.0313094864229413E-4</v>
      </c>
      <c r="M306" s="7">
        <v>44511</v>
      </c>
      <c r="N306">
        <v>3464</v>
      </c>
      <c r="O306">
        <v>3473.084961</v>
      </c>
      <c r="P306">
        <v>3462.665039</v>
      </c>
      <c r="Q306">
        <v>3466.625</v>
      </c>
      <c r="R306">
        <v>3466.625</v>
      </c>
      <c r="S306" s="14">
        <f t="shared" si="18"/>
        <v>2.8929953350449455E-3</v>
      </c>
      <c r="T306" s="8">
        <v>4682.8</v>
      </c>
      <c r="U306" s="13">
        <f t="shared" si="19"/>
        <v>-1.0677258507119092E-5</v>
      </c>
    </row>
    <row r="307" spans="1:21" ht="17" x14ac:dyDescent="0.2">
      <c r="A307" s="7">
        <v>43783</v>
      </c>
      <c r="B307">
        <v>2405</v>
      </c>
      <c r="C307">
        <v>2405</v>
      </c>
      <c r="D307">
        <v>2397.1430660000001</v>
      </c>
      <c r="E307">
        <v>2396.75</v>
      </c>
      <c r="F307">
        <v>2396.75</v>
      </c>
      <c r="G307" s="14">
        <f t="shared" si="16"/>
        <v>-9.8994425050802359E-4</v>
      </c>
      <c r="H307" s="8">
        <v>3120.18</v>
      </c>
      <c r="I307" s="13">
        <f t="shared" si="17"/>
        <v>-5.9256317203881803E-4</v>
      </c>
      <c r="M307" s="7">
        <v>44512</v>
      </c>
      <c r="N307">
        <v>3464</v>
      </c>
      <c r="O307">
        <v>3478.5</v>
      </c>
      <c r="P307">
        <v>3458.4750979999999</v>
      </c>
      <c r="Q307">
        <v>3476.5</v>
      </c>
      <c r="R307">
        <v>3476.5</v>
      </c>
      <c r="S307" s="14">
        <f t="shared" si="18"/>
        <v>2.8485919301914908E-3</v>
      </c>
      <c r="T307" s="8">
        <v>4700.8999999999996</v>
      </c>
      <c r="U307" s="13">
        <f t="shared" si="19"/>
        <v>3.8652088494062209E-3</v>
      </c>
    </row>
    <row r="308" spans="1:21" ht="17" x14ac:dyDescent="0.2">
      <c r="A308" s="7">
        <v>43784</v>
      </c>
      <c r="B308">
        <v>2408.75</v>
      </c>
      <c r="C308">
        <v>2409.2749020000001</v>
      </c>
      <c r="D308">
        <v>2399.3569339999999</v>
      </c>
      <c r="E308">
        <v>2410.125</v>
      </c>
      <c r="F308">
        <v>2410.125</v>
      </c>
      <c r="G308" s="14">
        <f t="shared" si="16"/>
        <v>5.5804735579429998E-3</v>
      </c>
      <c r="H308" s="8">
        <v>3108.46</v>
      </c>
      <c r="I308" s="13">
        <f t="shared" si="17"/>
        <v>-3.7561935529359936E-3</v>
      </c>
      <c r="M308" s="7">
        <v>44515</v>
      </c>
      <c r="N308">
        <v>3479</v>
      </c>
      <c r="O308">
        <v>3490.530029</v>
      </c>
      <c r="P308">
        <v>3474.75</v>
      </c>
      <c r="Q308">
        <v>3477.5</v>
      </c>
      <c r="R308">
        <v>3477.5</v>
      </c>
      <c r="S308" s="14">
        <f t="shared" si="18"/>
        <v>2.8764562059535592E-4</v>
      </c>
      <c r="T308" s="8">
        <v>4688.67</v>
      </c>
      <c r="U308" s="13">
        <f t="shared" si="19"/>
        <v>-2.6016294752068125E-3</v>
      </c>
    </row>
    <row r="309" spans="1:21" ht="17" x14ac:dyDescent="0.2">
      <c r="A309" s="7">
        <v>43787</v>
      </c>
      <c r="B309">
        <v>2407.25</v>
      </c>
      <c r="C309">
        <v>2410.1201169999999</v>
      </c>
      <c r="D309">
        <v>2396.75</v>
      </c>
      <c r="E309">
        <v>2400</v>
      </c>
      <c r="F309">
        <v>2400</v>
      </c>
      <c r="G309" s="14">
        <f t="shared" si="16"/>
        <v>-4.2010269176909754E-3</v>
      </c>
      <c r="H309" s="8">
        <v>3103.54</v>
      </c>
      <c r="I309" s="13">
        <f t="shared" si="17"/>
        <v>-1.5827773238195064E-3</v>
      </c>
      <c r="M309" s="7">
        <v>44516</v>
      </c>
      <c r="N309">
        <v>3468</v>
      </c>
      <c r="O309">
        <v>3497.084961</v>
      </c>
      <c r="P309">
        <v>3461.6000979999999</v>
      </c>
      <c r="Q309">
        <v>3496.5</v>
      </c>
      <c r="R309">
        <v>3496.5</v>
      </c>
      <c r="S309" s="14">
        <f t="shared" si="18"/>
        <v>5.4636951833213487E-3</v>
      </c>
      <c r="T309" s="8">
        <v>4704.54</v>
      </c>
      <c r="U309" s="13">
        <f t="shared" si="19"/>
        <v>3.3847551651107199E-3</v>
      </c>
    </row>
    <row r="310" spans="1:21" ht="17" x14ac:dyDescent="0.2">
      <c r="A310" s="7">
        <v>43788</v>
      </c>
      <c r="B310">
        <v>2406.75</v>
      </c>
      <c r="C310">
        <v>2416.8000489999999</v>
      </c>
      <c r="D310">
        <v>2401.75</v>
      </c>
      <c r="E310">
        <v>2407</v>
      </c>
      <c r="F310">
        <v>2407</v>
      </c>
      <c r="G310" s="14">
        <f t="shared" si="16"/>
        <v>2.9166666666666785E-3</v>
      </c>
      <c r="H310" s="8">
        <v>3110.29</v>
      </c>
      <c r="I310" s="13">
        <f t="shared" si="17"/>
        <v>2.1749357185665286E-3</v>
      </c>
      <c r="M310" s="7">
        <v>44517</v>
      </c>
      <c r="N310">
        <v>3486</v>
      </c>
      <c r="O310">
        <v>3491.334961</v>
      </c>
      <c r="P310">
        <v>3466.3500979999999</v>
      </c>
      <c r="Q310">
        <v>3474.125</v>
      </c>
      <c r="R310">
        <v>3474.125</v>
      </c>
      <c r="S310" s="14">
        <f t="shared" si="18"/>
        <v>-6.3992563992564255E-3</v>
      </c>
      <c r="T310" s="8">
        <v>4697.96</v>
      </c>
      <c r="U310" s="13">
        <f t="shared" si="19"/>
        <v>-1.3986489646171663E-3</v>
      </c>
    </row>
    <row r="311" spans="1:21" ht="17" x14ac:dyDescent="0.2">
      <c r="A311" s="7">
        <v>43789</v>
      </c>
      <c r="B311">
        <v>2404.5</v>
      </c>
      <c r="C311">
        <v>2409.75</v>
      </c>
      <c r="D311">
        <v>2400.75</v>
      </c>
      <c r="E311">
        <v>2408.375</v>
      </c>
      <c r="F311">
        <v>2408.375</v>
      </c>
      <c r="G311" s="14">
        <f t="shared" si="16"/>
        <v>5.7125051931872228E-4</v>
      </c>
      <c r="H311" s="8">
        <v>3133.64</v>
      </c>
      <c r="I311" s="13">
        <f t="shared" si="17"/>
        <v>7.5073385439943241E-3</v>
      </c>
      <c r="M311" s="7">
        <v>44518</v>
      </c>
      <c r="N311">
        <v>3468</v>
      </c>
      <c r="O311">
        <v>3482.084961</v>
      </c>
      <c r="P311">
        <v>3458.5458979999999</v>
      </c>
      <c r="Q311">
        <v>3469.75</v>
      </c>
      <c r="R311">
        <v>3469.75</v>
      </c>
      <c r="S311" s="14">
        <f t="shared" si="18"/>
        <v>-1.2593098981757977E-3</v>
      </c>
      <c r="T311" s="8">
        <v>4682.9399999999996</v>
      </c>
      <c r="U311" s="13">
        <f t="shared" si="19"/>
        <v>-3.1971323723489764E-3</v>
      </c>
    </row>
    <row r="312" spans="1:21" ht="17" x14ac:dyDescent="0.2">
      <c r="A312" s="7">
        <v>43790</v>
      </c>
      <c r="B312">
        <v>2394</v>
      </c>
      <c r="C312">
        <v>2399.5</v>
      </c>
      <c r="D312">
        <v>2389.6499020000001</v>
      </c>
      <c r="E312">
        <v>2397.75</v>
      </c>
      <c r="F312">
        <v>2397.75</v>
      </c>
      <c r="G312" s="14">
        <f t="shared" si="16"/>
        <v>-4.4116883790937811E-3</v>
      </c>
      <c r="H312" s="8">
        <v>3140.52</v>
      </c>
      <c r="I312" s="13">
        <f t="shared" si="17"/>
        <v>2.1955297992111156E-3</v>
      </c>
      <c r="M312" s="7">
        <v>44519</v>
      </c>
      <c r="N312">
        <v>3489.75</v>
      </c>
      <c r="O312">
        <v>3504</v>
      </c>
      <c r="P312">
        <v>3478.030029</v>
      </c>
      <c r="Q312">
        <v>3487.375</v>
      </c>
      <c r="R312">
        <v>3487.375</v>
      </c>
      <c r="S312" s="14">
        <f t="shared" si="18"/>
        <v>5.0796166870812343E-3</v>
      </c>
      <c r="T312" s="8">
        <v>4690.7</v>
      </c>
      <c r="U312" s="13">
        <f t="shared" si="19"/>
        <v>1.6570786727996278E-3</v>
      </c>
    </row>
    <row r="313" spans="1:21" ht="17" x14ac:dyDescent="0.2">
      <c r="A313" s="7">
        <v>43791</v>
      </c>
      <c r="B313">
        <v>2402.25</v>
      </c>
      <c r="C313">
        <v>2416.8000489999999</v>
      </c>
      <c r="D313">
        <v>2401.1999510000001</v>
      </c>
      <c r="E313">
        <v>2414.875</v>
      </c>
      <c r="F313">
        <v>2414.875</v>
      </c>
      <c r="G313" s="14">
        <f t="shared" si="16"/>
        <v>7.142112397038991E-3</v>
      </c>
      <c r="H313" s="8">
        <v>3153.63</v>
      </c>
      <c r="I313" s="13">
        <f t="shared" si="17"/>
        <v>4.1744679225097503E-3</v>
      </c>
      <c r="M313" s="7">
        <v>44522</v>
      </c>
      <c r="N313">
        <v>3497</v>
      </c>
      <c r="O313">
        <v>3527.5</v>
      </c>
      <c r="P313">
        <v>3488.75</v>
      </c>
      <c r="Q313">
        <v>3516.625</v>
      </c>
      <c r="R313">
        <v>3516.625</v>
      </c>
      <c r="S313" s="14">
        <f t="shared" si="18"/>
        <v>8.38739739775618E-3</v>
      </c>
      <c r="T313" s="8">
        <v>4701.46</v>
      </c>
      <c r="U313" s="13">
        <f t="shared" si="19"/>
        <v>2.2939006971240961E-3</v>
      </c>
    </row>
    <row r="314" spans="1:21" ht="17" x14ac:dyDescent="0.2">
      <c r="A314" s="7">
        <v>43794</v>
      </c>
      <c r="B314">
        <v>2420.75</v>
      </c>
      <c r="C314">
        <v>2423.25</v>
      </c>
      <c r="D314">
        <v>2416.709961</v>
      </c>
      <c r="E314">
        <v>2421.5</v>
      </c>
      <c r="F314">
        <v>2421.5</v>
      </c>
      <c r="G314" s="14">
        <f t="shared" si="16"/>
        <v>2.7434132201460404E-3</v>
      </c>
      <c r="H314" s="8">
        <v>3140.98</v>
      </c>
      <c r="I314" s="13">
        <f t="shared" si="17"/>
        <v>-4.0112505271703291E-3</v>
      </c>
      <c r="M314" s="7">
        <v>44523</v>
      </c>
      <c r="N314">
        <v>3479.5</v>
      </c>
      <c r="O314">
        <v>3502.1000979999999</v>
      </c>
      <c r="P314">
        <v>3469</v>
      </c>
      <c r="Q314">
        <v>3479</v>
      </c>
      <c r="R314">
        <v>3479</v>
      </c>
      <c r="S314" s="14">
        <f t="shared" si="18"/>
        <v>-1.0699178900223982E-2</v>
      </c>
      <c r="T314" s="8">
        <v>4594.62</v>
      </c>
      <c r="U314" s="13">
        <f t="shared" si="19"/>
        <v>-2.2724855683128209E-2</v>
      </c>
    </row>
    <row r="315" spans="1:21" ht="17" x14ac:dyDescent="0.2">
      <c r="A315" s="7">
        <v>43795</v>
      </c>
      <c r="B315">
        <v>2431.25</v>
      </c>
      <c r="C315">
        <v>2439.3000489999999</v>
      </c>
      <c r="D315">
        <v>2426.5500489999999</v>
      </c>
      <c r="E315">
        <v>2438.5</v>
      </c>
      <c r="F315">
        <v>2438.5</v>
      </c>
      <c r="G315" s="14">
        <f t="shared" si="16"/>
        <v>7.0204418748709418E-3</v>
      </c>
      <c r="H315" s="8">
        <v>3113.87</v>
      </c>
      <c r="I315" s="13">
        <f t="shared" si="17"/>
        <v>-8.6310641901572449E-3</v>
      </c>
      <c r="M315" s="7">
        <v>44524</v>
      </c>
      <c r="N315">
        <v>3496</v>
      </c>
      <c r="O315">
        <v>3510.8500979999999</v>
      </c>
      <c r="P315">
        <v>3483.6999510000001</v>
      </c>
      <c r="Q315">
        <v>3509.125</v>
      </c>
      <c r="R315">
        <v>3509.125</v>
      </c>
      <c r="S315" s="14">
        <f t="shared" si="18"/>
        <v>8.6590974417937172E-3</v>
      </c>
      <c r="T315" s="8">
        <v>4655.2700000000004</v>
      </c>
      <c r="U315" s="13">
        <f t="shared" si="19"/>
        <v>1.3200221128189193E-2</v>
      </c>
    </row>
    <row r="316" spans="1:21" ht="17" x14ac:dyDescent="0.2">
      <c r="A316" s="7">
        <v>43796</v>
      </c>
      <c r="B316">
        <v>2449</v>
      </c>
      <c r="C316">
        <v>2449</v>
      </c>
      <c r="D316">
        <v>2435.7629390000002</v>
      </c>
      <c r="E316">
        <v>2437.375</v>
      </c>
      <c r="F316">
        <v>2437.375</v>
      </c>
      <c r="G316" s="14">
        <f t="shared" si="16"/>
        <v>-4.6134919007589925E-4</v>
      </c>
      <c r="H316" s="8">
        <v>3093.2</v>
      </c>
      <c r="I316" s="13">
        <f t="shared" si="17"/>
        <v>-6.6380420505672832E-3</v>
      </c>
      <c r="M316" s="7">
        <v>44525</v>
      </c>
      <c r="N316">
        <v>3522.5</v>
      </c>
      <c r="O316">
        <v>3530.8999020000001</v>
      </c>
      <c r="P316">
        <v>3522.0500489999999</v>
      </c>
      <c r="Q316">
        <v>3523.25</v>
      </c>
      <c r="R316">
        <v>3523.25</v>
      </c>
      <c r="S316" s="14">
        <f t="shared" si="18"/>
        <v>4.0252199622412554E-3</v>
      </c>
      <c r="T316" s="8">
        <v>4567</v>
      </c>
      <c r="U316" s="13">
        <f t="shared" si="19"/>
        <v>-1.8961306218543861E-2</v>
      </c>
    </row>
    <row r="317" spans="1:21" ht="17" x14ac:dyDescent="0.2">
      <c r="A317" s="7">
        <v>43797</v>
      </c>
      <c r="B317">
        <v>2426.25</v>
      </c>
      <c r="C317">
        <v>2437</v>
      </c>
      <c r="D317">
        <v>2425</v>
      </c>
      <c r="E317">
        <v>2436.75</v>
      </c>
      <c r="F317">
        <v>2436.75</v>
      </c>
      <c r="G317" s="14">
        <f t="shared" si="16"/>
        <v>-2.5642340632847649E-4</v>
      </c>
      <c r="H317" s="8">
        <v>3112.76</v>
      </c>
      <c r="I317" s="13">
        <f t="shared" si="17"/>
        <v>6.323548428811776E-3</v>
      </c>
      <c r="M317" s="7">
        <v>44526</v>
      </c>
      <c r="N317">
        <v>3465</v>
      </c>
      <c r="O317">
        <v>3472.6000979999999</v>
      </c>
      <c r="P317">
        <v>3432.25</v>
      </c>
      <c r="Q317">
        <v>3441.5</v>
      </c>
      <c r="R317">
        <v>3441.5</v>
      </c>
      <c r="S317" s="14">
        <f t="shared" si="18"/>
        <v>-2.3203008585822804E-2</v>
      </c>
      <c r="T317" s="8">
        <v>4513.04</v>
      </c>
      <c r="U317" s="13">
        <f t="shared" si="19"/>
        <v>-1.1815195971097037E-2</v>
      </c>
    </row>
    <row r="318" spans="1:21" ht="17" x14ac:dyDescent="0.2">
      <c r="A318" s="7">
        <v>43798</v>
      </c>
      <c r="B318">
        <v>2424.75</v>
      </c>
      <c r="C318">
        <v>2439.5</v>
      </c>
      <c r="D318">
        <v>2424.75</v>
      </c>
      <c r="E318">
        <v>2427.25</v>
      </c>
      <c r="F318">
        <v>2427.25</v>
      </c>
      <c r="G318" s="14">
        <f t="shared" si="16"/>
        <v>-3.8986354775828458E-3</v>
      </c>
      <c r="H318" s="8">
        <v>3117.43</v>
      </c>
      <c r="I318" s="13">
        <f t="shared" si="17"/>
        <v>1.500276282141666E-3</v>
      </c>
      <c r="M318" s="7">
        <v>44529</v>
      </c>
      <c r="N318">
        <v>3472</v>
      </c>
      <c r="O318">
        <v>3483.0500489999999</v>
      </c>
      <c r="P318">
        <v>3456.75</v>
      </c>
      <c r="Q318">
        <v>3476</v>
      </c>
      <c r="R318">
        <v>3476</v>
      </c>
      <c r="S318" s="14">
        <f t="shared" si="18"/>
        <v>1.0024698532616672E-2</v>
      </c>
      <c r="T318" s="8">
        <v>4577.1000000000004</v>
      </c>
      <c r="U318" s="13">
        <f t="shared" si="19"/>
        <v>1.4194423271231882E-2</v>
      </c>
    </row>
    <row r="319" spans="1:21" ht="17" x14ac:dyDescent="0.2">
      <c r="A319" s="7">
        <v>43801</v>
      </c>
      <c r="B319">
        <v>2435.25</v>
      </c>
      <c r="C319">
        <v>2443.3500979999999</v>
      </c>
      <c r="D319">
        <v>2402.75</v>
      </c>
      <c r="E319">
        <v>2403.5</v>
      </c>
      <c r="F319">
        <v>2403.5</v>
      </c>
      <c r="G319" s="14">
        <f t="shared" si="16"/>
        <v>-9.7847358121331274E-3</v>
      </c>
      <c r="H319" s="8">
        <v>3145.91</v>
      </c>
      <c r="I319" s="13">
        <f t="shared" si="17"/>
        <v>9.1357303933048417E-3</v>
      </c>
      <c r="M319" s="7">
        <v>44530</v>
      </c>
      <c r="N319">
        <v>3453</v>
      </c>
      <c r="O319">
        <v>3471.2539059999999</v>
      </c>
      <c r="P319">
        <v>3428</v>
      </c>
      <c r="Q319">
        <v>3455.875</v>
      </c>
      <c r="R319">
        <v>3455.875</v>
      </c>
      <c r="S319" s="14">
        <f t="shared" si="18"/>
        <v>-5.7897008055235455E-3</v>
      </c>
      <c r="T319" s="8">
        <v>4538.43</v>
      </c>
      <c r="U319" s="13">
        <f t="shared" si="19"/>
        <v>-8.4485809792226307E-3</v>
      </c>
    </row>
    <row r="320" spans="1:21" ht="17" x14ac:dyDescent="0.2">
      <c r="A320" s="7">
        <v>43802</v>
      </c>
      <c r="B320">
        <v>2400.5</v>
      </c>
      <c r="C320">
        <v>2403.1000979999999</v>
      </c>
      <c r="D320">
        <v>2358.25</v>
      </c>
      <c r="E320">
        <v>2364.625</v>
      </c>
      <c r="F320">
        <v>2364.625</v>
      </c>
      <c r="G320" s="14">
        <f t="shared" si="16"/>
        <v>-1.6174329103390894E-2</v>
      </c>
      <c r="H320" s="8">
        <v>3135.96</v>
      </c>
      <c r="I320" s="13">
        <f t="shared" si="17"/>
        <v>-3.1628368262283102E-3</v>
      </c>
      <c r="M320" s="7">
        <v>44531</v>
      </c>
      <c r="N320">
        <v>3450</v>
      </c>
      <c r="O320">
        <v>3484.1000979999999</v>
      </c>
      <c r="P320">
        <v>3448.5</v>
      </c>
      <c r="Q320">
        <v>3481.375</v>
      </c>
      <c r="R320">
        <v>3481.375</v>
      </c>
      <c r="S320" s="14">
        <f t="shared" si="18"/>
        <v>7.3787391037001271E-3</v>
      </c>
      <c r="T320" s="8">
        <v>4591.67</v>
      </c>
      <c r="U320" s="13">
        <f t="shared" si="19"/>
        <v>1.1730928977641941E-2</v>
      </c>
    </row>
    <row r="321" spans="1:21" ht="17" x14ac:dyDescent="0.2">
      <c r="A321" s="7">
        <v>43803</v>
      </c>
      <c r="B321">
        <v>2370.25</v>
      </c>
      <c r="C321">
        <v>2378.8500979999999</v>
      </c>
      <c r="D321">
        <v>2363.5649410000001</v>
      </c>
      <c r="E321">
        <v>2374.75</v>
      </c>
      <c r="F321">
        <v>2374.75</v>
      </c>
      <c r="G321" s="14">
        <f t="shared" si="16"/>
        <v>4.2818628746630338E-3</v>
      </c>
      <c r="H321" s="8">
        <v>3132.52</v>
      </c>
      <c r="I321" s="13">
        <f t="shared" si="17"/>
        <v>-1.0969527672547441E-3</v>
      </c>
      <c r="M321" s="7">
        <v>44532</v>
      </c>
      <c r="N321">
        <v>3408.5</v>
      </c>
      <c r="O321">
        <v>3425.3249510000001</v>
      </c>
      <c r="P321">
        <v>3378.3999020000001</v>
      </c>
      <c r="Q321">
        <v>3423.625</v>
      </c>
      <c r="R321">
        <v>3423.625</v>
      </c>
      <c r="S321" s="14">
        <f t="shared" si="18"/>
        <v>-1.6588273311550772E-2</v>
      </c>
      <c r="T321" s="8">
        <v>4686.75</v>
      </c>
      <c r="U321" s="13">
        <f t="shared" si="19"/>
        <v>2.0707063007576743E-2</v>
      </c>
    </row>
    <row r="322" spans="1:21" ht="17" x14ac:dyDescent="0.2">
      <c r="A322" s="7">
        <v>43804</v>
      </c>
      <c r="B322">
        <v>2371</v>
      </c>
      <c r="C322">
        <v>2376.1000979999999</v>
      </c>
      <c r="D322">
        <v>2360</v>
      </c>
      <c r="E322">
        <v>2363.5</v>
      </c>
      <c r="F322">
        <v>2363.5</v>
      </c>
      <c r="G322" s="14">
        <f t="shared" si="16"/>
        <v>-4.737340772712928E-3</v>
      </c>
      <c r="H322" s="8">
        <v>3141.63</v>
      </c>
      <c r="I322" s="13">
        <f t="shared" si="17"/>
        <v>2.9082017034209873E-3</v>
      </c>
      <c r="M322" s="7">
        <v>44533</v>
      </c>
      <c r="N322">
        <v>3443.5</v>
      </c>
      <c r="O322">
        <v>3465.5</v>
      </c>
      <c r="P322">
        <v>3409.5</v>
      </c>
      <c r="Q322">
        <v>3424</v>
      </c>
      <c r="R322">
        <v>3424</v>
      </c>
      <c r="S322" s="14">
        <f t="shared" si="18"/>
        <v>1.0953302420690925E-4</v>
      </c>
      <c r="T322" s="8">
        <v>4701.21</v>
      </c>
      <c r="U322" s="13">
        <f t="shared" si="19"/>
        <v>3.0852936469836223E-3</v>
      </c>
    </row>
    <row r="323" spans="1:21" ht="17" x14ac:dyDescent="0.2">
      <c r="A323" s="7">
        <v>43805</v>
      </c>
      <c r="B323">
        <v>2373.25</v>
      </c>
      <c r="C323">
        <v>2400</v>
      </c>
      <c r="D323">
        <v>2370.25</v>
      </c>
      <c r="E323">
        <v>2398.5</v>
      </c>
      <c r="F323">
        <v>2398.5</v>
      </c>
      <c r="G323" s="14">
        <f t="shared" si="16"/>
        <v>1.4808546646921883E-2</v>
      </c>
      <c r="H323" s="8">
        <v>3168.57</v>
      </c>
      <c r="I323" s="13">
        <f t="shared" si="17"/>
        <v>8.5751663945150547E-3</v>
      </c>
      <c r="M323" s="7">
        <v>44536</v>
      </c>
      <c r="N323">
        <v>3438.75</v>
      </c>
      <c r="O323">
        <v>3457.5</v>
      </c>
      <c r="P323">
        <v>3411.75</v>
      </c>
      <c r="Q323">
        <v>3447.875</v>
      </c>
      <c r="R323">
        <v>3447.875</v>
      </c>
      <c r="S323" s="14">
        <f t="shared" si="18"/>
        <v>6.972838785046731E-3</v>
      </c>
      <c r="T323" s="8">
        <v>4667.45</v>
      </c>
      <c r="U323" s="13">
        <f t="shared" si="19"/>
        <v>-7.1811299644134463E-3</v>
      </c>
    </row>
    <row r="324" spans="1:21" ht="17" x14ac:dyDescent="0.2">
      <c r="A324" s="7">
        <v>43808</v>
      </c>
      <c r="B324">
        <v>2385</v>
      </c>
      <c r="C324">
        <v>2393.1579590000001</v>
      </c>
      <c r="D324">
        <v>2382.6000979999999</v>
      </c>
      <c r="E324">
        <v>2388.125</v>
      </c>
      <c r="F324">
        <v>2388.125</v>
      </c>
      <c r="G324" s="14">
        <f t="shared" ref="G324:G387" si="20">F324/F323-1</f>
        <v>-4.325620179278733E-3</v>
      </c>
      <c r="H324" s="8">
        <v>3168.8</v>
      </c>
      <c r="I324" s="13">
        <f t="shared" ref="I324:I387" si="21">H324/H323-1</f>
        <v>7.258794976916505E-5</v>
      </c>
      <c r="M324" s="7">
        <v>44537</v>
      </c>
      <c r="N324">
        <v>3474.75</v>
      </c>
      <c r="O324">
        <v>3537.75</v>
      </c>
      <c r="P324">
        <v>3474.6999510000001</v>
      </c>
      <c r="Q324">
        <v>3536.75</v>
      </c>
      <c r="R324">
        <v>3536.75</v>
      </c>
      <c r="S324" s="14">
        <f t="shared" ref="S324:S387" si="22">R324/R323-1</f>
        <v>2.5776746546785967E-2</v>
      </c>
      <c r="T324" s="8">
        <v>4712.0200000000004</v>
      </c>
      <c r="U324" s="13">
        <f t="shared" ref="U324:U387" si="23">T324/T323-1</f>
        <v>9.54911139915815E-3</v>
      </c>
    </row>
    <row r="325" spans="1:21" ht="17" x14ac:dyDescent="0.2">
      <c r="A325" s="7">
        <v>43809</v>
      </c>
      <c r="B325">
        <v>2385.25</v>
      </c>
      <c r="C325">
        <v>2385.75</v>
      </c>
      <c r="D325">
        <v>2361.1579590000001</v>
      </c>
      <c r="E325">
        <v>2379.625</v>
      </c>
      <c r="F325">
        <v>2379.625</v>
      </c>
      <c r="G325" s="14">
        <f t="shared" si="20"/>
        <v>-3.5592776760010603E-3</v>
      </c>
      <c r="H325" s="8">
        <v>3191.45</v>
      </c>
      <c r="I325" s="13">
        <f t="shared" si="21"/>
        <v>7.1478162080280683E-3</v>
      </c>
      <c r="M325" s="7">
        <v>44538</v>
      </c>
      <c r="N325">
        <v>3539.25</v>
      </c>
      <c r="O325">
        <v>3560.75</v>
      </c>
      <c r="P325">
        <v>3527.6000979999999</v>
      </c>
      <c r="Q325">
        <v>3531.625</v>
      </c>
      <c r="R325">
        <v>3531.625</v>
      </c>
      <c r="S325" s="14">
        <f t="shared" si="22"/>
        <v>-1.449070474305536E-3</v>
      </c>
      <c r="T325" s="8">
        <v>4668.97</v>
      </c>
      <c r="U325" s="13">
        <f t="shared" si="23"/>
        <v>-9.1362090992822553E-3</v>
      </c>
    </row>
    <row r="326" spans="1:21" ht="17" x14ac:dyDescent="0.2">
      <c r="A326" s="7">
        <v>43810</v>
      </c>
      <c r="B326">
        <v>2387.5</v>
      </c>
      <c r="C326">
        <v>2390.25</v>
      </c>
      <c r="D326">
        <v>2376.459961</v>
      </c>
      <c r="E326">
        <v>2378</v>
      </c>
      <c r="F326">
        <v>2378</v>
      </c>
      <c r="G326" s="14">
        <f t="shared" si="20"/>
        <v>-6.8288070599353823E-4</v>
      </c>
      <c r="H326" s="8">
        <v>3192.52</v>
      </c>
      <c r="I326" s="13">
        <f t="shared" si="21"/>
        <v>3.3527080167328194E-4</v>
      </c>
      <c r="M326" s="7">
        <v>44539</v>
      </c>
      <c r="N326">
        <v>3550.5</v>
      </c>
      <c r="O326">
        <v>3550.6999510000001</v>
      </c>
      <c r="P326">
        <v>3533.25</v>
      </c>
      <c r="Q326">
        <v>3546.875</v>
      </c>
      <c r="R326">
        <v>3546.875</v>
      </c>
      <c r="S326" s="14">
        <f t="shared" si="22"/>
        <v>4.3181255087956227E-3</v>
      </c>
      <c r="T326" s="8">
        <v>4634.09</v>
      </c>
      <c r="U326" s="13">
        <f t="shared" si="23"/>
        <v>-7.4705984403412584E-3</v>
      </c>
    </row>
    <row r="327" spans="1:21" ht="17" x14ac:dyDescent="0.2">
      <c r="A327" s="7">
        <v>43811</v>
      </c>
      <c r="B327">
        <v>2369.25</v>
      </c>
      <c r="C327">
        <v>2404.8879390000002</v>
      </c>
      <c r="D327">
        <v>2367.844971</v>
      </c>
      <c r="E327">
        <v>2392.75</v>
      </c>
      <c r="F327">
        <v>2392.75</v>
      </c>
      <c r="G327" s="14">
        <f t="shared" si="20"/>
        <v>6.2026913372581483E-3</v>
      </c>
      <c r="H327" s="8">
        <v>3191.14</v>
      </c>
      <c r="I327" s="13">
        <f t="shared" si="21"/>
        <v>-4.3226040870536497E-4</v>
      </c>
      <c r="M327" s="7">
        <v>44540</v>
      </c>
      <c r="N327">
        <v>3530</v>
      </c>
      <c r="O327">
        <v>3551.6750489999999</v>
      </c>
      <c r="P327">
        <v>3523.3999020000001</v>
      </c>
      <c r="Q327">
        <v>3529.75</v>
      </c>
      <c r="R327">
        <v>3529.75</v>
      </c>
      <c r="S327" s="14">
        <f t="shared" si="22"/>
        <v>-4.8281938325991369E-3</v>
      </c>
      <c r="T327" s="8">
        <v>4709.8500000000004</v>
      </c>
      <c r="U327" s="13">
        <f t="shared" si="23"/>
        <v>1.6348409288555077E-2</v>
      </c>
    </row>
    <row r="328" spans="1:21" ht="17" x14ac:dyDescent="0.2">
      <c r="A328" s="7">
        <v>43812</v>
      </c>
      <c r="B328">
        <v>2360</v>
      </c>
      <c r="C328">
        <v>2375.8789059999999</v>
      </c>
      <c r="D328">
        <v>2354.0749510000001</v>
      </c>
      <c r="E328">
        <v>2356.25</v>
      </c>
      <c r="F328">
        <v>2356.25</v>
      </c>
      <c r="G328" s="14">
        <f t="shared" si="20"/>
        <v>-1.5254414376763115E-2</v>
      </c>
      <c r="H328" s="8">
        <v>3205.37</v>
      </c>
      <c r="I328" s="13">
        <f t="shared" si="21"/>
        <v>4.4592214694434418E-3</v>
      </c>
      <c r="M328" s="7">
        <v>44543</v>
      </c>
      <c r="N328">
        <v>3560.5</v>
      </c>
      <c r="O328">
        <v>3571.5</v>
      </c>
      <c r="P328">
        <v>3522.4379880000001</v>
      </c>
      <c r="Q328">
        <v>3524.625</v>
      </c>
      <c r="R328">
        <v>3524.625</v>
      </c>
      <c r="S328" s="14">
        <f t="shared" si="22"/>
        <v>-1.4519441886818862E-3</v>
      </c>
      <c r="T328" s="8">
        <v>4668.67</v>
      </c>
      <c r="U328" s="13">
        <f t="shared" si="23"/>
        <v>-8.7433782392221104E-3</v>
      </c>
    </row>
    <row r="329" spans="1:21" ht="17" x14ac:dyDescent="0.2">
      <c r="A329" s="7">
        <v>43815</v>
      </c>
      <c r="B329">
        <v>2365.5</v>
      </c>
      <c r="C329">
        <v>2387.5</v>
      </c>
      <c r="D329">
        <v>2365.5</v>
      </c>
      <c r="E329">
        <v>2387</v>
      </c>
      <c r="F329">
        <v>2387</v>
      </c>
      <c r="G329" s="14">
        <f t="shared" si="20"/>
        <v>1.3050397877984121E-2</v>
      </c>
      <c r="H329" s="8">
        <v>3221.22</v>
      </c>
      <c r="I329" s="13">
        <f t="shared" si="21"/>
        <v>4.9448269622538454E-3</v>
      </c>
      <c r="M329" s="7">
        <v>44544</v>
      </c>
      <c r="N329">
        <v>3539.5</v>
      </c>
      <c r="O329">
        <v>3541.75</v>
      </c>
      <c r="P329">
        <v>3478.75</v>
      </c>
      <c r="Q329">
        <v>3482.75</v>
      </c>
      <c r="R329">
        <v>3482.75</v>
      </c>
      <c r="S329" s="14">
        <f t="shared" si="22"/>
        <v>-1.188069652799939E-2</v>
      </c>
      <c r="T329" s="8">
        <v>4620.6400000000003</v>
      </c>
      <c r="U329" s="13">
        <f t="shared" si="23"/>
        <v>-1.0287726483131143E-2</v>
      </c>
    </row>
    <row r="330" spans="1:21" ht="17" x14ac:dyDescent="0.2">
      <c r="A330" s="7">
        <v>43816</v>
      </c>
      <c r="B330">
        <v>2398.75</v>
      </c>
      <c r="C330">
        <v>2422.538086</v>
      </c>
      <c r="D330">
        <v>2397.75</v>
      </c>
      <c r="E330">
        <v>2420.75</v>
      </c>
      <c r="F330">
        <v>2420.75</v>
      </c>
      <c r="G330" s="14">
        <f t="shared" si="20"/>
        <v>1.4139086719731964E-2</v>
      </c>
      <c r="H330" s="8">
        <v>3224.01</v>
      </c>
      <c r="I330" s="13">
        <f t="shared" si="21"/>
        <v>8.6613146571812294E-4</v>
      </c>
      <c r="M330" s="7">
        <v>44545</v>
      </c>
      <c r="N330">
        <v>3492.75</v>
      </c>
      <c r="O330">
        <v>3498.4499510000001</v>
      </c>
      <c r="P330">
        <v>3482.75</v>
      </c>
      <c r="Q330">
        <v>3485.875</v>
      </c>
      <c r="R330">
        <v>3485.875</v>
      </c>
      <c r="S330" s="14">
        <f t="shared" si="22"/>
        <v>8.9727944871142995E-4</v>
      </c>
      <c r="T330" s="8">
        <v>4568.0200000000004</v>
      </c>
      <c r="U330" s="13">
        <f t="shared" si="23"/>
        <v>-1.1388032826621375E-2</v>
      </c>
    </row>
    <row r="331" spans="1:21" ht="17" x14ac:dyDescent="0.2">
      <c r="A331" s="7">
        <v>43817</v>
      </c>
      <c r="B331">
        <v>2424</v>
      </c>
      <c r="C331">
        <v>2437</v>
      </c>
      <c r="D331">
        <v>2421.294922</v>
      </c>
      <c r="E331">
        <v>2434.5</v>
      </c>
      <c r="F331">
        <v>2434.5</v>
      </c>
      <c r="G331" s="14">
        <f t="shared" si="20"/>
        <v>5.6800578333160434E-3</v>
      </c>
      <c r="H331" s="8">
        <v>3223.38</v>
      </c>
      <c r="I331" s="13">
        <f t="shared" si="21"/>
        <v>-1.9540882317370389E-4</v>
      </c>
      <c r="M331" s="7">
        <v>44546</v>
      </c>
      <c r="N331">
        <v>3552</v>
      </c>
      <c r="O331">
        <v>3562.5749510000001</v>
      </c>
      <c r="P331">
        <v>3511.9250489999999</v>
      </c>
      <c r="Q331">
        <v>3520.125</v>
      </c>
      <c r="R331">
        <v>3520.125</v>
      </c>
      <c r="S331" s="14">
        <f t="shared" si="22"/>
        <v>9.8253666582994725E-3</v>
      </c>
      <c r="T331" s="8">
        <v>4649.2299999999996</v>
      </c>
      <c r="U331" s="13">
        <f t="shared" si="23"/>
        <v>1.7777943178882483E-2</v>
      </c>
    </row>
    <row r="332" spans="1:21" ht="17" x14ac:dyDescent="0.2">
      <c r="A332" s="7">
        <v>43818</v>
      </c>
      <c r="B332">
        <v>2426.25</v>
      </c>
      <c r="C332">
        <v>2451.75</v>
      </c>
      <c r="D332">
        <v>2423.1499020000001</v>
      </c>
      <c r="E332">
        <v>2448.25</v>
      </c>
      <c r="F332">
        <v>2448.25</v>
      </c>
      <c r="G332" s="14">
        <f t="shared" si="20"/>
        <v>5.6479769973301064E-3</v>
      </c>
      <c r="H332" s="8">
        <v>3239.91</v>
      </c>
      <c r="I332" s="13">
        <f t="shared" si="21"/>
        <v>5.1281573999961694E-3</v>
      </c>
      <c r="M332" s="7">
        <v>44547</v>
      </c>
      <c r="N332">
        <v>3493</v>
      </c>
      <c r="O332">
        <v>3501</v>
      </c>
      <c r="P332">
        <v>3449.7070309999999</v>
      </c>
      <c r="Q332">
        <v>3487</v>
      </c>
      <c r="R332">
        <v>3487</v>
      </c>
      <c r="S332" s="14">
        <f t="shared" si="22"/>
        <v>-9.4101771954120395E-3</v>
      </c>
      <c r="T332" s="8">
        <v>4696.5600000000004</v>
      </c>
      <c r="U332" s="13">
        <f t="shared" si="23"/>
        <v>1.0180180373954517E-2</v>
      </c>
    </row>
    <row r="333" spans="1:21" ht="17" x14ac:dyDescent="0.2">
      <c r="A333" s="7">
        <v>43819</v>
      </c>
      <c r="B333">
        <v>2452.25</v>
      </c>
      <c r="C333">
        <v>2462.25</v>
      </c>
      <c r="D333">
        <v>2445.889893</v>
      </c>
      <c r="E333">
        <v>2460.375</v>
      </c>
      <c r="F333">
        <v>2460.375</v>
      </c>
      <c r="G333" s="14">
        <f t="shared" si="20"/>
        <v>4.9525171040538662E-3</v>
      </c>
      <c r="H333" s="8">
        <v>3240.02</v>
      </c>
      <c r="I333" s="13">
        <f t="shared" si="21"/>
        <v>3.3951560382883272E-5</v>
      </c>
      <c r="M333" s="7">
        <v>44550</v>
      </c>
      <c r="N333">
        <v>3436</v>
      </c>
      <c r="O333">
        <v>3449.5</v>
      </c>
      <c r="P333">
        <v>3413</v>
      </c>
      <c r="Q333">
        <v>3414.375</v>
      </c>
      <c r="R333">
        <v>3414.375</v>
      </c>
      <c r="S333" s="14">
        <f t="shared" si="22"/>
        <v>-2.0827358761112746E-2</v>
      </c>
      <c r="T333" s="8">
        <v>4725.79</v>
      </c>
      <c r="U333" s="13">
        <f t="shared" si="23"/>
        <v>6.2237041579367158E-3</v>
      </c>
    </row>
    <row r="334" spans="1:21" ht="17" x14ac:dyDescent="0.2">
      <c r="A334" s="7">
        <v>43822</v>
      </c>
      <c r="B334">
        <v>2464.75</v>
      </c>
      <c r="C334">
        <v>2490.0900879999999</v>
      </c>
      <c r="D334">
        <v>2459.139893</v>
      </c>
      <c r="E334">
        <v>2487.25</v>
      </c>
      <c r="F334">
        <v>2487.25</v>
      </c>
      <c r="G334" s="14">
        <f t="shared" si="20"/>
        <v>1.0923131636437544E-2</v>
      </c>
      <c r="H334" s="8">
        <v>3221.29</v>
      </c>
      <c r="I334" s="13">
        <f t="shared" si="21"/>
        <v>-5.7808285134042237E-3</v>
      </c>
      <c r="M334" s="7">
        <v>44551</v>
      </c>
      <c r="N334">
        <v>3461.75</v>
      </c>
      <c r="O334">
        <v>3467.7749020000001</v>
      </c>
      <c r="P334">
        <v>3445.4628910000001</v>
      </c>
      <c r="Q334">
        <v>3456.75</v>
      </c>
      <c r="R334">
        <v>3456.75</v>
      </c>
      <c r="S334" s="14">
        <f t="shared" si="22"/>
        <v>1.2410763316858864E-2</v>
      </c>
      <c r="T334" s="8">
        <v>4791.1899999999996</v>
      </c>
      <c r="U334" s="13">
        <f t="shared" si="23"/>
        <v>1.383895602639984E-2</v>
      </c>
    </row>
    <row r="335" spans="1:21" ht="17" x14ac:dyDescent="0.2">
      <c r="A335" s="7">
        <v>43823</v>
      </c>
      <c r="B335">
        <v>2483</v>
      </c>
      <c r="C335">
        <v>2485.8701169999999</v>
      </c>
      <c r="D335">
        <v>2479.8400879999999</v>
      </c>
      <c r="E335">
        <v>2482</v>
      </c>
      <c r="F335">
        <v>2482</v>
      </c>
      <c r="G335" s="14">
        <f t="shared" si="20"/>
        <v>-2.1107649009950435E-3</v>
      </c>
      <c r="H335" s="8">
        <v>3230.78</v>
      </c>
      <c r="I335" s="13">
        <f t="shared" si="21"/>
        <v>2.9460247292234509E-3</v>
      </c>
      <c r="M335" s="7">
        <v>44552</v>
      </c>
      <c r="N335">
        <v>3481.75</v>
      </c>
      <c r="O335">
        <v>3497.25</v>
      </c>
      <c r="P335">
        <v>3462.9499510000001</v>
      </c>
      <c r="Q335">
        <v>3490.125</v>
      </c>
      <c r="R335">
        <v>3490.125</v>
      </c>
      <c r="S335" s="14">
        <f t="shared" si="22"/>
        <v>9.6550227815144218E-3</v>
      </c>
      <c r="T335" s="8">
        <v>4786.3500000000004</v>
      </c>
      <c r="U335" s="13">
        <f t="shared" si="23"/>
        <v>-1.0101874482121298E-3</v>
      </c>
    </row>
    <row r="336" spans="1:21" ht="17" x14ac:dyDescent="0.2">
      <c r="A336" s="7">
        <v>43826</v>
      </c>
      <c r="B336">
        <v>2480.25</v>
      </c>
      <c r="C336">
        <v>2486.25</v>
      </c>
      <c r="D336">
        <v>2459.5900879999999</v>
      </c>
      <c r="E336">
        <v>2466.625</v>
      </c>
      <c r="F336">
        <v>2466.625</v>
      </c>
      <c r="G336" s="14">
        <f t="shared" si="20"/>
        <v>-6.1946011281225344E-3</v>
      </c>
      <c r="H336" s="8">
        <v>3257.85</v>
      </c>
      <c r="I336" s="13">
        <f t="shared" si="21"/>
        <v>8.3787815945375321E-3</v>
      </c>
      <c r="M336" s="7">
        <v>44553</v>
      </c>
      <c r="N336">
        <v>3499</v>
      </c>
      <c r="O336">
        <v>3514.9628910000001</v>
      </c>
      <c r="P336">
        <v>3487</v>
      </c>
      <c r="Q336">
        <v>3512.375</v>
      </c>
      <c r="R336">
        <v>3512.375</v>
      </c>
      <c r="S336" s="14">
        <f t="shared" si="22"/>
        <v>6.3751298305934068E-3</v>
      </c>
      <c r="T336" s="8">
        <v>4793.0600000000004</v>
      </c>
      <c r="U336" s="13">
        <f t="shared" si="23"/>
        <v>1.4019033292591576E-3</v>
      </c>
    </row>
    <row r="337" spans="1:21" ht="17" x14ac:dyDescent="0.2">
      <c r="A337" s="7">
        <v>43829</v>
      </c>
      <c r="B337">
        <v>2461.5</v>
      </c>
      <c r="C337">
        <v>2467.1201169999999</v>
      </c>
      <c r="D337">
        <v>2439.1010740000002</v>
      </c>
      <c r="E337">
        <v>2443.75</v>
      </c>
      <c r="F337">
        <v>2443.75</v>
      </c>
      <c r="G337" s="14">
        <f t="shared" si="20"/>
        <v>-9.2738053007652699E-3</v>
      </c>
      <c r="H337" s="8">
        <v>3234.85</v>
      </c>
      <c r="I337" s="13">
        <f t="shared" si="21"/>
        <v>-7.059870773669763E-3</v>
      </c>
      <c r="M337" s="7">
        <v>44554</v>
      </c>
      <c r="N337">
        <v>3523.25</v>
      </c>
      <c r="O337">
        <v>3525</v>
      </c>
      <c r="P337">
        <v>3491</v>
      </c>
      <c r="Q337">
        <v>3507.5</v>
      </c>
      <c r="R337">
        <v>3507.5</v>
      </c>
      <c r="S337" s="14">
        <f t="shared" si="22"/>
        <v>-1.3879497491013915E-3</v>
      </c>
      <c r="T337" s="8">
        <v>4778.7299999999996</v>
      </c>
      <c r="U337" s="13">
        <f t="shared" si="23"/>
        <v>-2.9897393314501919E-3</v>
      </c>
    </row>
    <row r="338" spans="1:21" ht="17" x14ac:dyDescent="0.2">
      <c r="A338" s="7">
        <v>43830</v>
      </c>
      <c r="B338">
        <v>2444.25</v>
      </c>
      <c r="C338">
        <v>2448.5778810000002</v>
      </c>
      <c r="D338">
        <v>2428.5</v>
      </c>
      <c r="E338">
        <v>2432.25</v>
      </c>
      <c r="F338">
        <v>2432.25</v>
      </c>
      <c r="G338" s="14">
        <f t="shared" si="20"/>
        <v>-4.7058823529412264E-3</v>
      </c>
      <c r="H338" s="8">
        <v>3246.28</v>
      </c>
      <c r="I338" s="13">
        <f t="shared" si="21"/>
        <v>3.5333941295578875E-3</v>
      </c>
      <c r="M338" s="7">
        <v>44559</v>
      </c>
      <c r="N338">
        <v>3558.25</v>
      </c>
      <c r="O338">
        <v>3573</v>
      </c>
      <c r="P338">
        <v>3528.5</v>
      </c>
      <c r="Q338">
        <v>3535.75</v>
      </c>
      <c r="R338">
        <v>3535.75</v>
      </c>
      <c r="S338" s="14">
        <f t="shared" si="22"/>
        <v>8.0541696364933024E-3</v>
      </c>
      <c r="T338" s="8">
        <v>4766.18</v>
      </c>
      <c r="U338" s="13">
        <f t="shared" si="23"/>
        <v>-2.6262207741385435E-3</v>
      </c>
    </row>
    <row r="339" spans="1:21" ht="17" x14ac:dyDescent="0.2">
      <c r="A339" s="7">
        <v>43832</v>
      </c>
      <c r="B339">
        <v>2442.75</v>
      </c>
      <c r="C339">
        <v>2462.1201169999999</v>
      </c>
      <c r="D339">
        <v>2438.5280760000001</v>
      </c>
      <c r="E339">
        <v>2454</v>
      </c>
      <c r="F339">
        <v>2454</v>
      </c>
      <c r="G339" s="14">
        <f t="shared" si="20"/>
        <v>8.9423373419672547E-3</v>
      </c>
      <c r="H339" s="8">
        <v>3237.18</v>
      </c>
      <c r="I339" s="13">
        <f t="shared" si="21"/>
        <v>-2.8032085956850583E-3</v>
      </c>
      <c r="M339" s="7">
        <v>44560</v>
      </c>
      <c r="N339">
        <v>3540.5</v>
      </c>
      <c r="O339">
        <v>3553.5</v>
      </c>
      <c r="P339">
        <v>3534.25</v>
      </c>
      <c r="Q339">
        <v>3541.375</v>
      </c>
      <c r="R339">
        <v>3541.375</v>
      </c>
      <c r="S339" s="14">
        <f t="shared" si="22"/>
        <v>1.59089302128268E-3</v>
      </c>
      <c r="T339" s="8">
        <v>4796.5600000000004</v>
      </c>
      <c r="U339" s="13">
        <f t="shared" si="23"/>
        <v>6.3740773533522699E-3</v>
      </c>
    </row>
    <row r="340" spans="1:21" ht="17" x14ac:dyDescent="0.2">
      <c r="A340" s="7">
        <v>43833</v>
      </c>
      <c r="B340">
        <v>2454</v>
      </c>
      <c r="C340">
        <v>2484.6201169999999</v>
      </c>
      <c r="D340">
        <v>2446.5</v>
      </c>
      <c r="E340">
        <v>2461.375</v>
      </c>
      <c r="F340">
        <v>2461.375</v>
      </c>
      <c r="G340" s="14">
        <f t="shared" si="20"/>
        <v>3.0052974735126359E-3</v>
      </c>
      <c r="H340" s="8">
        <v>3253.05</v>
      </c>
      <c r="I340" s="13">
        <f t="shared" si="21"/>
        <v>4.9024150649641385E-3</v>
      </c>
      <c r="M340" s="7">
        <v>44561</v>
      </c>
      <c r="N340">
        <v>3521</v>
      </c>
      <c r="O340">
        <v>3536.5</v>
      </c>
      <c r="P340">
        <v>3516.0910640000002</v>
      </c>
      <c r="Q340">
        <v>3524</v>
      </c>
      <c r="R340">
        <v>3524</v>
      </c>
      <c r="S340" s="14">
        <f t="shared" si="22"/>
        <v>-4.9062864000565254E-3</v>
      </c>
      <c r="T340" s="8">
        <v>4793.54</v>
      </c>
      <c r="U340" s="13">
        <f t="shared" si="23"/>
        <v>-6.29617892823231E-4</v>
      </c>
    </row>
    <row r="341" spans="1:21" ht="17" x14ac:dyDescent="0.2">
      <c r="A341" s="7">
        <v>43836</v>
      </c>
      <c r="B341">
        <v>2455.75</v>
      </c>
      <c r="C341">
        <v>2458.123047</v>
      </c>
      <c r="D341">
        <v>2431.280029</v>
      </c>
      <c r="E341">
        <v>2445.875</v>
      </c>
      <c r="F341">
        <v>2445.875</v>
      </c>
      <c r="G341" s="14">
        <f t="shared" si="20"/>
        <v>-6.2972931796252407E-3</v>
      </c>
      <c r="H341" s="8">
        <v>3274.7</v>
      </c>
      <c r="I341" s="13">
        <f t="shared" si="21"/>
        <v>6.6552927252885308E-3</v>
      </c>
      <c r="M341" s="7">
        <v>44565</v>
      </c>
      <c r="N341">
        <v>3549.25</v>
      </c>
      <c r="O341">
        <v>3556.1970209999999</v>
      </c>
      <c r="P341">
        <v>3518.25</v>
      </c>
      <c r="Q341">
        <v>3524.25</v>
      </c>
      <c r="R341">
        <v>3524.25</v>
      </c>
      <c r="S341" s="14">
        <f t="shared" si="22"/>
        <v>7.0942111237259908E-5</v>
      </c>
      <c r="T341" s="8">
        <v>4700.58</v>
      </c>
      <c r="U341" s="13">
        <f t="shared" si="23"/>
        <v>-1.939276609770646E-2</v>
      </c>
    </row>
    <row r="342" spans="1:21" ht="17" x14ac:dyDescent="0.2">
      <c r="A342" s="7">
        <v>43837</v>
      </c>
      <c r="B342">
        <v>2455.75</v>
      </c>
      <c r="C342">
        <v>2466.2810060000002</v>
      </c>
      <c r="D342">
        <v>2451.469971</v>
      </c>
      <c r="E342">
        <v>2463.5</v>
      </c>
      <c r="F342">
        <v>2463.5</v>
      </c>
      <c r="G342" s="14">
        <f t="shared" si="20"/>
        <v>7.2060101190780657E-3</v>
      </c>
      <c r="H342" s="8">
        <v>3265.35</v>
      </c>
      <c r="I342" s="13">
        <f t="shared" si="21"/>
        <v>-2.8552233792408233E-3</v>
      </c>
      <c r="M342" s="7">
        <v>44566</v>
      </c>
      <c r="N342">
        <v>3522.5</v>
      </c>
      <c r="O342">
        <v>3528.4089359999998</v>
      </c>
      <c r="P342">
        <v>3511.6589359999998</v>
      </c>
      <c r="Q342">
        <v>3515.625</v>
      </c>
      <c r="R342">
        <v>3515.625</v>
      </c>
      <c r="S342" s="14">
        <f t="shared" si="22"/>
        <v>-2.4473292189827189E-3</v>
      </c>
      <c r="T342" s="8">
        <v>4696.05</v>
      </c>
      <c r="U342" s="13">
        <f t="shared" si="23"/>
        <v>-9.6371086121282978E-4</v>
      </c>
    </row>
    <row r="343" spans="1:21" ht="17" x14ac:dyDescent="0.2">
      <c r="A343" s="7">
        <v>43838</v>
      </c>
      <c r="B343">
        <v>2447.25</v>
      </c>
      <c r="C343">
        <v>2471</v>
      </c>
      <c r="D343">
        <v>2443.63501</v>
      </c>
      <c r="E343">
        <v>2473.375</v>
      </c>
      <c r="F343">
        <v>2473.375</v>
      </c>
      <c r="G343" s="14">
        <f t="shared" si="20"/>
        <v>4.0085244570733369E-3</v>
      </c>
      <c r="H343" s="8">
        <v>3288.13</v>
      </c>
      <c r="I343" s="13">
        <f t="shared" si="21"/>
        <v>6.9762812562206289E-3</v>
      </c>
      <c r="M343" s="7">
        <v>44567</v>
      </c>
      <c r="N343">
        <v>3466</v>
      </c>
      <c r="O343">
        <v>3470</v>
      </c>
      <c r="P343">
        <v>3442.75</v>
      </c>
      <c r="Q343">
        <v>3459.875</v>
      </c>
      <c r="R343">
        <v>3459.875</v>
      </c>
      <c r="S343" s="14">
        <f t="shared" si="22"/>
        <v>-1.5857777777777748E-2</v>
      </c>
      <c r="T343" s="8">
        <v>4677.03</v>
      </c>
      <c r="U343" s="13">
        <f t="shared" si="23"/>
        <v>-4.0502124125595396E-3</v>
      </c>
    </row>
    <row r="344" spans="1:21" ht="17" x14ac:dyDescent="0.2">
      <c r="A344" s="7">
        <v>43839</v>
      </c>
      <c r="B344">
        <v>2485.5</v>
      </c>
      <c r="C344">
        <v>2504.2041020000001</v>
      </c>
      <c r="D344">
        <v>2483.2170409999999</v>
      </c>
      <c r="E344">
        <v>2495.25</v>
      </c>
      <c r="F344">
        <v>2495.25</v>
      </c>
      <c r="G344" s="14">
        <f t="shared" si="20"/>
        <v>8.8441906302116902E-3</v>
      </c>
      <c r="H344" s="8">
        <v>3283.15</v>
      </c>
      <c r="I344" s="13">
        <f t="shared" si="21"/>
        <v>-1.5145386587512855E-3</v>
      </c>
      <c r="M344" s="7">
        <v>44568</v>
      </c>
      <c r="N344">
        <v>3455</v>
      </c>
      <c r="O344">
        <v>3465.5209960000002</v>
      </c>
      <c r="P344">
        <v>3422.9121089999999</v>
      </c>
      <c r="Q344">
        <v>3435.25</v>
      </c>
      <c r="R344">
        <v>3435.25</v>
      </c>
      <c r="S344" s="14">
        <f t="shared" si="22"/>
        <v>-7.1173091513421216E-3</v>
      </c>
      <c r="T344" s="8">
        <v>4670.29</v>
      </c>
      <c r="U344" s="13">
        <f t="shared" si="23"/>
        <v>-1.4410854751839564E-3</v>
      </c>
    </row>
    <row r="345" spans="1:21" ht="17" x14ac:dyDescent="0.2">
      <c r="A345" s="7">
        <v>43840</v>
      </c>
      <c r="B345">
        <v>2495</v>
      </c>
      <c r="C345">
        <v>2522.3798830000001</v>
      </c>
      <c r="D345">
        <v>2495</v>
      </c>
      <c r="E345">
        <v>2499.5</v>
      </c>
      <c r="F345">
        <v>2499.5</v>
      </c>
      <c r="G345" s="14">
        <f t="shared" si="20"/>
        <v>1.7032361486823966E-3</v>
      </c>
      <c r="H345" s="8">
        <v>3289.29</v>
      </c>
      <c r="I345" s="13">
        <f t="shared" si="21"/>
        <v>1.870155186330269E-3</v>
      </c>
      <c r="M345" s="7">
        <v>44571</v>
      </c>
      <c r="N345">
        <v>3436.25</v>
      </c>
      <c r="O345">
        <v>3438.75</v>
      </c>
      <c r="P345">
        <v>3366.4389649999998</v>
      </c>
      <c r="Q345">
        <v>3382.5</v>
      </c>
      <c r="R345">
        <v>3382.5</v>
      </c>
      <c r="S345" s="14">
        <f t="shared" si="22"/>
        <v>-1.5355505421730586E-2</v>
      </c>
      <c r="T345" s="8">
        <v>4713.07</v>
      </c>
      <c r="U345" s="13">
        <f t="shared" si="23"/>
        <v>9.1600307475552256E-3</v>
      </c>
    </row>
    <row r="346" spans="1:21" ht="17" x14ac:dyDescent="0.2">
      <c r="A346" s="7">
        <v>43843</v>
      </c>
      <c r="B346">
        <v>2509.25</v>
      </c>
      <c r="C346">
        <v>2522.3798830000001</v>
      </c>
      <c r="D346">
        <v>2495.679932</v>
      </c>
      <c r="E346">
        <v>2515.25</v>
      </c>
      <c r="F346">
        <v>2515.25</v>
      </c>
      <c r="G346" s="14">
        <f t="shared" si="20"/>
        <v>6.3012602520504668E-3</v>
      </c>
      <c r="H346" s="8">
        <v>3316.81</v>
      </c>
      <c r="I346" s="13">
        <f t="shared" si="21"/>
        <v>8.3665471879950104E-3</v>
      </c>
      <c r="M346" s="7">
        <v>44572</v>
      </c>
      <c r="N346">
        <v>3422.5</v>
      </c>
      <c r="O346">
        <v>3437.8491210000002</v>
      </c>
      <c r="P346">
        <v>3399.6589359999998</v>
      </c>
      <c r="Q346">
        <v>3424.125</v>
      </c>
      <c r="R346">
        <v>3424.125</v>
      </c>
      <c r="S346" s="14">
        <f t="shared" si="22"/>
        <v>1.2305986696230509E-2</v>
      </c>
      <c r="T346" s="8">
        <v>4726.3500000000004</v>
      </c>
      <c r="U346" s="13">
        <f t="shared" si="23"/>
        <v>2.8176963210817529E-3</v>
      </c>
    </row>
    <row r="347" spans="1:21" ht="17" x14ac:dyDescent="0.2">
      <c r="A347" s="7">
        <v>43844</v>
      </c>
      <c r="B347">
        <v>2520.5</v>
      </c>
      <c r="C347">
        <v>2529.1750489999999</v>
      </c>
      <c r="D347">
        <v>2512.3999020000001</v>
      </c>
      <c r="E347">
        <v>2518</v>
      </c>
      <c r="F347">
        <v>2518</v>
      </c>
      <c r="G347" s="14">
        <f t="shared" si="20"/>
        <v>1.0933306828346812E-3</v>
      </c>
      <c r="H347" s="8">
        <v>3329.62</v>
      </c>
      <c r="I347" s="13">
        <f t="shared" si="21"/>
        <v>3.862144651035182E-3</v>
      </c>
      <c r="M347" s="7">
        <v>44573</v>
      </c>
      <c r="N347">
        <v>3449</v>
      </c>
      <c r="O347">
        <v>3453.8798830000001</v>
      </c>
      <c r="P347">
        <v>3426.6289059999999</v>
      </c>
      <c r="Q347">
        <v>3436</v>
      </c>
      <c r="R347">
        <v>3436</v>
      </c>
      <c r="S347" s="14">
        <f t="shared" si="22"/>
        <v>3.4680392801080817E-3</v>
      </c>
      <c r="T347" s="8">
        <v>4659.03</v>
      </c>
      <c r="U347" s="13">
        <f t="shared" si="23"/>
        <v>-1.4243549462058636E-2</v>
      </c>
    </row>
    <row r="348" spans="1:21" ht="17" x14ac:dyDescent="0.2">
      <c r="A348" s="7">
        <v>43845</v>
      </c>
      <c r="B348">
        <v>2514</v>
      </c>
      <c r="C348">
        <v>2525.6298830000001</v>
      </c>
      <c r="D348">
        <v>2510.0500489999999</v>
      </c>
      <c r="E348">
        <v>2520.375</v>
      </c>
      <c r="F348">
        <v>2520.375</v>
      </c>
      <c r="G348" s="14">
        <f t="shared" si="20"/>
        <v>9.4320889594912138E-4</v>
      </c>
      <c r="H348" s="8">
        <v>3320.79</v>
      </c>
      <c r="I348" s="13">
        <f t="shared" si="21"/>
        <v>-2.6519542770646609E-3</v>
      </c>
      <c r="M348" s="7">
        <v>44574</v>
      </c>
      <c r="N348">
        <v>3424.5</v>
      </c>
      <c r="O348">
        <v>3437</v>
      </c>
      <c r="P348">
        <v>3416</v>
      </c>
      <c r="Q348">
        <v>3426.25</v>
      </c>
      <c r="R348">
        <v>3426.25</v>
      </c>
      <c r="S348" s="14">
        <f t="shared" si="22"/>
        <v>-2.8376018626309341E-3</v>
      </c>
      <c r="T348" s="8">
        <v>4662.8500000000004</v>
      </c>
      <c r="U348" s="13">
        <f t="shared" si="23"/>
        <v>8.1991315788920716E-4</v>
      </c>
    </row>
    <row r="349" spans="1:21" ht="17" x14ac:dyDescent="0.2">
      <c r="A349" s="7">
        <v>43846</v>
      </c>
      <c r="B349">
        <v>2523.25</v>
      </c>
      <c r="C349">
        <v>2528.0749510000001</v>
      </c>
      <c r="D349">
        <v>2518.0500489999999</v>
      </c>
      <c r="E349">
        <v>2521</v>
      </c>
      <c r="F349">
        <v>2521</v>
      </c>
      <c r="G349" s="14">
        <f t="shared" si="20"/>
        <v>2.4797897138317815E-4</v>
      </c>
      <c r="H349" s="8">
        <v>3321.75</v>
      </c>
      <c r="I349" s="13">
        <f t="shared" si="21"/>
        <v>2.8908783753256451E-4</v>
      </c>
      <c r="M349" s="7">
        <v>44575</v>
      </c>
      <c r="N349">
        <v>3384.5</v>
      </c>
      <c r="O349">
        <v>3393.8400879999999</v>
      </c>
      <c r="P349">
        <v>3353</v>
      </c>
      <c r="Q349">
        <v>3376</v>
      </c>
      <c r="R349">
        <v>3376</v>
      </c>
      <c r="S349" s="14">
        <f t="shared" si="22"/>
        <v>-1.4666180226194814E-2</v>
      </c>
      <c r="T349" s="8">
        <v>4577.1099999999997</v>
      </c>
      <c r="U349" s="13">
        <f t="shared" si="23"/>
        <v>-1.8387895814791499E-2</v>
      </c>
    </row>
    <row r="350" spans="1:21" ht="17" x14ac:dyDescent="0.2">
      <c r="A350" s="7">
        <v>43847</v>
      </c>
      <c r="B350">
        <v>2528.5</v>
      </c>
      <c r="C350">
        <v>2545.1298830000001</v>
      </c>
      <c r="D350">
        <v>2524.3798830000001</v>
      </c>
      <c r="E350">
        <v>2541</v>
      </c>
      <c r="F350">
        <v>2541</v>
      </c>
      <c r="G350" s="14">
        <f t="shared" si="20"/>
        <v>7.9333597778659115E-3</v>
      </c>
      <c r="H350" s="8">
        <v>3325.54</v>
      </c>
      <c r="I350" s="13">
        <f t="shared" si="21"/>
        <v>1.1409648528637462E-3</v>
      </c>
      <c r="M350" s="7">
        <v>44578</v>
      </c>
      <c r="N350">
        <v>3392.5</v>
      </c>
      <c r="O350">
        <v>3412.4089359999998</v>
      </c>
      <c r="P350">
        <v>3378.5</v>
      </c>
      <c r="Q350">
        <v>3404.125</v>
      </c>
      <c r="R350">
        <v>3404.125</v>
      </c>
      <c r="S350" s="14">
        <f t="shared" si="22"/>
        <v>8.3308649289099979E-3</v>
      </c>
      <c r="T350" s="8">
        <v>4532.76</v>
      </c>
      <c r="U350" s="13">
        <f t="shared" si="23"/>
        <v>-9.6895202431227512E-3</v>
      </c>
    </row>
    <row r="351" spans="1:21" ht="17" x14ac:dyDescent="0.2">
      <c r="A351" s="7">
        <v>43850</v>
      </c>
      <c r="B351">
        <v>2552.5</v>
      </c>
      <c r="C351">
        <v>2556.1298830000001</v>
      </c>
      <c r="D351">
        <v>2544.9499510000001</v>
      </c>
      <c r="E351">
        <v>2548.25</v>
      </c>
      <c r="F351">
        <v>2548.25</v>
      </c>
      <c r="G351" s="14">
        <f t="shared" si="20"/>
        <v>2.8532073986620166E-3</v>
      </c>
      <c r="H351" s="8">
        <v>3295.47</v>
      </c>
      <c r="I351" s="13">
        <f t="shared" si="21"/>
        <v>-9.0421405245464381E-3</v>
      </c>
      <c r="M351" s="7">
        <v>44579</v>
      </c>
      <c r="N351">
        <v>3384.5</v>
      </c>
      <c r="O351">
        <v>3388.6201169999999</v>
      </c>
      <c r="P351">
        <v>3361.9099120000001</v>
      </c>
      <c r="Q351">
        <v>3364</v>
      </c>
      <c r="R351">
        <v>3364</v>
      </c>
      <c r="S351" s="14">
        <f t="shared" si="22"/>
        <v>-1.1787169977600653E-2</v>
      </c>
      <c r="T351" s="8">
        <v>4482.7299999999996</v>
      </c>
      <c r="U351" s="13">
        <f t="shared" si="23"/>
        <v>-1.103742532143781E-2</v>
      </c>
    </row>
    <row r="352" spans="1:21" ht="17" x14ac:dyDescent="0.2">
      <c r="A352" s="7">
        <v>43851</v>
      </c>
      <c r="B352">
        <v>2538.25</v>
      </c>
      <c r="C352">
        <v>2540.1298830000001</v>
      </c>
      <c r="D352">
        <v>2525.5</v>
      </c>
      <c r="E352">
        <v>2539.75</v>
      </c>
      <c r="F352">
        <v>2539.75</v>
      </c>
      <c r="G352" s="14">
        <f t="shared" si="20"/>
        <v>-3.335622486019818E-3</v>
      </c>
      <c r="H352" s="8">
        <v>3243.63</v>
      </c>
      <c r="I352" s="13">
        <f t="shared" si="21"/>
        <v>-1.5730684849202037E-2</v>
      </c>
      <c r="M352" s="7">
        <v>44580</v>
      </c>
      <c r="N352">
        <v>3336</v>
      </c>
      <c r="O352">
        <v>3364.429932</v>
      </c>
      <c r="P352">
        <v>3328</v>
      </c>
      <c r="Q352">
        <v>3340.5</v>
      </c>
      <c r="R352">
        <v>3340.5</v>
      </c>
      <c r="S352" s="14">
        <f t="shared" si="22"/>
        <v>-6.9857312722948484E-3</v>
      </c>
      <c r="T352" s="8">
        <v>4397.9399999999996</v>
      </c>
      <c r="U352" s="13">
        <f t="shared" si="23"/>
        <v>-1.8914813071498782E-2</v>
      </c>
    </row>
    <row r="353" spans="1:21" ht="17" x14ac:dyDescent="0.2">
      <c r="A353" s="7">
        <v>43852</v>
      </c>
      <c r="B353">
        <v>2546.25</v>
      </c>
      <c r="C353">
        <v>2547.3798830000001</v>
      </c>
      <c r="D353">
        <v>2523.5</v>
      </c>
      <c r="E353">
        <v>2524.5</v>
      </c>
      <c r="F353">
        <v>2524.5</v>
      </c>
      <c r="G353" s="14">
        <f t="shared" si="20"/>
        <v>-6.0045280047248406E-3</v>
      </c>
      <c r="H353" s="8">
        <v>3276.24</v>
      </c>
      <c r="I353" s="13">
        <f t="shared" si="21"/>
        <v>1.0053551114029613E-2</v>
      </c>
      <c r="M353" s="7">
        <v>44581</v>
      </c>
      <c r="N353">
        <v>3327.75</v>
      </c>
      <c r="O353">
        <v>3357.5</v>
      </c>
      <c r="P353">
        <v>3317.38501</v>
      </c>
      <c r="Q353">
        <v>3356</v>
      </c>
      <c r="R353">
        <v>3356</v>
      </c>
      <c r="S353" s="14">
        <f t="shared" si="22"/>
        <v>4.6400239485107075E-3</v>
      </c>
      <c r="T353" s="8">
        <v>4410.13</v>
      </c>
      <c r="U353" s="13">
        <f t="shared" si="23"/>
        <v>2.7717522294530283E-3</v>
      </c>
    </row>
    <row r="354" spans="1:21" ht="17" x14ac:dyDescent="0.2">
      <c r="A354" s="7">
        <v>43853</v>
      </c>
      <c r="B354">
        <v>2516.25</v>
      </c>
      <c r="C354">
        <v>2522.9499510000001</v>
      </c>
      <c r="D354">
        <v>2510.875</v>
      </c>
      <c r="E354">
        <v>2512.5</v>
      </c>
      <c r="F354">
        <v>2512.5</v>
      </c>
      <c r="G354" s="14">
        <f t="shared" si="20"/>
        <v>-4.7534165181224441E-3</v>
      </c>
      <c r="H354" s="8">
        <v>3273.4</v>
      </c>
      <c r="I354" s="13">
        <f t="shared" si="21"/>
        <v>-8.6684736160957954E-4</v>
      </c>
      <c r="M354" s="7">
        <v>44582</v>
      </c>
      <c r="N354">
        <v>3288.25</v>
      </c>
      <c r="O354">
        <v>3305.25</v>
      </c>
      <c r="P354">
        <v>3251.5</v>
      </c>
      <c r="Q354">
        <v>3292.75</v>
      </c>
      <c r="R354">
        <v>3292.75</v>
      </c>
      <c r="S354" s="14">
        <f t="shared" si="22"/>
        <v>-1.8846841477949905E-2</v>
      </c>
      <c r="T354" s="8">
        <v>4356.45</v>
      </c>
      <c r="U354" s="13">
        <f t="shared" si="23"/>
        <v>-1.2171976789799865E-2</v>
      </c>
    </row>
    <row r="355" spans="1:21" ht="17" x14ac:dyDescent="0.2">
      <c r="A355" s="7">
        <v>43854</v>
      </c>
      <c r="B355">
        <v>2531</v>
      </c>
      <c r="C355">
        <v>2541.6298830000001</v>
      </c>
      <c r="D355">
        <v>2525</v>
      </c>
      <c r="E355">
        <v>2527.75</v>
      </c>
      <c r="F355">
        <v>2527.75</v>
      </c>
      <c r="G355" s="14">
        <f t="shared" si="20"/>
        <v>6.0696517412934803E-3</v>
      </c>
      <c r="H355" s="8">
        <v>3283.66</v>
      </c>
      <c r="I355" s="13">
        <f t="shared" si="21"/>
        <v>3.1343557157694768E-3</v>
      </c>
      <c r="M355" s="7">
        <v>44585</v>
      </c>
      <c r="N355">
        <v>3251</v>
      </c>
      <c r="O355">
        <v>3258.2749020000001</v>
      </c>
      <c r="P355">
        <v>3160.75</v>
      </c>
      <c r="Q355">
        <v>3173</v>
      </c>
      <c r="R355">
        <v>3173</v>
      </c>
      <c r="S355" s="14">
        <f t="shared" si="22"/>
        <v>-3.6367777693417369E-2</v>
      </c>
      <c r="T355" s="8">
        <v>4349.93</v>
      </c>
      <c r="U355" s="13">
        <f t="shared" si="23"/>
        <v>-1.4966314315554285E-3</v>
      </c>
    </row>
    <row r="356" spans="1:21" ht="17" x14ac:dyDescent="0.2">
      <c r="A356" s="7">
        <v>43857</v>
      </c>
      <c r="B356">
        <v>2484.25</v>
      </c>
      <c r="C356">
        <v>2491.5</v>
      </c>
      <c r="D356">
        <v>2465.38501</v>
      </c>
      <c r="E356">
        <v>2477.5</v>
      </c>
      <c r="F356">
        <v>2477.5</v>
      </c>
      <c r="G356" s="14">
        <f t="shared" si="20"/>
        <v>-1.9879339333399249E-2</v>
      </c>
      <c r="H356" s="8">
        <v>3225.52</v>
      </c>
      <c r="I356" s="13">
        <f t="shared" si="21"/>
        <v>-1.7705852615678808E-2</v>
      </c>
      <c r="M356" s="7">
        <v>44586</v>
      </c>
      <c r="N356">
        <v>3221.25</v>
      </c>
      <c r="O356">
        <v>3245.318115</v>
      </c>
      <c r="P356">
        <v>3171.6850589999999</v>
      </c>
      <c r="Q356">
        <v>3192</v>
      </c>
      <c r="R356">
        <v>3192</v>
      </c>
      <c r="S356" s="14">
        <f t="shared" si="22"/>
        <v>5.9880239520957446E-3</v>
      </c>
      <c r="T356" s="8">
        <v>4326.51</v>
      </c>
      <c r="U356" s="13">
        <f t="shared" si="23"/>
        <v>-5.3839946849719711E-3</v>
      </c>
    </row>
    <row r="357" spans="1:21" ht="17" x14ac:dyDescent="0.2">
      <c r="A357" s="7">
        <v>43858</v>
      </c>
      <c r="B357">
        <v>2496</v>
      </c>
      <c r="C357">
        <v>2516.6999510000001</v>
      </c>
      <c r="D357">
        <v>2485.6750489999999</v>
      </c>
      <c r="E357">
        <v>2515.25</v>
      </c>
      <c r="F357">
        <v>2515.25</v>
      </c>
      <c r="G357" s="14">
        <f t="shared" si="20"/>
        <v>1.5237134207870762E-2</v>
      </c>
      <c r="H357" s="8">
        <v>3248.92</v>
      </c>
      <c r="I357" s="13">
        <f t="shared" si="21"/>
        <v>7.2546442124061805E-3</v>
      </c>
      <c r="M357" s="7">
        <v>44587</v>
      </c>
      <c r="N357">
        <v>3222</v>
      </c>
      <c r="O357">
        <v>3278.0219729999999</v>
      </c>
      <c r="P357">
        <v>3221.3630370000001</v>
      </c>
      <c r="Q357">
        <v>3260.25</v>
      </c>
      <c r="R357">
        <v>3260.25</v>
      </c>
      <c r="S357" s="14">
        <f t="shared" si="22"/>
        <v>2.1381578947368363E-2</v>
      </c>
      <c r="T357" s="8">
        <v>4431.8500000000004</v>
      </c>
      <c r="U357" s="13">
        <f t="shared" si="23"/>
        <v>2.4347568825681787E-2</v>
      </c>
    </row>
    <row r="358" spans="1:21" ht="17" x14ac:dyDescent="0.2">
      <c r="A358" s="7">
        <v>43859</v>
      </c>
      <c r="B358">
        <v>2516.25</v>
      </c>
      <c r="C358">
        <v>2524</v>
      </c>
      <c r="D358">
        <v>2507.0500489999999</v>
      </c>
      <c r="E358">
        <v>2519.625</v>
      </c>
      <c r="F358">
        <v>2519.625</v>
      </c>
      <c r="G358" s="14">
        <f t="shared" si="20"/>
        <v>1.7393897226916089E-3</v>
      </c>
      <c r="H358" s="8">
        <v>3297.59</v>
      </c>
      <c r="I358" s="13">
        <f t="shared" si="21"/>
        <v>1.4980362705145023E-2</v>
      </c>
      <c r="M358" s="7">
        <v>44588</v>
      </c>
      <c r="N358">
        <v>3200.5</v>
      </c>
      <c r="O358">
        <v>3291.3400879999999</v>
      </c>
      <c r="P358">
        <v>3198.5</v>
      </c>
      <c r="Q358">
        <v>3275.5</v>
      </c>
      <c r="R358">
        <v>3275.5</v>
      </c>
      <c r="S358" s="14">
        <f t="shared" si="22"/>
        <v>4.6775554021931676E-3</v>
      </c>
      <c r="T358" s="8">
        <v>4515.55</v>
      </c>
      <c r="U358" s="13">
        <f t="shared" si="23"/>
        <v>1.8886018254227865E-2</v>
      </c>
    </row>
    <row r="359" spans="1:21" ht="17" x14ac:dyDescent="0.2">
      <c r="A359" s="7">
        <v>43860</v>
      </c>
      <c r="B359">
        <v>2488.75</v>
      </c>
      <c r="C359">
        <v>2498</v>
      </c>
      <c r="D359">
        <v>2466.75</v>
      </c>
      <c r="E359">
        <v>2477.875</v>
      </c>
      <c r="F359">
        <v>2477.875</v>
      </c>
      <c r="G359" s="14">
        <f t="shared" si="20"/>
        <v>-1.6569926080269859E-2</v>
      </c>
      <c r="H359" s="8">
        <v>3334.69</v>
      </c>
      <c r="I359" s="13">
        <f t="shared" si="21"/>
        <v>1.1250640619361318E-2</v>
      </c>
      <c r="M359" s="7">
        <v>44589</v>
      </c>
      <c r="N359">
        <v>3239</v>
      </c>
      <c r="O359">
        <v>3243.179932</v>
      </c>
      <c r="P359">
        <v>3185.5</v>
      </c>
      <c r="Q359">
        <v>3239.25</v>
      </c>
      <c r="R359">
        <v>3239.25</v>
      </c>
      <c r="S359" s="14">
        <f t="shared" si="22"/>
        <v>-1.1067012669821352E-2</v>
      </c>
      <c r="T359" s="8">
        <v>4546.54</v>
      </c>
      <c r="U359" s="13">
        <f t="shared" si="23"/>
        <v>6.8629513569775646E-3</v>
      </c>
    </row>
    <row r="360" spans="1:21" ht="17" x14ac:dyDescent="0.2">
      <c r="A360" s="7">
        <v>43861</v>
      </c>
      <c r="B360">
        <v>2493.25</v>
      </c>
      <c r="C360">
        <v>2494.25</v>
      </c>
      <c r="D360">
        <v>2447</v>
      </c>
      <c r="E360">
        <v>2450</v>
      </c>
      <c r="F360">
        <v>2450</v>
      </c>
      <c r="G360" s="14">
        <f t="shared" si="20"/>
        <v>-1.1249558593552922E-2</v>
      </c>
      <c r="H360" s="8">
        <v>3345.78</v>
      </c>
      <c r="I360" s="13">
        <f t="shared" si="21"/>
        <v>3.3256464618900416E-3</v>
      </c>
      <c r="M360" s="7">
        <v>44592</v>
      </c>
      <c r="N360">
        <v>3289.25</v>
      </c>
      <c r="O360">
        <v>3318</v>
      </c>
      <c r="P360">
        <v>3276.1130370000001</v>
      </c>
      <c r="Q360">
        <v>3315.75</v>
      </c>
      <c r="R360">
        <v>3315.75</v>
      </c>
      <c r="S360" s="14">
        <f t="shared" si="22"/>
        <v>2.3616577911553582E-2</v>
      </c>
      <c r="T360" s="8">
        <v>4589.38</v>
      </c>
      <c r="U360" s="13">
        <f t="shared" si="23"/>
        <v>9.4225498950850639E-3</v>
      </c>
    </row>
    <row r="361" spans="1:21" ht="17" x14ac:dyDescent="0.2">
      <c r="A361" s="7">
        <v>43864</v>
      </c>
      <c r="B361">
        <v>2463</v>
      </c>
      <c r="C361">
        <v>2502.7451169999999</v>
      </c>
      <c r="D361">
        <v>2455</v>
      </c>
      <c r="E361">
        <v>2494.375</v>
      </c>
      <c r="F361">
        <v>2494.375</v>
      </c>
      <c r="G361" s="14">
        <f t="shared" si="20"/>
        <v>1.8112244897959151E-2</v>
      </c>
      <c r="H361" s="8">
        <v>3327.71</v>
      </c>
      <c r="I361" s="13">
        <f t="shared" si="21"/>
        <v>-5.4008332885008281E-3</v>
      </c>
      <c r="M361" s="7">
        <v>44593</v>
      </c>
      <c r="N361">
        <v>3332.25</v>
      </c>
      <c r="O361">
        <v>3345.5</v>
      </c>
      <c r="P361">
        <v>3315.8999020000001</v>
      </c>
      <c r="Q361">
        <v>3327.875</v>
      </c>
      <c r="R361">
        <v>3327.875</v>
      </c>
      <c r="S361" s="14">
        <f t="shared" si="22"/>
        <v>3.6567895649550763E-3</v>
      </c>
      <c r="T361" s="8">
        <v>4477.4399999999996</v>
      </c>
      <c r="U361" s="13">
        <f t="shared" si="23"/>
        <v>-2.4391094221877574E-2</v>
      </c>
    </row>
    <row r="362" spans="1:21" ht="17" x14ac:dyDescent="0.2">
      <c r="A362" s="7">
        <v>43865</v>
      </c>
      <c r="B362">
        <v>2517.25</v>
      </c>
      <c r="C362">
        <v>2526</v>
      </c>
      <c r="D362">
        <v>2512.9099120000001</v>
      </c>
      <c r="E362">
        <v>2525.875</v>
      </c>
      <c r="F362">
        <v>2525.875</v>
      </c>
      <c r="G362" s="14">
        <f t="shared" si="20"/>
        <v>1.2628413931345506E-2</v>
      </c>
      <c r="H362" s="8">
        <v>3352.09</v>
      </c>
      <c r="I362" s="13">
        <f t="shared" si="21"/>
        <v>7.3263595685921779E-3</v>
      </c>
      <c r="M362" s="7">
        <v>44594</v>
      </c>
      <c r="N362">
        <v>3362</v>
      </c>
      <c r="O362">
        <v>3372.8500979999999</v>
      </c>
      <c r="P362">
        <v>3342</v>
      </c>
      <c r="Q362">
        <v>3347.625</v>
      </c>
      <c r="R362">
        <v>3347.625</v>
      </c>
      <c r="S362" s="14">
        <f t="shared" si="22"/>
        <v>5.9347181008901906E-3</v>
      </c>
      <c r="T362" s="8">
        <v>4500.53</v>
      </c>
      <c r="U362" s="13">
        <f t="shared" si="23"/>
        <v>5.156964694110977E-3</v>
      </c>
    </row>
    <row r="363" spans="1:21" ht="17" x14ac:dyDescent="0.2">
      <c r="A363" s="7">
        <v>43866</v>
      </c>
      <c r="B363">
        <v>2518.5</v>
      </c>
      <c r="C363">
        <v>2561</v>
      </c>
      <c r="D363">
        <v>2517.9099120000001</v>
      </c>
      <c r="E363">
        <v>2551.375</v>
      </c>
      <c r="F363">
        <v>2551.375</v>
      </c>
      <c r="G363" s="14">
        <f t="shared" si="20"/>
        <v>1.0095511456426065E-2</v>
      </c>
      <c r="H363" s="8">
        <v>3357.75</v>
      </c>
      <c r="I363" s="13">
        <f t="shared" si="21"/>
        <v>1.6884988171557147E-3</v>
      </c>
      <c r="M363" s="7">
        <v>44595</v>
      </c>
      <c r="N363">
        <v>3343</v>
      </c>
      <c r="O363">
        <v>3346.695068</v>
      </c>
      <c r="P363">
        <v>3308.0791020000001</v>
      </c>
      <c r="Q363">
        <v>3311.75</v>
      </c>
      <c r="R363">
        <v>3311.75</v>
      </c>
      <c r="S363" s="14">
        <f t="shared" si="22"/>
        <v>-1.0716552779955979E-2</v>
      </c>
      <c r="T363" s="8">
        <v>4483.87</v>
      </c>
      <c r="U363" s="13">
        <f t="shared" si="23"/>
        <v>-3.701786234065696E-3</v>
      </c>
    </row>
    <row r="364" spans="1:21" ht="17" x14ac:dyDescent="0.2">
      <c r="A364" s="7">
        <v>43867</v>
      </c>
      <c r="B364">
        <v>2575.5</v>
      </c>
      <c r="C364">
        <v>2581</v>
      </c>
      <c r="D364">
        <v>2565.25</v>
      </c>
      <c r="E364">
        <v>2578.75</v>
      </c>
      <c r="F364">
        <v>2578.75</v>
      </c>
      <c r="G364" s="14">
        <f t="shared" si="20"/>
        <v>1.0729508598304793E-2</v>
      </c>
      <c r="H364" s="8">
        <v>3379.45</v>
      </c>
      <c r="I364" s="13">
        <f t="shared" si="21"/>
        <v>6.4626610081155444E-3</v>
      </c>
      <c r="M364" s="7">
        <v>44596</v>
      </c>
      <c r="N364">
        <v>3319</v>
      </c>
      <c r="O364">
        <v>3322.75</v>
      </c>
      <c r="P364">
        <v>3278.11499</v>
      </c>
      <c r="Q364">
        <v>3288.125</v>
      </c>
      <c r="R364">
        <v>3288.125</v>
      </c>
      <c r="S364" s="14">
        <f t="shared" si="22"/>
        <v>-7.1336906469389172E-3</v>
      </c>
      <c r="T364" s="8">
        <v>4521.54</v>
      </c>
      <c r="U364" s="13">
        <f t="shared" si="23"/>
        <v>8.4012248347966612E-3</v>
      </c>
    </row>
    <row r="365" spans="1:21" ht="17" x14ac:dyDescent="0.2">
      <c r="A365" s="7">
        <v>43868</v>
      </c>
      <c r="B365">
        <v>2577.5</v>
      </c>
      <c r="C365">
        <v>2584.25</v>
      </c>
      <c r="D365">
        <v>2559.7629390000002</v>
      </c>
      <c r="E365">
        <v>2580</v>
      </c>
      <c r="F365">
        <v>2580</v>
      </c>
      <c r="G365" s="14">
        <f t="shared" si="20"/>
        <v>4.8473097430923318E-4</v>
      </c>
      <c r="H365" s="8">
        <v>3373.94</v>
      </c>
      <c r="I365" s="13">
        <f t="shared" si="21"/>
        <v>-1.6304428235363044E-3</v>
      </c>
      <c r="M365" s="7">
        <v>44599</v>
      </c>
      <c r="N365">
        <v>3311.5</v>
      </c>
      <c r="O365">
        <v>3331.570068</v>
      </c>
      <c r="P365">
        <v>3298.679932</v>
      </c>
      <c r="Q365">
        <v>3316.5</v>
      </c>
      <c r="R365">
        <v>3316.5</v>
      </c>
      <c r="S365" s="14">
        <f t="shared" si="22"/>
        <v>8.6295381106253899E-3</v>
      </c>
      <c r="T365" s="8">
        <v>4587.18</v>
      </c>
      <c r="U365" s="13">
        <f t="shared" si="23"/>
        <v>1.4517177775713597E-2</v>
      </c>
    </row>
    <row r="366" spans="1:21" ht="17" x14ac:dyDescent="0.2">
      <c r="A366" s="7">
        <v>43871</v>
      </c>
      <c r="B366">
        <v>2577.75</v>
      </c>
      <c r="C366">
        <v>2578.625</v>
      </c>
      <c r="D366">
        <v>2558.25</v>
      </c>
      <c r="E366">
        <v>2578.625</v>
      </c>
      <c r="F366">
        <v>2578.625</v>
      </c>
      <c r="G366" s="14">
        <f t="shared" si="20"/>
        <v>-5.3294573643414278E-4</v>
      </c>
      <c r="H366" s="8">
        <v>3380.16</v>
      </c>
      <c r="I366" s="13">
        <f t="shared" si="21"/>
        <v>1.8435419717006685E-3</v>
      </c>
      <c r="M366" s="7">
        <v>44600</v>
      </c>
      <c r="N366">
        <v>3301.5</v>
      </c>
      <c r="O366">
        <v>3313</v>
      </c>
      <c r="P366">
        <v>3287.36499</v>
      </c>
      <c r="Q366">
        <v>3310.75</v>
      </c>
      <c r="R366">
        <v>3310.75</v>
      </c>
      <c r="S366" s="14">
        <f t="shared" si="22"/>
        <v>-1.7337554650987963E-3</v>
      </c>
      <c r="T366" s="8">
        <v>4504.08</v>
      </c>
      <c r="U366" s="13">
        <f t="shared" si="23"/>
        <v>-1.8115705073705524E-2</v>
      </c>
    </row>
    <row r="367" spans="1:21" ht="17" x14ac:dyDescent="0.2">
      <c r="A367" s="7">
        <v>43872</v>
      </c>
      <c r="B367">
        <v>2597</v>
      </c>
      <c r="C367">
        <v>2600</v>
      </c>
      <c r="D367">
        <v>2587.5</v>
      </c>
      <c r="E367">
        <v>2595.25</v>
      </c>
      <c r="F367">
        <v>2595.25</v>
      </c>
      <c r="G367" s="14">
        <f t="shared" si="20"/>
        <v>6.4472344757380284E-3</v>
      </c>
      <c r="H367" s="8">
        <v>3370.29</v>
      </c>
      <c r="I367" s="13">
        <f t="shared" si="21"/>
        <v>-2.9199801192842934E-3</v>
      </c>
      <c r="M367" s="7">
        <v>44601</v>
      </c>
      <c r="N367">
        <v>3334</v>
      </c>
      <c r="O367">
        <v>3370</v>
      </c>
      <c r="P367">
        <v>3330.38501</v>
      </c>
      <c r="Q367">
        <v>3364.25</v>
      </c>
      <c r="R367">
        <v>3364.25</v>
      </c>
      <c r="S367" s="14">
        <f t="shared" si="22"/>
        <v>1.6159480480253618E-2</v>
      </c>
      <c r="T367" s="8">
        <v>4418.6400000000003</v>
      </c>
      <c r="U367" s="13">
        <f t="shared" si="23"/>
        <v>-1.89694676826343E-2</v>
      </c>
    </row>
    <row r="368" spans="1:21" ht="17" x14ac:dyDescent="0.2">
      <c r="A368" s="7">
        <v>43873</v>
      </c>
      <c r="B368">
        <v>2589.75</v>
      </c>
      <c r="C368">
        <v>2599.25</v>
      </c>
      <c r="D368">
        <v>2559.76001</v>
      </c>
      <c r="E368">
        <v>2595.375</v>
      </c>
      <c r="F368">
        <v>2595.375</v>
      </c>
      <c r="G368" s="14">
        <f t="shared" si="20"/>
        <v>4.8164916674586777E-5</v>
      </c>
      <c r="H368" s="8">
        <v>3386.15</v>
      </c>
      <c r="I368" s="13">
        <f t="shared" si="21"/>
        <v>4.7058265015771372E-3</v>
      </c>
      <c r="M368" s="7">
        <v>44602</v>
      </c>
      <c r="N368">
        <v>3371.25</v>
      </c>
      <c r="O368">
        <v>3379.5</v>
      </c>
      <c r="P368">
        <v>3331.5</v>
      </c>
      <c r="Q368">
        <v>3331.5</v>
      </c>
      <c r="R368">
        <v>3331.5</v>
      </c>
      <c r="S368" s="14">
        <f t="shared" si="22"/>
        <v>-9.7347105595601002E-3</v>
      </c>
      <c r="T368" s="8">
        <v>4401.67</v>
      </c>
      <c r="U368" s="13">
        <f t="shared" si="23"/>
        <v>-3.8405482229827426E-3</v>
      </c>
    </row>
    <row r="369" spans="1:21" ht="17" x14ac:dyDescent="0.2">
      <c r="A369" s="7">
        <v>43874</v>
      </c>
      <c r="B369">
        <v>2587.5</v>
      </c>
      <c r="C369">
        <v>2591.5559079999998</v>
      </c>
      <c r="D369">
        <v>2568.01001</v>
      </c>
      <c r="E369">
        <v>2581.25</v>
      </c>
      <c r="F369">
        <v>2581.25</v>
      </c>
      <c r="G369" s="14">
        <f t="shared" si="20"/>
        <v>-5.4423734527765388E-3</v>
      </c>
      <c r="H369" s="8">
        <v>3373.23</v>
      </c>
      <c r="I369" s="13">
        <f t="shared" si="21"/>
        <v>-3.8155427255142094E-3</v>
      </c>
      <c r="M369" s="7">
        <v>44603</v>
      </c>
      <c r="N369">
        <v>3301.5</v>
      </c>
      <c r="O369">
        <v>3319.13501</v>
      </c>
      <c r="P369">
        <v>3290</v>
      </c>
      <c r="Q369">
        <v>3292.75</v>
      </c>
      <c r="R369">
        <v>3292.75</v>
      </c>
      <c r="S369" s="14">
        <f t="shared" si="22"/>
        <v>-1.1631397268497712E-2</v>
      </c>
      <c r="T369" s="8">
        <v>4471.07</v>
      </c>
      <c r="U369" s="13">
        <f t="shared" si="23"/>
        <v>1.5766743077059386E-2</v>
      </c>
    </row>
    <row r="370" spans="1:21" ht="17" x14ac:dyDescent="0.2">
      <c r="A370" s="7">
        <v>43875</v>
      </c>
      <c r="B370">
        <v>2586.25</v>
      </c>
      <c r="C370">
        <v>2596.73999</v>
      </c>
      <c r="D370">
        <v>2581.25</v>
      </c>
      <c r="E370">
        <v>2587.625</v>
      </c>
      <c r="F370">
        <v>2587.625</v>
      </c>
      <c r="G370" s="14">
        <f t="shared" si="20"/>
        <v>2.4697336561743111E-3</v>
      </c>
      <c r="H370" s="8">
        <v>3337.75</v>
      </c>
      <c r="I370" s="13">
        <f t="shared" si="21"/>
        <v>-1.0518108756295885E-2</v>
      </c>
      <c r="M370" s="7">
        <v>44606</v>
      </c>
      <c r="N370">
        <v>3259.25</v>
      </c>
      <c r="O370">
        <v>3269.3391109999998</v>
      </c>
      <c r="P370">
        <v>3216.406982</v>
      </c>
      <c r="Q370">
        <v>3251.5</v>
      </c>
      <c r="R370">
        <v>3251.5</v>
      </c>
      <c r="S370" s="14">
        <f t="shared" si="22"/>
        <v>-1.2527522587502893E-2</v>
      </c>
      <c r="T370" s="8">
        <v>4475.01</v>
      </c>
      <c r="U370" s="13">
        <f t="shared" si="23"/>
        <v>8.8122082633468324E-4</v>
      </c>
    </row>
    <row r="371" spans="1:21" ht="17" x14ac:dyDescent="0.2">
      <c r="A371" s="7">
        <v>43878</v>
      </c>
      <c r="B371">
        <v>2593.75</v>
      </c>
      <c r="C371">
        <v>2600.01001</v>
      </c>
      <c r="D371">
        <v>2590.76001</v>
      </c>
      <c r="E371">
        <v>2597.75</v>
      </c>
      <c r="F371">
        <v>2597.75</v>
      </c>
      <c r="G371" s="14">
        <f t="shared" si="20"/>
        <v>3.9128544514757113E-3</v>
      </c>
      <c r="H371" s="8">
        <v>3225.89</v>
      </c>
      <c r="I371" s="13">
        <f t="shared" si="21"/>
        <v>-3.3513594487304399E-2</v>
      </c>
      <c r="M371" s="7">
        <v>44607</v>
      </c>
      <c r="N371">
        <v>3249</v>
      </c>
      <c r="O371">
        <v>3295.1140140000002</v>
      </c>
      <c r="P371">
        <v>3236.568115</v>
      </c>
      <c r="Q371">
        <v>3285.125</v>
      </c>
      <c r="R371">
        <v>3285.125</v>
      </c>
      <c r="S371" s="14">
        <f t="shared" si="22"/>
        <v>1.0341380901122577E-2</v>
      </c>
      <c r="T371" s="8">
        <v>4380.26</v>
      </c>
      <c r="U371" s="13">
        <f t="shared" si="23"/>
        <v>-2.1173137043269175E-2</v>
      </c>
    </row>
    <row r="372" spans="1:21" ht="17" x14ac:dyDescent="0.2">
      <c r="A372" s="7">
        <v>43879</v>
      </c>
      <c r="B372">
        <v>2588.25</v>
      </c>
      <c r="C372">
        <v>2591</v>
      </c>
      <c r="D372">
        <v>2572.25</v>
      </c>
      <c r="E372">
        <v>2572.75</v>
      </c>
      <c r="F372">
        <v>2572.75</v>
      </c>
      <c r="G372" s="14">
        <f t="shared" si="20"/>
        <v>-9.6237128284092366E-3</v>
      </c>
      <c r="H372" s="8">
        <v>3128.21</v>
      </c>
      <c r="I372" s="13">
        <f t="shared" si="21"/>
        <v>-3.0280015747592093E-2</v>
      </c>
      <c r="M372" s="7">
        <v>44608</v>
      </c>
      <c r="N372">
        <v>3283</v>
      </c>
      <c r="O372">
        <v>3296.568115</v>
      </c>
      <c r="P372">
        <v>3255.5</v>
      </c>
      <c r="Q372">
        <v>3262</v>
      </c>
      <c r="R372">
        <v>3262</v>
      </c>
      <c r="S372" s="14">
        <f t="shared" si="22"/>
        <v>-7.0393059624823673E-3</v>
      </c>
      <c r="T372" s="8">
        <v>4348.87</v>
      </c>
      <c r="U372" s="13">
        <f t="shared" si="23"/>
        <v>-7.1662412733491943E-3</v>
      </c>
    </row>
    <row r="373" spans="1:21" ht="17" x14ac:dyDescent="0.2">
      <c r="A373" s="7">
        <v>43880</v>
      </c>
      <c r="B373">
        <v>2593</v>
      </c>
      <c r="C373">
        <v>2614.25</v>
      </c>
      <c r="D373">
        <v>2587.76001</v>
      </c>
      <c r="E373">
        <v>2613.25</v>
      </c>
      <c r="F373">
        <v>2613.25</v>
      </c>
      <c r="G373" s="14">
        <f t="shared" si="20"/>
        <v>1.5741910407151893E-2</v>
      </c>
      <c r="H373" s="8">
        <v>3116.39</v>
      </c>
      <c r="I373" s="13">
        <f t="shared" si="21"/>
        <v>-3.7785187055856539E-3</v>
      </c>
      <c r="M373" s="7">
        <v>44609</v>
      </c>
      <c r="N373">
        <v>3277.25</v>
      </c>
      <c r="O373">
        <v>3280.25</v>
      </c>
      <c r="P373">
        <v>3228.7729490000002</v>
      </c>
      <c r="Q373">
        <v>3237.125</v>
      </c>
      <c r="R373">
        <v>3237.125</v>
      </c>
      <c r="S373" s="14">
        <f t="shared" si="22"/>
        <v>-7.6256897608828478E-3</v>
      </c>
      <c r="T373" s="8">
        <v>4304.76</v>
      </c>
      <c r="U373" s="13">
        <f t="shared" si="23"/>
        <v>-1.0142864698185927E-2</v>
      </c>
    </row>
    <row r="374" spans="1:21" ht="17" x14ac:dyDescent="0.2">
      <c r="A374" s="7">
        <v>43881</v>
      </c>
      <c r="B374">
        <v>2622.75</v>
      </c>
      <c r="C374">
        <v>2628.73999</v>
      </c>
      <c r="D374">
        <v>2608.75</v>
      </c>
      <c r="E374">
        <v>2606.125</v>
      </c>
      <c r="F374">
        <v>2606.125</v>
      </c>
      <c r="G374" s="14">
        <f t="shared" si="20"/>
        <v>-2.7264900028699524E-3</v>
      </c>
      <c r="H374" s="8">
        <v>2978.76</v>
      </c>
      <c r="I374" s="13">
        <f t="shared" si="21"/>
        <v>-4.4163278665378725E-2</v>
      </c>
      <c r="M374" s="7">
        <v>44610</v>
      </c>
      <c r="N374">
        <v>3225.75</v>
      </c>
      <c r="O374">
        <v>3226</v>
      </c>
      <c r="P374">
        <v>3191.6220699999999</v>
      </c>
      <c r="Q374">
        <v>3198.5</v>
      </c>
      <c r="R374">
        <v>3198.5</v>
      </c>
      <c r="S374" s="14">
        <f t="shared" si="22"/>
        <v>-1.1931884002007953E-2</v>
      </c>
      <c r="T374" s="8">
        <v>4225.5</v>
      </c>
      <c r="U374" s="13">
        <f t="shared" si="23"/>
        <v>-1.8412176288573612E-2</v>
      </c>
    </row>
    <row r="375" spans="1:21" ht="17" x14ac:dyDescent="0.2">
      <c r="A375" s="7">
        <v>43882</v>
      </c>
      <c r="B375">
        <v>2592.25</v>
      </c>
      <c r="C375">
        <v>2596.75</v>
      </c>
      <c r="D375">
        <v>2567</v>
      </c>
      <c r="E375">
        <v>2574.875</v>
      </c>
      <c r="F375">
        <v>2574.875</v>
      </c>
      <c r="G375" s="14">
        <f t="shared" si="20"/>
        <v>-1.1990982780948678E-2</v>
      </c>
      <c r="H375" s="8">
        <v>2954.22</v>
      </c>
      <c r="I375" s="13">
        <f t="shared" si="21"/>
        <v>-8.2383273576925875E-3</v>
      </c>
      <c r="M375" s="7">
        <v>44613</v>
      </c>
      <c r="N375">
        <v>3210.75</v>
      </c>
      <c r="O375">
        <v>3221.5</v>
      </c>
      <c r="P375">
        <v>3155.75</v>
      </c>
      <c r="Q375">
        <v>3155.75</v>
      </c>
      <c r="R375">
        <v>3155.75</v>
      </c>
      <c r="S375" s="14">
        <f t="shared" si="22"/>
        <v>-1.3365640143817359E-2</v>
      </c>
      <c r="T375" s="8">
        <v>4288.7</v>
      </c>
      <c r="U375" s="13">
        <f t="shared" si="23"/>
        <v>1.4956809844988816E-2</v>
      </c>
    </row>
    <row r="376" spans="1:21" ht="17" x14ac:dyDescent="0.2">
      <c r="A376" s="7">
        <v>43885</v>
      </c>
      <c r="B376">
        <v>2532.75</v>
      </c>
      <c r="C376">
        <v>2536.25</v>
      </c>
      <c r="D376">
        <v>2499.7250979999999</v>
      </c>
      <c r="E376">
        <v>2504.5</v>
      </c>
      <c r="F376">
        <v>2504.5</v>
      </c>
      <c r="G376" s="14">
        <f t="shared" si="20"/>
        <v>-2.7331423855527004E-2</v>
      </c>
      <c r="H376" s="8">
        <v>3090.23</v>
      </c>
      <c r="I376" s="13">
        <f t="shared" si="21"/>
        <v>4.6039225243888371E-2</v>
      </c>
      <c r="M376" s="7">
        <v>44614</v>
      </c>
      <c r="N376">
        <v>3138</v>
      </c>
      <c r="O376">
        <v>3208.7260740000002</v>
      </c>
      <c r="P376">
        <v>3136.181885</v>
      </c>
      <c r="Q376">
        <v>3169.875</v>
      </c>
      <c r="R376">
        <v>3169.875</v>
      </c>
      <c r="S376" s="14">
        <f t="shared" si="22"/>
        <v>4.4759565871821394E-3</v>
      </c>
      <c r="T376" s="8">
        <v>4384.6499999999996</v>
      </c>
      <c r="U376" s="13">
        <f t="shared" si="23"/>
        <v>2.2372746986266234E-2</v>
      </c>
    </row>
    <row r="377" spans="1:21" ht="17" x14ac:dyDescent="0.2">
      <c r="A377" s="7">
        <v>43886</v>
      </c>
      <c r="B377">
        <v>2508</v>
      </c>
      <c r="C377">
        <v>2510.7150879999999</v>
      </c>
      <c r="D377">
        <v>2437</v>
      </c>
      <c r="E377">
        <v>2447.5</v>
      </c>
      <c r="F377">
        <v>2447.5</v>
      </c>
      <c r="G377" s="14">
        <f t="shared" si="20"/>
        <v>-2.2759033739269352E-2</v>
      </c>
      <c r="H377" s="8">
        <v>3003.37</v>
      </c>
      <c r="I377" s="13">
        <f t="shared" si="21"/>
        <v>-2.8107940185681968E-2</v>
      </c>
      <c r="M377" s="7">
        <v>44615</v>
      </c>
      <c r="N377">
        <v>3172.5</v>
      </c>
      <c r="O377">
        <v>3188.568115</v>
      </c>
      <c r="P377">
        <v>3146.86499</v>
      </c>
      <c r="Q377">
        <v>3146.75</v>
      </c>
      <c r="R377">
        <v>3146.75</v>
      </c>
      <c r="S377" s="14">
        <f t="shared" si="22"/>
        <v>-7.2952403485941897E-3</v>
      </c>
      <c r="T377" s="8">
        <v>4373.9399999999996</v>
      </c>
      <c r="U377" s="13">
        <f t="shared" si="23"/>
        <v>-2.4426122951660689E-3</v>
      </c>
    </row>
    <row r="378" spans="1:21" ht="17" x14ac:dyDescent="0.2">
      <c r="A378" s="7">
        <v>43887</v>
      </c>
      <c r="B378">
        <v>2420.75</v>
      </c>
      <c r="C378">
        <v>2456.2299800000001</v>
      </c>
      <c r="D378">
        <v>2380.75</v>
      </c>
      <c r="E378">
        <v>2453</v>
      </c>
      <c r="F378">
        <v>2453</v>
      </c>
      <c r="G378" s="14">
        <f t="shared" si="20"/>
        <v>2.2471910112360494E-3</v>
      </c>
      <c r="H378" s="8">
        <v>3130.12</v>
      </c>
      <c r="I378" s="13">
        <f t="shared" si="21"/>
        <v>4.2202592421180185E-2</v>
      </c>
      <c r="M378" s="7">
        <v>44616</v>
      </c>
      <c r="N378">
        <v>3060.25</v>
      </c>
      <c r="O378">
        <v>3146.38501</v>
      </c>
      <c r="P378">
        <v>3056.9499510000001</v>
      </c>
      <c r="Q378">
        <v>3125.25</v>
      </c>
      <c r="R378">
        <v>3125.25</v>
      </c>
      <c r="S378" s="14">
        <f t="shared" si="22"/>
        <v>-6.8324461746246401E-3</v>
      </c>
      <c r="T378" s="8">
        <v>4306.26</v>
      </c>
      <c r="U378" s="13">
        <f t="shared" si="23"/>
        <v>-1.5473463284818578E-2</v>
      </c>
    </row>
    <row r="379" spans="1:21" ht="17" x14ac:dyDescent="0.2">
      <c r="A379" s="7">
        <v>43888</v>
      </c>
      <c r="B379">
        <v>2393.5</v>
      </c>
      <c r="C379">
        <v>2399.25</v>
      </c>
      <c r="D379">
        <v>2329.25</v>
      </c>
      <c r="E379">
        <v>2366.625</v>
      </c>
      <c r="F379">
        <v>2366.625</v>
      </c>
      <c r="G379" s="14">
        <f t="shared" si="20"/>
        <v>-3.5211985324092976E-2</v>
      </c>
      <c r="H379" s="8">
        <v>3023.94</v>
      </c>
      <c r="I379" s="13">
        <f t="shared" si="21"/>
        <v>-3.3922022158894838E-2</v>
      </c>
      <c r="M379" s="7">
        <v>44617</v>
      </c>
      <c r="N379">
        <v>3162</v>
      </c>
      <c r="O379">
        <v>3241.6450199999999</v>
      </c>
      <c r="P379">
        <v>3155.4799800000001</v>
      </c>
      <c r="Q379">
        <v>3242.5</v>
      </c>
      <c r="R379">
        <v>3242.5</v>
      </c>
      <c r="S379" s="14">
        <f t="shared" si="22"/>
        <v>3.7516998640108712E-2</v>
      </c>
      <c r="T379" s="8">
        <v>4386.54</v>
      </c>
      <c r="U379" s="13">
        <f t="shared" si="23"/>
        <v>1.8642627244987553E-2</v>
      </c>
    </row>
    <row r="380" spans="1:21" ht="17" x14ac:dyDescent="0.2">
      <c r="A380" s="7">
        <v>43889</v>
      </c>
      <c r="B380">
        <v>2280.75</v>
      </c>
      <c r="C380">
        <v>2289.469971</v>
      </c>
      <c r="D380">
        <v>2222.0600589999999</v>
      </c>
      <c r="E380">
        <v>2276.125</v>
      </c>
      <c r="F380">
        <v>2276.125</v>
      </c>
      <c r="G380" s="14">
        <f t="shared" si="20"/>
        <v>-3.8240109861089056E-2</v>
      </c>
      <c r="H380" s="8">
        <v>2972.37</v>
      </c>
      <c r="I380" s="13">
        <f t="shared" si="21"/>
        <v>-1.7053909799797706E-2</v>
      </c>
      <c r="M380" s="7">
        <v>44620</v>
      </c>
      <c r="N380">
        <v>3220</v>
      </c>
      <c r="O380">
        <v>3260.5</v>
      </c>
      <c r="P380">
        <v>3204</v>
      </c>
      <c r="Q380">
        <v>3259.625</v>
      </c>
      <c r="R380">
        <v>3259.625</v>
      </c>
      <c r="S380" s="14">
        <f t="shared" si="22"/>
        <v>5.2814186584424494E-3</v>
      </c>
      <c r="T380" s="8">
        <v>4363.49</v>
      </c>
      <c r="U380" s="13">
        <f t="shared" si="23"/>
        <v>-5.2547110022934662E-3</v>
      </c>
    </row>
    <row r="381" spans="1:21" ht="17" x14ac:dyDescent="0.2">
      <c r="A381" s="7">
        <v>43892</v>
      </c>
      <c r="B381">
        <v>2343.25</v>
      </c>
      <c r="C381">
        <v>2362.1210940000001</v>
      </c>
      <c r="D381">
        <v>2271.25</v>
      </c>
      <c r="E381">
        <v>2357.75</v>
      </c>
      <c r="F381">
        <v>2357.75</v>
      </c>
      <c r="G381" s="14">
        <f t="shared" si="20"/>
        <v>3.5861387226096886E-2</v>
      </c>
      <c r="H381" s="8">
        <v>2746.56</v>
      </c>
      <c r="I381" s="13">
        <f t="shared" si="21"/>
        <v>-7.5969680759797709E-2</v>
      </c>
      <c r="M381" s="7">
        <v>44621</v>
      </c>
      <c r="N381">
        <v>3262</v>
      </c>
      <c r="O381">
        <v>3269.2270509999998</v>
      </c>
      <c r="P381">
        <v>3222.2729490000002</v>
      </c>
      <c r="Q381">
        <v>3243.5</v>
      </c>
      <c r="R381">
        <v>3243.5</v>
      </c>
      <c r="S381" s="14">
        <f t="shared" si="22"/>
        <v>-4.946888062277055E-3</v>
      </c>
      <c r="T381" s="8">
        <v>4328.87</v>
      </c>
      <c r="U381" s="13">
        <f t="shared" si="23"/>
        <v>-7.93401612012401E-3</v>
      </c>
    </row>
    <row r="382" spans="1:21" ht="17" x14ac:dyDescent="0.2">
      <c r="A382" s="7">
        <v>43893</v>
      </c>
      <c r="B382">
        <v>2397.75</v>
      </c>
      <c r="C382">
        <v>2541.2700199999999</v>
      </c>
      <c r="D382">
        <v>2361.25</v>
      </c>
      <c r="E382">
        <v>2365.75</v>
      </c>
      <c r="F382">
        <v>2365.75</v>
      </c>
      <c r="G382" s="14">
        <f t="shared" si="20"/>
        <v>3.3930654225426959E-3</v>
      </c>
      <c r="H382" s="8">
        <v>2882.23</v>
      </c>
      <c r="I382" s="13">
        <f t="shared" si="21"/>
        <v>4.9396335780030221E-2</v>
      </c>
      <c r="M382" s="7">
        <v>44622</v>
      </c>
      <c r="N382">
        <v>3230.75</v>
      </c>
      <c r="O382">
        <v>3275.5</v>
      </c>
      <c r="P382">
        <v>3221.431885</v>
      </c>
      <c r="Q382">
        <v>3271.25</v>
      </c>
      <c r="R382">
        <v>3271.25</v>
      </c>
      <c r="S382" s="14">
        <f t="shared" si="22"/>
        <v>8.5555726838291157E-3</v>
      </c>
      <c r="T382" s="8">
        <v>4201.09</v>
      </c>
      <c r="U382" s="13">
        <f t="shared" si="23"/>
        <v>-2.9518095946517109E-2</v>
      </c>
    </row>
    <row r="383" spans="1:21" ht="17" x14ac:dyDescent="0.2">
      <c r="A383" s="7">
        <v>43894</v>
      </c>
      <c r="B383">
        <v>2376</v>
      </c>
      <c r="C383">
        <v>2398.2380370000001</v>
      </c>
      <c r="D383">
        <v>2362.5200199999999</v>
      </c>
      <c r="E383">
        <v>2385.5</v>
      </c>
      <c r="F383">
        <v>2385.5</v>
      </c>
      <c r="G383" s="14">
        <f t="shared" si="20"/>
        <v>8.3483039205325404E-3</v>
      </c>
      <c r="H383" s="8">
        <v>2741.38</v>
      </c>
      <c r="I383" s="13">
        <f t="shared" si="21"/>
        <v>-4.8868410917935035E-2</v>
      </c>
      <c r="M383" s="7">
        <v>44623</v>
      </c>
      <c r="N383">
        <v>3268.5</v>
      </c>
      <c r="O383">
        <v>3296</v>
      </c>
      <c r="P383">
        <v>3252.5690920000002</v>
      </c>
      <c r="Q383">
        <v>3265</v>
      </c>
      <c r="R383">
        <v>3265</v>
      </c>
      <c r="S383" s="14">
        <f t="shared" si="22"/>
        <v>-1.9105846388994818E-3</v>
      </c>
      <c r="T383" s="8">
        <v>4170.7</v>
      </c>
      <c r="U383" s="13">
        <f t="shared" si="23"/>
        <v>-7.2338369327961116E-3</v>
      </c>
    </row>
    <row r="384" spans="1:21" ht="17" x14ac:dyDescent="0.2">
      <c r="A384" s="7">
        <v>43895</v>
      </c>
      <c r="B384">
        <v>2395</v>
      </c>
      <c r="C384">
        <v>2399.7080080000001</v>
      </c>
      <c r="D384">
        <v>2348.7749020000001</v>
      </c>
      <c r="E384">
        <v>2379.5</v>
      </c>
      <c r="F384">
        <v>2379.5</v>
      </c>
      <c r="G384" s="14">
        <f t="shared" si="20"/>
        <v>-2.5151959756863906E-3</v>
      </c>
      <c r="H384" s="8">
        <v>2480.64</v>
      </c>
      <c r="I384" s="13">
        <f t="shared" si="21"/>
        <v>-9.5112680474797484E-2</v>
      </c>
      <c r="M384" s="7">
        <v>44624</v>
      </c>
      <c r="N384">
        <v>3258</v>
      </c>
      <c r="O384">
        <v>3268</v>
      </c>
      <c r="P384">
        <v>3234.705078</v>
      </c>
      <c r="Q384">
        <v>3242.5</v>
      </c>
      <c r="R384">
        <v>3242.5</v>
      </c>
      <c r="S384" s="14">
        <f t="shared" si="22"/>
        <v>-6.8912710566615409E-3</v>
      </c>
      <c r="T384" s="8">
        <v>4277.88</v>
      </c>
      <c r="U384" s="13">
        <f t="shared" si="23"/>
        <v>2.5698324022346508E-2</v>
      </c>
    </row>
    <row r="385" spans="1:21" ht="17" x14ac:dyDescent="0.2">
      <c r="A385" s="7">
        <v>43896</v>
      </c>
      <c r="B385">
        <v>2301</v>
      </c>
      <c r="C385">
        <v>2309.7429200000001</v>
      </c>
      <c r="D385">
        <v>2233.5</v>
      </c>
      <c r="E385">
        <v>2266.25</v>
      </c>
      <c r="F385">
        <v>2266.25</v>
      </c>
      <c r="G385" s="14">
        <f t="shared" si="20"/>
        <v>-4.7594032359739469E-2</v>
      </c>
      <c r="H385" s="8">
        <v>2711.02</v>
      </c>
      <c r="I385" s="13">
        <f t="shared" si="21"/>
        <v>9.2871194530443901E-2</v>
      </c>
      <c r="M385" s="7">
        <v>44627</v>
      </c>
      <c r="N385">
        <v>3222.25</v>
      </c>
      <c r="O385">
        <v>3273.0649410000001</v>
      </c>
      <c r="P385">
        <v>3212.75</v>
      </c>
      <c r="Q385">
        <v>3246.875</v>
      </c>
      <c r="R385">
        <v>3246.875</v>
      </c>
      <c r="S385" s="14">
        <f t="shared" si="22"/>
        <v>1.3492675404780385E-3</v>
      </c>
      <c r="T385" s="8">
        <v>4259.5200000000004</v>
      </c>
      <c r="U385" s="13">
        <f t="shared" si="23"/>
        <v>-4.2918454935622075E-3</v>
      </c>
    </row>
    <row r="386" spans="1:21" ht="17" x14ac:dyDescent="0.2">
      <c r="A386" s="7">
        <v>43899</v>
      </c>
      <c r="B386">
        <v>2012</v>
      </c>
      <c r="C386">
        <v>2543</v>
      </c>
      <c r="D386">
        <v>1940</v>
      </c>
      <c r="E386">
        <v>2140.5</v>
      </c>
      <c r="F386">
        <v>2140.5</v>
      </c>
      <c r="G386" s="14">
        <f t="shared" si="20"/>
        <v>-5.5488141202426955E-2</v>
      </c>
      <c r="H386" s="8">
        <v>2386.13</v>
      </c>
      <c r="I386" s="13">
        <f t="shared" si="21"/>
        <v>-0.11984050283657066</v>
      </c>
      <c r="M386" s="7">
        <v>44628</v>
      </c>
      <c r="N386">
        <v>3179</v>
      </c>
      <c r="O386">
        <v>3220.431885</v>
      </c>
      <c r="P386">
        <v>3165.1140140000002</v>
      </c>
      <c r="Q386">
        <v>3174.75</v>
      </c>
      <c r="R386">
        <v>3174.75</v>
      </c>
      <c r="S386" s="14">
        <f t="shared" si="22"/>
        <v>-2.2213666987487946E-2</v>
      </c>
      <c r="T386" s="8">
        <v>4204.3100000000004</v>
      </c>
      <c r="U386" s="13">
        <f t="shared" si="23"/>
        <v>-1.2961554353542182E-2</v>
      </c>
    </row>
    <row r="387" spans="1:21" ht="17" x14ac:dyDescent="0.2">
      <c r="A387" s="7">
        <v>43900</v>
      </c>
      <c r="B387">
        <v>2153</v>
      </c>
      <c r="C387">
        <v>2207.75</v>
      </c>
      <c r="D387">
        <v>2102</v>
      </c>
      <c r="E387">
        <v>2126.75</v>
      </c>
      <c r="F387">
        <v>2126.75</v>
      </c>
      <c r="G387" s="14">
        <f t="shared" si="20"/>
        <v>-6.4237327727166837E-3</v>
      </c>
      <c r="H387" s="8">
        <v>2529.19</v>
      </c>
      <c r="I387" s="13">
        <f t="shared" si="21"/>
        <v>5.9954822243549089E-2</v>
      </c>
      <c r="M387" s="7">
        <v>44629</v>
      </c>
      <c r="N387">
        <v>3206.75</v>
      </c>
      <c r="O387">
        <v>3239</v>
      </c>
      <c r="P387">
        <v>3195.3930660000001</v>
      </c>
      <c r="Q387">
        <v>3225.25</v>
      </c>
      <c r="R387">
        <v>3225.25</v>
      </c>
      <c r="S387" s="14">
        <f t="shared" si="22"/>
        <v>1.5906764312150656E-2</v>
      </c>
      <c r="T387" s="8">
        <v>4173.1099999999997</v>
      </c>
      <c r="U387" s="13">
        <f t="shared" si="23"/>
        <v>-7.4209561140831104E-3</v>
      </c>
    </row>
    <row r="388" spans="1:21" ht="17" x14ac:dyDescent="0.2">
      <c r="A388" s="7">
        <v>43901</v>
      </c>
      <c r="B388">
        <v>2174.5</v>
      </c>
      <c r="C388">
        <v>2191</v>
      </c>
      <c r="D388">
        <v>2137</v>
      </c>
      <c r="E388">
        <v>2156.125</v>
      </c>
      <c r="F388">
        <v>2156.125</v>
      </c>
      <c r="G388" s="14">
        <f t="shared" ref="G388:G451" si="24">F388/F387-1</f>
        <v>1.3812154696132506E-2</v>
      </c>
      <c r="H388" s="8">
        <v>2398.1</v>
      </c>
      <c r="I388" s="13">
        <f t="shared" ref="I388:I451" si="25">H388/H387-1</f>
        <v>-5.1830823307066787E-2</v>
      </c>
      <c r="M388" s="7">
        <v>44630</v>
      </c>
      <c r="N388">
        <v>3233.5</v>
      </c>
      <c r="O388">
        <v>3235.681885</v>
      </c>
      <c r="P388">
        <v>3199</v>
      </c>
      <c r="Q388">
        <v>3206.75</v>
      </c>
      <c r="R388">
        <v>3206.75</v>
      </c>
      <c r="S388" s="14">
        <f t="shared" ref="S388:S451" si="26">R388/R387-1</f>
        <v>-5.7359894581815452E-3</v>
      </c>
      <c r="T388" s="8">
        <v>4262.45</v>
      </c>
      <c r="U388" s="13">
        <f t="shared" ref="U388:U451" si="27">T388/T387-1</f>
        <v>2.1408493905025416E-2</v>
      </c>
    </row>
    <row r="389" spans="1:21" ht="17" x14ac:dyDescent="0.2">
      <c r="A389" s="7">
        <v>43902</v>
      </c>
      <c r="B389">
        <v>2039.5</v>
      </c>
      <c r="C389">
        <v>2501</v>
      </c>
      <c r="D389">
        <v>1945</v>
      </c>
      <c r="E389">
        <v>1992.5</v>
      </c>
      <c r="F389">
        <v>1992.5</v>
      </c>
      <c r="G389" s="14">
        <f t="shared" si="24"/>
        <v>-7.5888457301872547E-2</v>
      </c>
      <c r="H389" s="8">
        <v>2409.39</v>
      </c>
      <c r="I389" s="13">
        <f t="shared" si="25"/>
        <v>4.707893749218206E-3</v>
      </c>
      <c r="M389" s="7">
        <v>44631</v>
      </c>
      <c r="N389">
        <v>3254.25</v>
      </c>
      <c r="O389">
        <v>3292.705078</v>
      </c>
      <c r="P389">
        <v>3240.3640140000002</v>
      </c>
      <c r="Q389">
        <v>3253.375</v>
      </c>
      <c r="R389">
        <v>3253.375</v>
      </c>
      <c r="S389" s="14">
        <f t="shared" si="26"/>
        <v>1.4539642940672115E-2</v>
      </c>
      <c r="T389" s="8">
        <v>4357.8599999999997</v>
      </c>
      <c r="U389" s="13">
        <f t="shared" si="27"/>
        <v>2.2383840279651235E-2</v>
      </c>
    </row>
    <row r="390" spans="1:21" ht="17" x14ac:dyDescent="0.2">
      <c r="A390" s="7">
        <v>43903</v>
      </c>
      <c r="B390">
        <v>2050.25</v>
      </c>
      <c r="C390">
        <v>2114</v>
      </c>
      <c r="D390">
        <v>1991.704956</v>
      </c>
      <c r="E390">
        <v>2042.25</v>
      </c>
      <c r="F390">
        <v>2042.25</v>
      </c>
      <c r="G390" s="14">
        <f t="shared" si="24"/>
        <v>2.4968632371392685E-2</v>
      </c>
      <c r="H390" s="8">
        <v>2304.92</v>
      </c>
      <c r="I390" s="13">
        <f t="shared" si="25"/>
        <v>-4.3359522534749395E-2</v>
      </c>
      <c r="M390" s="7">
        <v>44634</v>
      </c>
      <c r="N390">
        <v>3237.25</v>
      </c>
      <c r="O390">
        <v>3252.3400879999999</v>
      </c>
      <c r="P390">
        <v>3203.7509770000001</v>
      </c>
      <c r="Q390">
        <v>3210.625</v>
      </c>
      <c r="R390">
        <v>3210.625</v>
      </c>
      <c r="S390" s="14">
        <f t="shared" si="26"/>
        <v>-1.3140200560955884E-2</v>
      </c>
      <c r="T390" s="8">
        <v>4411.67</v>
      </c>
      <c r="U390" s="13">
        <f t="shared" si="27"/>
        <v>1.2347803738532281E-2</v>
      </c>
    </row>
    <row r="391" spans="1:21" ht="17" x14ac:dyDescent="0.2">
      <c r="A391" s="7">
        <v>43906</v>
      </c>
      <c r="B391">
        <v>2032.25</v>
      </c>
      <c r="C391">
        <v>2073.25</v>
      </c>
      <c r="D391">
        <v>1900</v>
      </c>
      <c r="E391">
        <v>2032.75</v>
      </c>
      <c r="F391">
        <v>2032.75</v>
      </c>
      <c r="G391" s="14">
        <f t="shared" si="24"/>
        <v>-4.6517321581588389E-3</v>
      </c>
      <c r="H391" s="8">
        <v>2237.4</v>
      </c>
      <c r="I391" s="13">
        <f t="shared" si="25"/>
        <v>-2.9293858355170621E-2</v>
      </c>
      <c r="M391" s="7">
        <v>44635</v>
      </c>
      <c r="N391">
        <v>3187.5</v>
      </c>
      <c r="O391">
        <v>3247.75</v>
      </c>
      <c r="P391">
        <v>3172.294922</v>
      </c>
      <c r="Q391">
        <v>3246.875</v>
      </c>
      <c r="R391">
        <v>3246.875</v>
      </c>
      <c r="S391" s="14">
        <f t="shared" si="26"/>
        <v>1.1290636558302536E-2</v>
      </c>
      <c r="T391" s="8">
        <v>4463.12</v>
      </c>
      <c r="U391" s="13">
        <f t="shared" si="27"/>
        <v>1.1662250349640857E-2</v>
      </c>
    </row>
    <row r="392" spans="1:21" ht="17" x14ac:dyDescent="0.2">
      <c r="A392" s="7">
        <v>43907</v>
      </c>
      <c r="B392">
        <v>2098.5</v>
      </c>
      <c r="C392">
        <v>2650</v>
      </c>
      <c r="D392">
        <v>1900</v>
      </c>
      <c r="E392">
        <v>2061.5</v>
      </c>
      <c r="F392">
        <v>2061.5</v>
      </c>
      <c r="G392" s="14">
        <f t="shared" si="24"/>
        <v>1.4143401795597033E-2</v>
      </c>
      <c r="H392" s="8">
        <v>2447.33</v>
      </c>
      <c r="I392" s="13">
        <f t="shared" si="25"/>
        <v>9.3827657101993367E-2</v>
      </c>
      <c r="M392" s="7">
        <v>44636</v>
      </c>
      <c r="N392">
        <v>3286.75</v>
      </c>
      <c r="O392">
        <v>3309.8859859999998</v>
      </c>
      <c r="P392">
        <v>3278.2509770000001</v>
      </c>
      <c r="Q392">
        <v>3301.5</v>
      </c>
      <c r="R392">
        <v>3301.5</v>
      </c>
      <c r="S392" s="14">
        <f t="shared" si="26"/>
        <v>1.6823869104908518E-2</v>
      </c>
      <c r="T392" s="8">
        <v>4461.18</v>
      </c>
      <c r="U392" s="13">
        <f t="shared" si="27"/>
        <v>-4.3467350194470455E-4</v>
      </c>
    </row>
    <row r="393" spans="1:21" ht="17" x14ac:dyDescent="0.2">
      <c r="A393" s="7">
        <v>43908</v>
      </c>
      <c r="B393">
        <v>2033</v>
      </c>
      <c r="C393">
        <v>2060.6130370000001</v>
      </c>
      <c r="D393">
        <v>1949</v>
      </c>
      <c r="E393">
        <v>2011.75</v>
      </c>
      <c r="F393">
        <v>2011.75</v>
      </c>
      <c r="G393" s="14">
        <f t="shared" si="24"/>
        <v>-2.4132912927479988E-2</v>
      </c>
      <c r="H393" s="8">
        <v>2475.56</v>
      </c>
      <c r="I393" s="13">
        <f t="shared" si="25"/>
        <v>1.1535019797084933E-2</v>
      </c>
      <c r="M393" s="7">
        <v>44637</v>
      </c>
      <c r="N393">
        <v>3292.75</v>
      </c>
      <c r="O393">
        <v>3318.6589359999998</v>
      </c>
      <c r="P393">
        <v>3273</v>
      </c>
      <c r="Q393">
        <v>3312.25</v>
      </c>
      <c r="R393">
        <v>3312.25</v>
      </c>
      <c r="S393" s="14">
        <f t="shared" si="26"/>
        <v>3.2560957140692626E-3</v>
      </c>
      <c r="T393" s="8">
        <v>4511.6099999999997</v>
      </c>
      <c r="U393" s="13">
        <f t="shared" si="27"/>
        <v>1.1304184094790948E-2</v>
      </c>
    </row>
    <row r="394" spans="1:21" ht="17" x14ac:dyDescent="0.2">
      <c r="A394" s="7">
        <v>43909</v>
      </c>
      <c r="B394">
        <v>2044.25</v>
      </c>
      <c r="C394">
        <v>2089.75</v>
      </c>
      <c r="D394">
        <v>1989.400024</v>
      </c>
      <c r="E394">
        <v>2050.375</v>
      </c>
      <c r="F394">
        <v>2050.375</v>
      </c>
      <c r="G394" s="14">
        <f t="shared" si="24"/>
        <v>1.9199701752205867E-2</v>
      </c>
      <c r="H394" s="8">
        <v>2630.07</v>
      </c>
      <c r="I394" s="13">
        <f t="shared" si="25"/>
        <v>6.2414160836336219E-2</v>
      </c>
      <c r="M394" s="7">
        <v>44638</v>
      </c>
      <c r="N394">
        <v>3327.5</v>
      </c>
      <c r="O394">
        <v>3347.3859859999998</v>
      </c>
      <c r="P394">
        <v>3316.75</v>
      </c>
      <c r="Q394">
        <v>3344.75</v>
      </c>
      <c r="R394">
        <v>3344.75</v>
      </c>
      <c r="S394" s="14">
        <f t="shared" si="26"/>
        <v>9.8120612876444468E-3</v>
      </c>
      <c r="T394" s="8">
        <v>4456.24</v>
      </c>
      <c r="U394" s="13">
        <f t="shared" si="27"/>
        <v>-1.2272780670315009E-2</v>
      </c>
    </row>
    <row r="395" spans="1:21" ht="17" x14ac:dyDescent="0.2">
      <c r="A395" s="7">
        <v>43910</v>
      </c>
      <c r="B395">
        <v>2092.5</v>
      </c>
      <c r="C395">
        <v>2126.4179690000001</v>
      </c>
      <c r="D395">
        <v>1994.75</v>
      </c>
      <c r="E395">
        <v>2002</v>
      </c>
      <c r="F395">
        <v>2002</v>
      </c>
      <c r="G395" s="14">
        <f t="shared" si="24"/>
        <v>-2.3593245138084473E-2</v>
      </c>
      <c r="H395" s="8">
        <v>2541.4699999999998</v>
      </c>
      <c r="I395" s="13">
        <f t="shared" si="25"/>
        <v>-3.36873163071707E-2</v>
      </c>
      <c r="M395" s="7">
        <v>44641</v>
      </c>
      <c r="N395">
        <v>3368</v>
      </c>
      <c r="O395">
        <v>3387.544922</v>
      </c>
      <c r="P395">
        <v>3353.931885</v>
      </c>
      <c r="Q395">
        <v>3372.875</v>
      </c>
      <c r="R395">
        <v>3372.875</v>
      </c>
      <c r="S395" s="14">
        <f t="shared" si="26"/>
        <v>8.4087002018087276E-3</v>
      </c>
      <c r="T395" s="8">
        <v>4520.16</v>
      </c>
      <c r="U395" s="13">
        <f t="shared" si="27"/>
        <v>1.4343931206577842E-2</v>
      </c>
    </row>
    <row r="396" spans="1:21" ht="17" x14ac:dyDescent="0.2">
      <c r="A396" s="7">
        <v>43913</v>
      </c>
      <c r="B396">
        <v>1890.25</v>
      </c>
      <c r="C396">
        <v>2045.0699460000001</v>
      </c>
      <c r="D396">
        <v>1887.8360600000001</v>
      </c>
      <c r="E396">
        <v>1936.625</v>
      </c>
      <c r="F396">
        <v>1936.625</v>
      </c>
      <c r="G396" s="14">
        <f t="shared" si="24"/>
        <v>-3.265484515484518E-2</v>
      </c>
      <c r="H396" s="8">
        <v>2626.65</v>
      </c>
      <c r="I396" s="13">
        <f t="shared" si="25"/>
        <v>3.3516035994916482E-2</v>
      </c>
      <c r="M396" s="7">
        <v>44642</v>
      </c>
      <c r="N396">
        <v>3382</v>
      </c>
      <c r="O396">
        <v>3393</v>
      </c>
      <c r="P396">
        <v>3358</v>
      </c>
      <c r="Q396">
        <v>3379</v>
      </c>
      <c r="R396">
        <v>3379</v>
      </c>
      <c r="S396" s="14">
        <f t="shared" si="26"/>
        <v>1.8159581959011906E-3</v>
      </c>
      <c r="T396" s="8">
        <v>4543.0600000000004</v>
      </c>
      <c r="U396" s="13">
        <f t="shared" si="27"/>
        <v>5.0661923471737591E-3</v>
      </c>
    </row>
    <row r="397" spans="1:21" ht="17" x14ac:dyDescent="0.2">
      <c r="A397" s="7">
        <v>43914</v>
      </c>
      <c r="B397">
        <v>1991.25</v>
      </c>
      <c r="C397">
        <v>2054.25</v>
      </c>
      <c r="D397">
        <v>1971.420044</v>
      </c>
      <c r="E397">
        <v>2059.125</v>
      </c>
      <c r="F397">
        <v>2059.125</v>
      </c>
      <c r="G397" s="14">
        <f t="shared" si="24"/>
        <v>6.3254372942619153E-2</v>
      </c>
      <c r="H397" s="8">
        <v>2584.59</v>
      </c>
      <c r="I397" s="13">
        <f t="shared" si="25"/>
        <v>-1.60127919593398E-2</v>
      </c>
      <c r="M397" s="7">
        <v>44643</v>
      </c>
      <c r="N397">
        <v>3388.75</v>
      </c>
      <c r="O397">
        <v>3395.5</v>
      </c>
      <c r="P397">
        <v>3378.3190920000002</v>
      </c>
      <c r="Q397">
        <v>3385.375</v>
      </c>
      <c r="R397">
        <v>3385.375</v>
      </c>
      <c r="S397" s="14">
        <f t="shared" si="26"/>
        <v>1.8866528558745266E-3</v>
      </c>
      <c r="T397" s="8">
        <v>4575.5200000000004</v>
      </c>
      <c r="U397" s="13">
        <f t="shared" si="27"/>
        <v>7.1449639670178033E-3</v>
      </c>
    </row>
    <row r="398" spans="1:21" ht="17" x14ac:dyDescent="0.2">
      <c r="A398" s="7">
        <v>43915</v>
      </c>
      <c r="B398">
        <v>2083</v>
      </c>
      <c r="C398">
        <v>2115.75</v>
      </c>
      <c r="D398">
        <v>2007.0550539999999</v>
      </c>
      <c r="E398">
        <v>2114</v>
      </c>
      <c r="F398">
        <v>2114</v>
      </c>
      <c r="G398" s="14">
        <f t="shared" si="24"/>
        <v>2.6649669155587974E-2</v>
      </c>
      <c r="H398" s="8">
        <v>2470.5</v>
      </c>
      <c r="I398" s="13">
        <f t="shared" si="25"/>
        <v>-4.4142397827121593E-2</v>
      </c>
      <c r="M398" s="7">
        <v>44644</v>
      </c>
      <c r="N398">
        <v>3376</v>
      </c>
      <c r="O398">
        <v>3401.9089359999998</v>
      </c>
      <c r="P398">
        <v>3372.1359859999998</v>
      </c>
      <c r="Q398">
        <v>3388</v>
      </c>
      <c r="R398">
        <v>3388</v>
      </c>
      <c r="S398" s="14">
        <f t="shared" si="26"/>
        <v>7.7539415869742889E-4</v>
      </c>
      <c r="T398" s="8">
        <v>4631.6000000000004</v>
      </c>
      <c r="U398" s="13">
        <f t="shared" si="27"/>
        <v>1.2256530405287291E-2</v>
      </c>
    </row>
    <row r="399" spans="1:21" ht="17" x14ac:dyDescent="0.2">
      <c r="A399" s="7">
        <v>43916</v>
      </c>
      <c r="B399">
        <v>2031</v>
      </c>
      <c r="C399">
        <v>2140.5</v>
      </c>
      <c r="D399">
        <v>2010.5</v>
      </c>
      <c r="E399">
        <v>2129</v>
      </c>
      <c r="F399">
        <v>2129</v>
      </c>
      <c r="G399" s="14">
        <f t="shared" si="24"/>
        <v>7.0955534531693676E-3</v>
      </c>
      <c r="H399" s="8">
        <v>2526.9</v>
      </c>
      <c r="I399" s="13">
        <f t="shared" si="25"/>
        <v>2.2829386763812964E-2</v>
      </c>
      <c r="M399" s="7">
        <v>44645</v>
      </c>
      <c r="N399">
        <v>3410</v>
      </c>
      <c r="O399">
        <v>3425.7719729999999</v>
      </c>
      <c r="P399">
        <v>3397.0500489999999</v>
      </c>
      <c r="Q399">
        <v>3411.25</v>
      </c>
      <c r="R399">
        <v>3411.25</v>
      </c>
      <c r="S399" s="14">
        <f t="shared" si="26"/>
        <v>6.8624557260921204E-3</v>
      </c>
      <c r="T399" s="8">
        <v>4602.45</v>
      </c>
      <c r="U399" s="13">
        <f t="shared" si="27"/>
        <v>-6.2937213921756552E-3</v>
      </c>
    </row>
    <row r="400" spans="1:21" ht="17" x14ac:dyDescent="0.2">
      <c r="A400" s="7">
        <v>43917</v>
      </c>
      <c r="B400">
        <v>2101.5</v>
      </c>
      <c r="C400">
        <v>2113.3500979999999</v>
      </c>
      <c r="D400">
        <v>2036.25</v>
      </c>
      <c r="E400">
        <v>2037</v>
      </c>
      <c r="F400">
        <v>2037</v>
      </c>
      <c r="G400" s="14">
        <f t="shared" si="24"/>
        <v>-4.3212775951150806E-2</v>
      </c>
      <c r="H400" s="8">
        <v>2488.65</v>
      </c>
      <c r="I400" s="13">
        <f t="shared" si="25"/>
        <v>-1.5137124539950086E-2</v>
      </c>
      <c r="M400" s="7">
        <v>44648</v>
      </c>
      <c r="N400">
        <v>3422.75</v>
      </c>
      <c r="O400">
        <v>3464.2749020000001</v>
      </c>
      <c r="P400">
        <v>3420.75</v>
      </c>
      <c r="Q400">
        <v>3446.5</v>
      </c>
      <c r="R400">
        <v>3446.5</v>
      </c>
      <c r="S400" s="14">
        <f t="shared" si="26"/>
        <v>1.0333455478197084E-2</v>
      </c>
      <c r="T400" s="8">
        <v>4530.41</v>
      </c>
      <c r="U400" s="13">
        <f t="shared" si="27"/>
        <v>-1.5652532890091164E-2</v>
      </c>
    </row>
    <row r="401" spans="1:21" ht="17" x14ac:dyDescent="0.2">
      <c r="A401" s="7">
        <v>43920</v>
      </c>
      <c r="B401">
        <v>2049</v>
      </c>
      <c r="C401">
        <v>2113.3500979999999</v>
      </c>
      <c r="D401">
        <v>2017.5629879999999</v>
      </c>
      <c r="E401">
        <v>2088.875</v>
      </c>
      <c r="F401">
        <v>2088.875</v>
      </c>
      <c r="G401" s="14">
        <f t="shared" si="24"/>
        <v>2.5466372115856561E-2</v>
      </c>
      <c r="H401" s="8">
        <v>2663.68</v>
      </c>
      <c r="I401" s="13">
        <f t="shared" si="25"/>
        <v>7.0331304120707872E-2</v>
      </c>
      <c r="M401" s="7">
        <v>44649</v>
      </c>
      <c r="N401">
        <v>3483</v>
      </c>
      <c r="O401">
        <v>3504.75</v>
      </c>
      <c r="P401">
        <v>3477.469971</v>
      </c>
      <c r="Q401">
        <v>3493.125</v>
      </c>
      <c r="R401">
        <v>3493.125</v>
      </c>
      <c r="S401" s="14">
        <f t="shared" si="26"/>
        <v>1.3528217031771428E-2</v>
      </c>
      <c r="T401" s="8">
        <v>4545.8599999999997</v>
      </c>
      <c r="U401" s="13">
        <f t="shared" si="27"/>
        <v>3.4102873691344016E-3</v>
      </c>
    </row>
    <row r="402" spans="1:21" ht="17" x14ac:dyDescent="0.2">
      <c r="A402" s="7">
        <v>43921</v>
      </c>
      <c r="B402">
        <v>2132.75</v>
      </c>
      <c r="C402">
        <v>2138.469971</v>
      </c>
      <c r="D402">
        <v>2017.5600589999999</v>
      </c>
      <c r="E402">
        <v>2107.5</v>
      </c>
      <c r="F402">
        <v>2107.5</v>
      </c>
      <c r="G402" s="14">
        <f t="shared" si="24"/>
        <v>8.9162826880497814E-3</v>
      </c>
      <c r="H402" s="8">
        <v>2659.41</v>
      </c>
      <c r="I402" s="13">
        <f t="shared" si="25"/>
        <v>-1.6030454108602044E-3</v>
      </c>
      <c r="M402" s="7">
        <v>44650</v>
      </c>
      <c r="N402">
        <v>3512</v>
      </c>
      <c r="O402">
        <v>3512</v>
      </c>
      <c r="P402">
        <v>3481.5600589999999</v>
      </c>
      <c r="Q402">
        <v>3488.5</v>
      </c>
      <c r="R402">
        <v>3488.5</v>
      </c>
      <c r="S402" s="14">
        <f t="shared" si="26"/>
        <v>-1.3240293433529615E-3</v>
      </c>
      <c r="T402" s="8">
        <v>4582.6400000000003</v>
      </c>
      <c r="U402" s="13">
        <f t="shared" si="27"/>
        <v>8.0908782936564005E-3</v>
      </c>
    </row>
    <row r="403" spans="1:21" ht="17" x14ac:dyDescent="0.2">
      <c r="A403" s="7">
        <v>43922</v>
      </c>
      <c r="B403">
        <v>2022</v>
      </c>
      <c r="C403">
        <v>2033</v>
      </c>
      <c r="D403">
        <v>1991.290039</v>
      </c>
      <c r="E403">
        <v>2007.125</v>
      </c>
      <c r="F403">
        <v>2007.125</v>
      </c>
      <c r="G403" s="14">
        <f t="shared" si="24"/>
        <v>-4.7627520759193409E-2</v>
      </c>
      <c r="H403" s="8">
        <v>2749.98</v>
      </c>
      <c r="I403" s="13">
        <f t="shared" si="25"/>
        <v>3.4056426049386967E-2</v>
      </c>
      <c r="M403" s="7">
        <v>44651</v>
      </c>
      <c r="N403">
        <v>3497</v>
      </c>
      <c r="O403">
        <v>3503.040039</v>
      </c>
      <c r="P403">
        <v>3478.25</v>
      </c>
      <c r="Q403">
        <v>3478.25</v>
      </c>
      <c r="R403">
        <v>3478.25</v>
      </c>
      <c r="S403" s="14">
        <f t="shared" si="26"/>
        <v>-2.9382255983947392E-3</v>
      </c>
      <c r="T403" s="8">
        <v>4525.12</v>
      </c>
      <c r="U403" s="13">
        <f t="shared" si="27"/>
        <v>-1.2551716914267819E-2</v>
      </c>
    </row>
    <row r="404" spans="1:21" ht="17" x14ac:dyDescent="0.2">
      <c r="A404" s="7">
        <v>43923</v>
      </c>
      <c r="B404">
        <v>2005.5</v>
      </c>
      <c r="C404">
        <v>2030.915039</v>
      </c>
      <c r="D404">
        <v>1960</v>
      </c>
      <c r="E404">
        <v>2014</v>
      </c>
      <c r="F404">
        <v>2014</v>
      </c>
      <c r="G404" s="14">
        <f t="shared" si="24"/>
        <v>3.4252973780906082E-3</v>
      </c>
      <c r="H404" s="8">
        <v>2789.82</v>
      </c>
      <c r="I404" s="13">
        <f t="shared" si="25"/>
        <v>1.448737809002254E-2</v>
      </c>
      <c r="M404" s="7">
        <v>44652</v>
      </c>
      <c r="N404">
        <v>3454.25</v>
      </c>
      <c r="O404">
        <v>3461.3100589999999</v>
      </c>
      <c r="P404">
        <v>3439.5</v>
      </c>
      <c r="Q404">
        <v>3439.5</v>
      </c>
      <c r="R404">
        <v>3439.5</v>
      </c>
      <c r="S404" s="14">
        <f t="shared" si="26"/>
        <v>-1.1140659814561915E-2</v>
      </c>
      <c r="T404" s="8">
        <v>4481.1499999999996</v>
      </c>
      <c r="U404" s="13">
        <f t="shared" si="27"/>
        <v>-9.7168693868892042E-3</v>
      </c>
    </row>
    <row r="405" spans="1:21" ht="17" x14ac:dyDescent="0.2">
      <c r="A405" s="7">
        <v>43924</v>
      </c>
      <c r="B405">
        <v>2015</v>
      </c>
      <c r="C405">
        <v>2061.6000979999999</v>
      </c>
      <c r="D405">
        <v>2011.75</v>
      </c>
      <c r="E405">
        <v>2029.75</v>
      </c>
      <c r="F405">
        <v>2029.75</v>
      </c>
      <c r="G405" s="14">
        <f t="shared" si="24"/>
        <v>7.8202581926514192E-3</v>
      </c>
      <c r="H405" s="8">
        <v>2761.63</v>
      </c>
      <c r="I405" s="13">
        <f t="shared" si="25"/>
        <v>-1.0104594561656355E-2</v>
      </c>
      <c r="M405" s="7">
        <v>44655</v>
      </c>
      <c r="N405">
        <v>3451.25</v>
      </c>
      <c r="O405">
        <v>3468.25</v>
      </c>
      <c r="P405">
        <v>3439.5</v>
      </c>
      <c r="Q405">
        <v>3466.875</v>
      </c>
      <c r="R405">
        <v>3466.875</v>
      </c>
      <c r="S405" s="14">
        <f t="shared" si="26"/>
        <v>7.9590056694287536E-3</v>
      </c>
      <c r="T405" s="8">
        <v>4500.21</v>
      </c>
      <c r="U405" s="13">
        <f t="shared" si="27"/>
        <v>4.2533724601945266E-3</v>
      </c>
    </row>
    <row r="406" spans="1:21" ht="17" x14ac:dyDescent="0.2">
      <c r="A406" s="7">
        <v>43927</v>
      </c>
      <c r="B406">
        <v>2098.75</v>
      </c>
      <c r="C406">
        <v>2115.75</v>
      </c>
      <c r="D406">
        <v>2085.75</v>
      </c>
      <c r="E406">
        <v>2113</v>
      </c>
      <c r="F406">
        <v>2113</v>
      </c>
      <c r="G406" s="14">
        <f t="shared" si="24"/>
        <v>4.1014903313215889E-2</v>
      </c>
      <c r="H406" s="8">
        <v>2846.06</v>
      </c>
      <c r="I406" s="13">
        <f t="shared" si="25"/>
        <v>3.0572524197665762E-2</v>
      </c>
      <c r="M406" s="7">
        <v>44656</v>
      </c>
      <c r="N406">
        <v>3470</v>
      </c>
      <c r="O406">
        <v>3481.75</v>
      </c>
      <c r="P406">
        <v>3453.5</v>
      </c>
      <c r="Q406">
        <v>3462.5</v>
      </c>
      <c r="R406">
        <v>3462.5</v>
      </c>
      <c r="S406" s="14">
        <f t="shared" si="26"/>
        <v>-1.2619433928249268E-3</v>
      </c>
      <c r="T406" s="8">
        <v>4488.28</v>
      </c>
      <c r="U406" s="13">
        <f t="shared" si="27"/>
        <v>-2.6509873983658894E-3</v>
      </c>
    </row>
    <row r="407" spans="1:21" ht="17" x14ac:dyDescent="0.2">
      <c r="A407" s="7">
        <v>43928</v>
      </c>
      <c r="B407">
        <v>2184</v>
      </c>
      <c r="C407">
        <v>2226.75</v>
      </c>
      <c r="D407">
        <v>2172.48999</v>
      </c>
      <c r="E407">
        <v>2199</v>
      </c>
      <c r="F407">
        <v>2199</v>
      </c>
      <c r="G407" s="14">
        <f t="shared" si="24"/>
        <v>4.0700425934689921E-2</v>
      </c>
      <c r="H407" s="8">
        <v>2783.36</v>
      </c>
      <c r="I407" s="13">
        <f t="shared" si="25"/>
        <v>-2.2030456139364496E-2</v>
      </c>
      <c r="M407" s="7">
        <v>44657</v>
      </c>
      <c r="N407">
        <v>3453.5</v>
      </c>
      <c r="O407">
        <v>3455.75</v>
      </c>
      <c r="P407">
        <v>3392.709961</v>
      </c>
      <c r="Q407">
        <v>3404</v>
      </c>
      <c r="R407">
        <v>3404</v>
      </c>
      <c r="S407" s="14">
        <f t="shared" si="26"/>
        <v>-1.6895306859205816E-2</v>
      </c>
      <c r="T407" s="8">
        <v>4412.53</v>
      </c>
      <c r="U407" s="13">
        <f t="shared" si="27"/>
        <v>-1.6877289295676778E-2</v>
      </c>
    </row>
    <row r="408" spans="1:21" ht="17" x14ac:dyDescent="0.2">
      <c r="A408" s="7">
        <v>43929</v>
      </c>
      <c r="B408">
        <v>2148.5</v>
      </c>
      <c r="C408">
        <v>2178</v>
      </c>
      <c r="D408">
        <v>2134.2749020000001</v>
      </c>
      <c r="E408">
        <v>2174.375</v>
      </c>
      <c r="F408">
        <v>2174.375</v>
      </c>
      <c r="G408" s="14">
        <f t="shared" si="24"/>
        <v>-1.1198271941791682E-2</v>
      </c>
      <c r="H408" s="8">
        <v>2799.55</v>
      </c>
      <c r="I408" s="13">
        <f t="shared" si="25"/>
        <v>5.8167107381006389E-3</v>
      </c>
      <c r="M408" s="7">
        <v>44658</v>
      </c>
      <c r="N408">
        <v>3409.5</v>
      </c>
      <c r="O408">
        <v>3423.4650879999999</v>
      </c>
      <c r="P408">
        <v>3399.8100589999999</v>
      </c>
      <c r="Q408">
        <v>3401.125</v>
      </c>
      <c r="R408">
        <v>3401.125</v>
      </c>
      <c r="S408" s="14">
        <f t="shared" si="26"/>
        <v>-8.445945945946276E-4</v>
      </c>
      <c r="T408" s="8">
        <v>4397.45</v>
      </c>
      <c r="U408" s="13">
        <f t="shared" si="27"/>
        <v>-3.4175405039739148E-3</v>
      </c>
    </row>
    <row r="409" spans="1:21" ht="17" x14ac:dyDescent="0.2">
      <c r="A409" s="7">
        <v>43930</v>
      </c>
      <c r="B409">
        <v>2210</v>
      </c>
      <c r="C409">
        <v>2245.5</v>
      </c>
      <c r="D409">
        <v>2176</v>
      </c>
      <c r="E409">
        <v>2230.25</v>
      </c>
      <c r="F409">
        <v>2230.25</v>
      </c>
      <c r="G409" s="14">
        <f t="shared" si="24"/>
        <v>2.5697039379132036E-2</v>
      </c>
      <c r="H409" s="8">
        <v>2874.56</v>
      </c>
      <c r="I409" s="13">
        <f t="shared" si="25"/>
        <v>2.6793591827257934E-2</v>
      </c>
      <c r="M409" s="7">
        <v>44659</v>
      </c>
      <c r="N409">
        <v>3447</v>
      </c>
      <c r="O409">
        <v>3458</v>
      </c>
      <c r="P409">
        <v>3430.6069339999999</v>
      </c>
      <c r="Q409">
        <v>3448.875</v>
      </c>
      <c r="R409">
        <v>3448.875</v>
      </c>
      <c r="S409" s="14">
        <f t="shared" si="26"/>
        <v>1.4039472233452255E-2</v>
      </c>
      <c r="T409" s="8">
        <v>4446.59</v>
      </c>
      <c r="U409" s="13">
        <f t="shared" si="27"/>
        <v>1.1174658040455254E-2</v>
      </c>
    </row>
    <row r="410" spans="1:21" ht="17" x14ac:dyDescent="0.2">
      <c r="A410" s="7">
        <v>43935</v>
      </c>
      <c r="B410">
        <v>2226.5</v>
      </c>
      <c r="C410">
        <v>2247.7299800000001</v>
      </c>
      <c r="D410">
        <v>2205.7548830000001</v>
      </c>
      <c r="E410">
        <v>2228.75</v>
      </c>
      <c r="F410">
        <v>2228.75</v>
      </c>
      <c r="G410" s="14">
        <f t="shared" si="24"/>
        <v>-6.7257033964807089E-4</v>
      </c>
      <c r="H410" s="8">
        <v>2823.16</v>
      </c>
      <c r="I410" s="13">
        <f t="shared" si="25"/>
        <v>-1.7880997439608137E-2</v>
      </c>
      <c r="M410" s="7">
        <v>44662</v>
      </c>
      <c r="N410">
        <v>3424</v>
      </c>
      <c r="O410">
        <v>3441</v>
      </c>
      <c r="P410">
        <v>3383.25</v>
      </c>
      <c r="Q410">
        <v>3389.25</v>
      </c>
      <c r="R410">
        <v>3389.25</v>
      </c>
      <c r="S410" s="14">
        <f t="shared" si="26"/>
        <v>-1.728824616722846E-2</v>
      </c>
      <c r="T410" s="8">
        <v>4392.59</v>
      </c>
      <c r="U410" s="13">
        <f t="shared" si="27"/>
        <v>-1.2144137417661627E-2</v>
      </c>
    </row>
    <row r="411" spans="1:21" ht="17" x14ac:dyDescent="0.2">
      <c r="A411" s="7">
        <v>43936</v>
      </c>
      <c r="B411">
        <v>2243.25</v>
      </c>
      <c r="C411">
        <v>2247.5</v>
      </c>
      <c r="D411">
        <v>2199</v>
      </c>
      <c r="E411">
        <v>2206.75</v>
      </c>
      <c r="F411">
        <v>2206.75</v>
      </c>
      <c r="G411" s="14">
        <f t="shared" si="24"/>
        <v>-9.8710039259675142E-3</v>
      </c>
      <c r="H411" s="8">
        <v>2736.56</v>
      </c>
      <c r="I411" s="13">
        <f t="shared" si="25"/>
        <v>-3.0674846625766805E-2</v>
      </c>
      <c r="M411" s="7">
        <v>44663</v>
      </c>
      <c r="N411">
        <v>3368.5</v>
      </c>
      <c r="O411">
        <v>3411.8100589999999</v>
      </c>
      <c r="P411">
        <v>3359.25</v>
      </c>
      <c r="Q411">
        <v>3402.875</v>
      </c>
      <c r="R411">
        <v>3402.875</v>
      </c>
      <c r="S411" s="14">
        <f t="shared" si="26"/>
        <v>4.0200634358633636E-3</v>
      </c>
      <c r="T411" s="8">
        <v>4391.6899999999996</v>
      </c>
      <c r="U411" s="13">
        <f t="shared" si="27"/>
        <v>-2.0489050878880199E-4</v>
      </c>
    </row>
    <row r="412" spans="1:21" ht="17" x14ac:dyDescent="0.2">
      <c r="A412" s="7">
        <v>43937</v>
      </c>
      <c r="B412">
        <v>2238.25</v>
      </c>
      <c r="C412">
        <v>2243.0249020000001</v>
      </c>
      <c r="D412">
        <v>2201.75</v>
      </c>
      <c r="E412">
        <v>2238.875</v>
      </c>
      <c r="F412">
        <v>2238.875</v>
      </c>
      <c r="G412" s="14">
        <f t="shared" si="24"/>
        <v>1.4557607341112444E-2</v>
      </c>
      <c r="H412" s="8">
        <v>2799.31</v>
      </c>
      <c r="I412" s="13">
        <f t="shared" si="25"/>
        <v>2.2930248194813929E-2</v>
      </c>
      <c r="M412" s="7">
        <v>44664</v>
      </c>
      <c r="N412">
        <v>3391.5</v>
      </c>
      <c r="O412">
        <v>3393.25</v>
      </c>
      <c r="P412">
        <v>3363.2609859999998</v>
      </c>
      <c r="Q412">
        <v>3379.5</v>
      </c>
      <c r="R412">
        <v>3379.5</v>
      </c>
      <c r="S412" s="14">
        <f t="shared" si="26"/>
        <v>-6.8691914924879915E-3</v>
      </c>
      <c r="T412" s="8">
        <v>4462.21</v>
      </c>
      <c r="U412" s="13">
        <f t="shared" si="27"/>
        <v>1.6057599693967584E-2</v>
      </c>
    </row>
    <row r="413" spans="1:21" ht="17" x14ac:dyDescent="0.2">
      <c r="A413" s="7">
        <v>43938</v>
      </c>
      <c r="B413">
        <v>2292</v>
      </c>
      <c r="C413">
        <v>2311.7299800000001</v>
      </c>
      <c r="D413">
        <v>2256.2299800000001</v>
      </c>
      <c r="E413">
        <v>2257.75</v>
      </c>
      <c r="F413">
        <v>2257.75</v>
      </c>
      <c r="G413" s="14">
        <f t="shared" si="24"/>
        <v>8.4305733906537839E-3</v>
      </c>
      <c r="H413" s="8">
        <v>2797.8</v>
      </c>
      <c r="I413" s="13">
        <f t="shared" si="25"/>
        <v>-5.3941864245110605E-4</v>
      </c>
      <c r="M413" s="7">
        <v>44665</v>
      </c>
      <c r="N413">
        <v>3374</v>
      </c>
      <c r="O413">
        <v>3395.2380370000001</v>
      </c>
      <c r="P413">
        <v>3368</v>
      </c>
      <c r="Q413">
        <v>3381.625</v>
      </c>
      <c r="R413">
        <v>3381.625</v>
      </c>
      <c r="S413" s="14">
        <f t="shared" si="26"/>
        <v>6.2879124130788E-4</v>
      </c>
      <c r="T413" s="8">
        <v>4459.45</v>
      </c>
      <c r="U413" s="13">
        <f t="shared" si="27"/>
        <v>-6.1852759058855789E-4</v>
      </c>
    </row>
    <row r="414" spans="1:21" ht="17" x14ac:dyDescent="0.2">
      <c r="A414" s="7">
        <v>43941</v>
      </c>
      <c r="B414">
        <v>2293.25</v>
      </c>
      <c r="C414">
        <v>2297</v>
      </c>
      <c r="D414">
        <v>2256.8000489999999</v>
      </c>
      <c r="E414">
        <v>2286.75</v>
      </c>
      <c r="F414">
        <v>2286.75</v>
      </c>
      <c r="G414" s="14">
        <f t="shared" si="24"/>
        <v>1.2844646218580502E-2</v>
      </c>
      <c r="H414" s="8">
        <v>2836.74</v>
      </c>
      <c r="I414" s="13">
        <f t="shared" si="25"/>
        <v>1.3918078490242181E-2</v>
      </c>
      <c r="M414" s="7">
        <v>44670</v>
      </c>
      <c r="N414">
        <v>3374.5</v>
      </c>
      <c r="O414">
        <v>3412.1430660000001</v>
      </c>
      <c r="P414">
        <v>3345.9399410000001</v>
      </c>
      <c r="Q414">
        <v>3409.875</v>
      </c>
      <c r="R414">
        <v>3409.875</v>
      </c>
      <c r="S414" s="14">
        <f t="shared" si="26"/>
        <v>8.3539718330685186E-3</v>
      </c>
      <c r="T414" s="8">
        <v>4393.66</v>
      </c>
      <c r="U414" s="13">
        <f t="shared" si="27"/>
        <v>-1.475294038502506E-2</v>
      </c>
    </row>
    <row r="415" spans="1:21" ht="17" x14ac:dyDescent="0.2">
      <c r="A415" s="7">
        <v>43942</v>
      </c>
      <c r="B415">
        <v>2255.75</v>
      </c>
      <c r="C415">
        <v>2259.530029</v>
      </c>
      <c r="D415">
        <v>2213.8000489999999</v>
      </c>
      <c r="E415">
        <v>2214</v>
      </c>
      <c r="F415">
        <v>2214</v>
      </c>
      <c r="G415" s="14">
        <f t="shared" si="24"/>
        <v>-3.1813709412922275E-2</v>
      </c>
      <c r="H415" s="8">
        <v>2878.48</v>
      </c>
      <c r="I415" s="13">
        <f t="shared" si="25"/>
        <v>1.4714073196697708E-2</v>
      </c>
      <c r="M415" s="7">
        <v>44671</v>
      </c>
      <c r="N415">
        <v>3399.25</v>
      </c>
      <c r="O415">
        <v>3425.25</v>
      </c>
      <c r="P415">
        <v>3397.5</v>
      </c>
      <c r="Q415">
        <v>3411</v>
      </c>
      <c r="R415">
        <v>3411</v>
      </c>
      <c r="S415" s="14">
        <f t="shared" si="26"/>
        <v>3.2992411745302874E-4</v>
      </c>
      <c r="T415" s="8">
        <v>4271.78</v>
      </c>
      <c r="U415" s="13">
        <f t="shared" si="27"/>
        <v>-2.773997077607282E-2</v>
      </c>
    </row>
    <row r="416" spans="1:21" ht="17" x14ac:dyDescent="0.2">
      <c r="A416" s="7">
        <v>43943</v>
      </c>
      <c r="B416">
        <v>2239.25</v>
      </c>
      <c r="C416">
        <v>2256.6721189999998</v>
      </c>
      <c r="D416">
        <v>2229.2299800000001</v>
      </c>
      <c r="E416">
        <v>2253.625</v>
      </c>
      <c r="F416">
        <v>2253.625</v>
      </c>
      <c r="G416" s="14">
        <f t="shared" si="24"/>
        <v>1.7897470641373037E-2</v>
      </c>
      <c r="H416" s="8">
        <v>2863.39</v>
      </c>
      <c r="I416" s="13">
        <f t="shared" si="25"/>
        <v>-5.2423501292349073E-3</v>
      </c>
      <c r="M416" s="7">
        <v>44672</v>
      </c>
      <c r="N416">
        <v>3410</v>
      </c>
      <c r="O416">
        <v>3441.2619629999999</v>
      </c>
      <c r="P416">
        <v>3410</v>
      </c>
      <c r="Q416">
        <v>3416.5</v>
      </c>
      <c r="R416">
        <v>3416.5</v>
      </c>
      <c r="S416" s="14">
        <f t="shared" si="26"/>
        <v>1.6124303723248357E-3</v>
      </c>
      <c r="T416" s="8">
        <v>4296.12</v>
      </c>
      <c r="U416" s="13">
        <f t="shared" si="27"/>
        <v>5.6978589721381478E-3</v>
      </c>
    </row>
    <row r="417" spans="1:21" ht="17" x14ac:dyDescent="0.2">
      <c r="A417" s="7">
        <v>43944</v>
      </c>
      <c r="B417">
        <v>2263.5</v>
      </c>
      <c r="C417">
        <v>2284</v>
      </c>
      <c r="D417">
        <v>2251.040039</v>
      </c>
      <c r="E417">
        <v>2281.625</v>
      </c>
      <c r="F417">
        <v>2281.625</v>
      </c>
      <c r="G417" s="14">
        <f t="shared" si="24"/>
        <v>1.2424427311553687E-2</v>
      </c>
      <c r="H417" s="8">
        <v>2939.51</v>
      </c>
      <c r="I417" s="13">
        <f t="shared" si="25"/>
        <v>2.6583874358714787E-2</v>
      </c>
      <c r="M417" s="7">
        <v>44673</v>
      </c>
      <c r="N417">
        <v>3382</v>
      </c>
      <c r="O417">
        <v>3397.5119629999999</v>
      </c>
      <c r="P417">
        <v>3359.8869629999999</v>
      </c>
      <c r="Q417">
        <v>3364</v>
      </c>
      <c r="R417">
        <v>3364</v>
      </c>
      <c r="S417" s="14">
        <f t="shared" si="26"/>
        <v>-1.5366603248939015E-2</v>
      </c>
      <c r="T417" s="8">
        <v>4175.2</v>
      </c>
      <c r="U417" s="13">
        <f t="shared" si="27"/>
        <v>-2.8146327383778869E-2</v>
      </c>
    </row>
    <row r="418" spans="1:21" ht="17" x14ac:dyDescent="0.2">
      <c r="A418" s="7">
        <v>43945</v>
      </c>
      <c r="B418">
        <v>2251</v>
      </c>
      <c r="C418">
        <v>2270.7299800000001</v>
      </c>
      <c r="D418">
        <v>2246</v>
      </c>
      <c r="E418">
        <v>2258</v>
      </c>
      <c r="F418">
        <v>2258</v>
      </c>
      <c r="G418" s="14">
        <f t="shared" si="24"/>
        <v>-1.0354462280173116E-2</v>
      </c>
      <c r="H418" s="8">
        <v>2912.43</v>
      </c>
      <c r="I418" s="13">
        <f t="shared" si="25"/>
        <v>-9.2124197570344624E-3</v>
      </c>
      <c r="M418" s="7">
        <v>44676</v>
      </c>
      <c r="N418">
        <v>3305.5</v>
      </c>
      <c r="O418">
        <v>3332.8569339999999</v>
      </c>
      <c r="P418">
        <v>3297.25</v>
      </c>
      <c r="Q418">
        <v>3306.875</v>
      </c>
      <c r="R418">
        <v>3306.875</v>
      </c>
      <c r="S418" s="14">
        <f t="shared" si="26"/>
        <v>-1.6981272294886995E-2</v>
      </c>
      <c r="T418" s="8">
        <v>4183.96</v>
      </c>
      <c r="U418" s="13">
        <f t="shared" si="27"/>
        <v>2.0981030848821192E-3</v>
      </c>
    </row>
    <row r="419" spans="1:21" ht="17" x14ac:dyDescent="0.2">
      <c r="A419" s="7">
        <v>43948</v>
      </c>
      <c r="B419">
        <v>2285</v>
      </c>
      <c r="C419">
        <v>2305</v>
      </c>
      <c r="D419">
        <v>2283.2700199999999</v>
      </c>
      <c r="E419">
        <v>2305</v>
      </c>
      <c r="F419">
        <v>2305</v>
      </c>
      <c r="G419" s="14">
        <f t="shared" si="24"/>
        <v>2.0814880425155113E-2</v>
      </c>
      <c r="H419" s="8">
        <v>2830.71</v>
      </c>
      <c r="I419" s="13">
        <f t="shared" si="25"/>
        <v>-2.8059043479156554E-2</v>
      </c>
      <c r="M419" s="7">
        <v>44677</v>
      </c>
      <c r="N419">
        <v>3360</v>
      </c>
      <c r="O419">
        <v>3364.3640140000002</v>
      </c>
      <c r="P419">
        <v>3324.318115</v>
      </c>
      <c r="Q419">
        <v>3329.75</v>
      </c>
      <c r="R419">
        <v>3329.75</v>
      </c>
      <c r="S419" s="14">
        <f t="shared" si="26"/>
        <v>6.917406917406943E-3</v>
      </c>
      <c r="T419" s="8">
        <v>4287.5</v>
      </c>
      <c r="U419" s="13">
        <f t="shared" si="27"/>
        <v>2.474689050564538E-2</v>
      </c>
    </row>
    <row r="420" spans="1:21" ht="17" x14ac:dyDescent="0.2">
      <c r="A420" s="7">
        <v>43949</v>
      </c>
      <c r="B420">
        <v>2305</v>
      </c>
      <c r="C420">
        <v>2333.4099120000001</v>
      </c>
      <c r="D420">
        <v>2292.2749020000001</v>
      </c>
      <c r="E420">
        <v>2304.625</v>
      </c>
      <c r="F420">
        <v>2304.625</v>
      </c>
      <c r="G420" s="14">
        <f t="shared" si="24"/>
        <v>-1.6268980477218697E-4</v>
      </c>
      <c r="H420" s="8">
        <v>2842.74</v>
      </c>
      <c r="I420" s="13">
        <f t="shared" si="25"/>
        <v>4.2498171836746756E-3</v>
      </c>
      <c r="M420" s="7">
        <v>44678</v>
      </c>
      <c r="N420">
        <v>3328.5</v>
      </c>
      <c r="O420">
        <v>3353.5</v>
      </c>
      <c r="P420">
        <v>3311.3100589999999</v>
      </c>
      <c r="Q420">
        <v>3349.25</v>
      </c>
      <c r="R420">
        <v>3349.25</v>
      </c>
      <c r="S420" s="14">
        <f t="shared" si="26"/>
        <v>5.8562955176815201E-3</v>
      </c>
      <c r="T420" s="8">
        <v>4131.93</v>
      </c>
      <c r="U420" s="13">
        <f t="shared" si="27"/>
        <v>-3.6284548104956182E-2</v>
      </c>
    </row>
    <row r="421" spans="1:21" ht="17" x14ac:dyDescent="0.2">
      <c r="A421" s="7">
        <v>43950</v>
      </c>
      <c r="B421">
        <v>2312.75</v>
      </c>
      <c r="C421">
        <v>2352.5</v>
      </c>
      <c r="D421">
        <v>2310.75</v>
      </c>
      <c r="E421">
        <v>2350.875</v>
      </c>
      <c r="F421">
        <v>2350.875</v>
      </c>
      <c r="G421" s="14">
        <f t="shared" si="24"/>
        <v>2.0068340836361553E-2</v>
      </c>
      <c r="H421" s="8">
        <v>2868.44</v>
      </c>
      <c r="I421" s="13">
        <f t="shared" si="25"/>
        <v>9.0405735311707147E-3</v>
      </c>
      <c r="M421" s="7">
        <v>44679</v>
      </c>
      <c r="N421">
        <v>3385</v>
      </c>
      <c r="O421">
        <v>3404.3630370000001</v>
      </c>
      <c r="P421">
        <v>3361.1369629999999</v>
      </c>
      <c r="Q421">
        <v>3375</v>
      </c>
      <c r="R421">
        <v>3375</v>
      </c>
      <c r="S421" s="14">
        <f t="shared" si="26"/>
        <v>7.688288422781131E-3</v>
      </c>
      <c r="T421" s="8">
        <v>4155.38</v>
      </c>
      <c r="U421" s="13">
        <f t="shared" si="27"/>
        <v>5.6753139573999523E-3</v>
      </c>
    </row>
    <row r="422" spans="1:21" ht="17" x14ac:dyDescent="0.2">
      <c r="A422" s="7">
        <v>43951</v>
      </c>
      <c r="B422">
        <v>2365.25</v>
      </c>
      <c r="C422">
        <v>2365.9750979999999</v>
      </c>
      <c r="D422">
        <v>2302.25</v>
      </c>
      <c r="E422">
        <v>2303.75</v>
      </c>
      <c r="F422">
        <v>2303.75</v>
      </c>
      <c r="G422" s="14">
        <f t="shared" si="24"/>
        <v>-2.0045727654596668E-2</v>
      </c>
      <c r="H422" s="8">
        <v>2848.42</v>
      </c>
      <c r="I422" s="13">
        <f t="shared" si="25"/>
        <v>-6.9794034388029891E-3</v>
      </c>
      <c r="M422" s="7">
        <v>44680</v>
      </c>
      <c r="N422">
        <v>3398</v>
      </c>
      <c r="O422">
        <v>3399.25</v>
      </c>
      <c r="P422">
        <v>3335.8420409999999</v>
      </c>
      <c r="Q422">
        <v>3348.75</v>
      </c>
      <c r="R422">
        <v>3348.75</v>
      </c>
      <c r="S422" s="14">
        <f t="shared" si="26"/>
        <v>-7.7777777777777724E-3</v>
      </c>
      <c r="T422" s="8">
        <v>4175.4799999999996</v>
      </c>
      <c r="U422" s="13">
        <f t="shared" si="27"/>
        <v>4.8371027439124692E-3</v>
      </c>
    </row>
    <row r="423" spans="1:21" ht="17" x14ac:dyDescent="0.2">
      <c r="A423" s="7">
        <v>43952</v>
      </c>
      <c r="B423">
        <v>2262</v>
      </c>
      <c r="C423">
        <v>2279.75</v>
      </c>
      <c r="D423">
        <v>2252.5200199999999</v>
      </c>
      <c r="E423">
        <v>2259.25</v>
      </c>
      <c r="F423">
        <v>2259.25</v>
      </c>
      <c r="G423" s="14">
        <f t="shared" si="24"/>
        <v>-1.9316332067281561E-2</v>
      </c>
      <c r="H423" s="8">
        <v>2881.19</v>
      </c>
      <c r="I423" s="13">
        <f t="shared" si="25"/>
        <v>1.1504623615899323E-2</v>
      </c>
      <c r="M423" s="7">
        <v>44684</v>
      </c>
      <c r="N423">
        <v>3311.5</v>
      </c>
      <c r="O423">
        <v>3337.5119629999999</v>
      </c>
      <c r="P423">
        <v>3293.8930660000001</v>
      </c>
      <c r="Q423">
        <v>3335.75</v>
      </c>
      <c r="R423">
        <v>3335.75</v>
      </c>
      <c r="S423" s="14">
        <f t="shared" si="26"/>
        <v>-3.8820455393803188E-3</v>
      </c>
      <c r="T423" s="8">
        <v>4300.17</v>
      </c>
      <c r="U423" s="13">
        <f t="shared" si="27"/>
        <v>2.9862434977535601E-2</v>
      </c>
    </row>
    <row r="424" spans="1:21" ht="17" x14ac:dyDescent="0.2">
      <c r="A424" s="7">
        <v>43955</v>
      </c>
      <c r="B424">
        <v>2253.75</v>
      </c>
      <c r="C424">
        <v>2263.5</v>
      </c>
      <c r="D424">
        <v>2239.0200199999999</v>
      </c>
      <c r="E424">
        <v>2256.75</v>
      </c>
      <c r="F424">
        <v>2256.75</v>
      </c>
      <c r="G424" s="14">
        <f t="shared" si="24"/>
        <v>-1.1065619121389814E-3</v>
      </c>
      <c r="H424" s="8">
        <v>2929.8</v>
      </c>
      <c r="I424" s="13">
        <f t="shared" si="25"/>
        <v>1.6871501011734846E-2</v>
      </c>
      <c r="M424" s="7">
        <v>44685</v>
      </c>
      <c r="N424">
        <v>3338.25</v>
      </c>
      <c r="O424">
        <v>3340.6430660000001</v>
      </c>
      <c r="P424">
        <v>3309.6430660000001</v>
      </c>
      <c r="Q424">
        <v>3310.375</v>
      </c>
      <c r="R424">
        <v>3310.375</v>
      </c>
      <c r="S424" s="14">
        <f t="shared" si="26"/>
        <v>-7.6069849359214903E-3</v>
      </c>
      <c r="T424" s="8">
        <v>4146.87</v>
      </c>
      <c r="U424" s="13">
        <f t="shared" si="27"/>
        <v>-3.5649753381843063E-2</v>
      </c>
    </row>
    <row r="425" spans="1:21" ht="17" x14ac:dyDescent="0.2">
      <c r="A425" s="7">
        <v>43956</v>
      </c>
      <c r="B425">
        <v>2284.5</v>
      </c>
      <c r="C425">
        <v>2314.2250979999999</v>
      </c>
      <c r="D425">
        <v>2276.7749020000001</v>
      </c>
      <c r="E425">
        <v>2312.625</v>
      </c>
      <c r="F425">
        <v>2312.625</v>
      </c>
      <c r="G425" s="14">
        <f t="shared" si="24"/>
        <v>2.4759056164838755E-2</v>
      </c>
      <c r="H425" s="8">
        <v>2930.19</v>
      </c>
      <c r="I425" s="13">
        <f t="shared" si="25"/>
        <v>1.331148883882971E-4</v>
      </c>
      <c r="M425" s="7">
        <v>44686</v>
      </c>
      <c r="N425">
        <v>3408</v>
      </c>
      <c r="O425">
        <v>3443.75</v>
      </c>
      <c r="P425">
        <v>3346.75</v>
      </c>
      <c r="Q425">
        <v>3357</v>
      </c>
      <c r="R425">
        <v>3357</v>
      </c>
      <c r="S425" s="14">
        <f t="shared" si="26"/>
        <v>1.4084507042253502E-2</v>
      </c>
      <c r="T425" s="8">
        <v>4123.34</v>
      </c>
      <c r="U425" s="13">
        <f t="shared" si="27"/>
        <v>-5.6741590645473794E-3</v>
      </c>
    </row>
    <row r="426" spans="1:21" ht="17" x14ac:dyDescent="0.2">
      <c r="A426" s="7">
        <v>43957</v>
      </c>
      <c r="B426">
        <v>2312.75</v>
      </c>
      <c r="C426">
        <v>2329.955078</v>
      </c>
      <c r="D426">
        <v>2303.25</v>
      </c>
      <c r="E426">
        <v>2313.75</v>
      </c>
      <c r="F426">
        <v>2313.75</v>
      </c>
      <c r="G426" s="14">
        <f t="shared" si="24"/>
        <v>4.8646019134102048E-4</v>
      </c>
      <c r="H426" s="8">
        <v>2870.12</v>
      </c>
      <c r="I426" s="13">
        <f t="shared" si="25"/>
        <v>-2.0500377108651713E-2</v>
      </c>
      <c r="M426" s="7">
        <v>44687</v>
      </c>
      <c r="N426">
        <v>3345.25</v>
      </c>
      <c r="O426">
        <v>3357.25</v>
      </c>
      <c r="P426">
        <v>3287.25</v>
      </c>
      <c r="Q426">
        <v>3328</v>
      </c>
      <c r="R426">
        <v>3328</v>
      </c>
      <c r="S426" s="14">
        <f t="shared" si="26"/>
        <v>-8.6386654751265946E-3</v>
      </c>
      <c r="T426" s="8">
        <v>3991.24</v>
      </c>
      <c r="U426" s="13">
        <f t="shared" si="27"/>
        <v>-3.2037134944001844E-2</v>
      </c>
    </row>
    <row r="427" spans="1:21" ht="17" x14ac:dyDescent="0.2">
      <c r="A427" s="7">
        <v>43958</v>
      </c>
      <c r="B427">
        <v>2306.5</v>
      </c>
      <c r="C427">
        <v>2345</v>
      </c>
      <c r="D427">
        <v>2304.9399410000001</v>
      </c>
      <c r="E427">
        <v>2340.125</v>
      </c>
      <c r="F427">
        <v>2340.125</v>
      </c>
      <c r="G427" s="14">
        <f t="shared" si="24"/>
        <v>1.1399243652080004E-2</v>
      </c>
      <c r="H427" s="8">
        <v>2820</v>
      </c>
      <c r="I427" s="13">
        <f t="shared" si="25"/>
        <v>-1.7462684487059787E-2</v>
      </c>
      <c r="M427" s="7">
        <v>44690</v>
      </c>
      <c r="N427">
        <v>3319.25</v>
      </c>
      <c r="O427">
        <v>3326</v>
      </c>
      <c r="P427">
        <v>3246.4370119999999</v>
      </c>
      <c r="Q427">
        <v>3246.375</v>
      </c>
      <c r="R427">
        <v>3246.375</v>
      </c>
      <c r="S427" s="14">
        <f t="shared" si="26"/>
        <v>-2.4526742788461564E-2</v>
      </c>
      <c r="T427" s="8">
        <v>4001.05</v>
      </c>
      <c r="U427" s="13">
        <f t="shared" si="27"/>
        <v>2.4578827632515399E-3</v>
      </c>
    </row>
    <row r="428" spans="1:21" ht="17" x14ac:dyDescent="0.2">
      <c r="A428" s="7">
        <v>43962</v>
      </c>
      <c r="B428">
        <v>2362.75</v>
      </c>
      <c r="C428">
        <v>2372.75</v>
      </c>
      <c r="D428">
        <v>2345.48999</v>
      </c>
      <c r="E428">
        <v>2359.75</v>
      </c>
      <c r="F428">
        <v>2359.75</v>
      </c>
      <c r="G428" s="14">
        <f t="shared" si="24"/>
        <v>8.3863041504192992E-3</v>
      </c>
      <c r="H428" s="8">
        <v>2852.5</v>
      </c>
      <c r="I428" s="13">
        <f t="shared" si="25"/>
        <v>1.1524822695035519E-2</v>
      </c>
      <c r="M428" s="7">
        <v>44691</v>
      </c>
      <c r="N428">
        <v>3256.75</v>
      </c>
      <c r="O428">
        <v>3287.0229490000002</v>
      </c>
      <c r="P428">
        <v>3217</v>
      </c>
      <c r="Q428">
        <v>3225.875</v>
      </c>
      <c r="R428">
        <v>3225.875</v>
      </c>
      <c r="S428" s="14">
        <f t="shared" si="26"/>
        <v>-6.3147356667051513E-3</v>
      </c>
      <c r="T428" s="8">
        <v>3935.18</v>
      </c>
      <c r="U428" s="13">
        <f t="shared" si="27"/>
        <v>-1.6463178415666024E-2</v>
      </c>
    </row>
    <row r="429" spans="1:21" ht="17" x14ac:dyDescent="0.2">
      <c r="A429" s="7">
        <v>43963</v>
      </c>
      <c r="B429">
        <v>2352.5</v>
      </c>
      <c r="C429">
        <v>2375.98999</v>
      </c>
      <c r="D429">
        <v>2351.75</v>
      </c>
      <c r="E429">
        <v>2371.625</v>
      </c>
      <c r="F429">
        <v>2371.625</v>
      </c>
      <c r="G429" s="14">
        <f t="shared" si="24"/>
        <v>5.0323127449942717E-3</v>
      </c>
      <c r="H429" s="8">
        <v>2863.7</v>
      </c>
      <c r="I429" s="13">
        <f t="shared" si="25"/>
        <v>3.9263803680980036E-3</v>
      </c>
      <c r="M429" s="7">
        <v>44692</v>
      </c>
      <c r="N429">
        <v>3243.5</v>
      </c>
      <c r="O429">
        <v>3271.6069339999999</v>
      </c>
      <c r="P429">
        <v>3206</v>
      </c>
      <c r="Q429">
        <v>3257.25</v>
      </c>
      <c r="R429">
        <v>3257.25</v>
      </c>
      <c r="S429" s="14">
        <f t="shared" si="26"/>
        <v>9.7260433215793363E-3</v>
      </c>
      <c r="T429" s="8">
        <v>3930.08</v>
      </c>
      <c r="U429" s="13">
        <f t="shared" si="27"/>
        <v>-1.2960017076728558E-3</v>
      </c>
    </row>
    <row r="430" spans="1:21" ht="17" x14ac:dyDescent="0.2">
      <c r="A430" s="7">
        <v>43964</v>
      </c>
      <c r="B430">
        <v>2327.75</v>
      </c>
      <c r="C430">
        <v>2339.5</v>
      </c>
      <c r="D430">
        <v>2305.5</v>
      </c>
      <c r="E430">
        <v>2313.25</v>
      </c>
      <c r="F430">
        <v>2313.25</v>
      </c>
      <c r="G430" s="14">
        <f t="shared" si="24"/>
        <v>-2.4613925051388819E-2</v>
      </c>
      <c r="H430" s="8">
        <v>2953.91</v>
      </c>
      <c r="I430" s="13">
        <f t="shared" si="25"/>
        <v>3.1501204735132848E-2</v>
      </c>
      <c r="M430" s="7">
        <v>44693</v>
      </c>
      <c r="N430">
        <v>3199</v>
      </c>
      <c r="O430">
        <v>3227.7041020000001</v>
      </c>
      <c r="P430">
        <v>3168.9418949999999</v>
      </c>
      <c r="Q430">
        <v>3208.375</v>
      </c>
      <c r="R430">
        <v>3208.375</v>
      </c>
      <c r="S430" s="14">
        <f t="shared" si="26"/>
        <v>-1.5004988870980118E-2</v>
      </c>
      <c r="T430" s="8">
        <v>4023.89</v>
      </c>
      <c r="U430" s="13">
        <f t="shared" si="27"/>
        <v>2.386974310955492E-2</v>
      </c>
    </row>
    <row r="431" spans="1:21" ht="17" x14ac:dyDescent="0.2">
      <c r="A431" s="7">
        <v>43965</v>
      </c>
      <c r="B431">
        <v>2296.5</v>
      </c>
      <c r="C431">
        <v>2307</v>
      </c>
      <c r="D431">
        <v>2263</v>
      </c>
      <c r="E431">
        <v>2289.625</v>
      </c>
      <c r="F431">
        <v>2289.625</v>
      </c>
      <c r="G431" s="14">
        <f t="shared" si="24"/>
        <v>-1.0212903923051964E-2</v>
      </c>
      <c r="H431" s="8">
        <v>2922.94</v>
      </c>
      <c r="I431" s="13">
        <f t="shared" si="25"/>
        <v>-1.0484408800538914E-2</v>
      </c>
      <c r="M431" s="7">
        <v>44694</v>
      </c>
      <c r="N431">
        <v>3235.25</v>
      </c>
      <c r="O431">
        <v>3284</v>
      </c>
      <c r="P431">
        <v>3228.6999510000001</v>
      </c>
      <c r="Q431">
        <v>3277.5</v>
      </c>
      <c r="R431">
        <v>3277.5</v>
      </c>
      <c r="S431" s="14">
        <f t="shared" si="26"/>
        <v>2.1545174737990447E-2</v>
      </c>
      <c r="T431" s="8">
        <v>4008.01</v>
      </c>
      <c r="U431" s="13">
        <f t="shared" si="27"/>
        <v>-3.9464299471405617E-3</v>
      </c>
    </row>
    <row r="432" spans="1:21" ht="17" x14ac:dyDescent="0.2">
      <c r="A432" s="7">
        <v>43966</v>
      </c>
      <c r="B432">
        <v>2334.5</v>
      </c>
      <c r="C432">
        <v>2341.485107</v>
      </c>
      <c r="D432">
        <v>2308.75</v>
      </c>
      <c r="E432">
        <v>2328.875</v>
      </c>
      <c r="F432">
        <v>2328.875</v>
      </c>
      <c r="G432" s="14">
        <f t="shared" si="24"/>
        <v>1.7142545176611845E-2</v>
      </c>
      <c r="H432" s="8">
        <v>2971.61</v>
      </c>
      <c r="I432" s="13">
        <f t="shared" si="25"/>
        <v>1.6651043127809739E-2</v>
      </c>
      <c r="M432" s="7">
        <v>44697</v>
      </c>
      <c r="N432">
        <v>3260</v>
      </c>
      <c r="O432">
        <v>3276.5720209999999</v>
      </c>
      <c r="P432">
        <v>3244.2619629999999</v>
      </c>
      <c r="Q432">
        <v>3254.875</v>
      </c>
      <c r="R432">
        <v>3254.875</v>
      </c>
      <c r="S432" s="14">
        <f t="shared" si="26"/>
        <v>-6.9031273836765994E-3</v>
      </c>
      <c r="T432" s="8">
        <v>4088.85</v>
      </c>
      <c r="U432" s="13">
        <f t="shared" si="27"/>
        <v>2.0169610355263545E-2</v>
      </c>
    </row>
    <row r="433" spans="1:21" ht="17" x14ac:dyDescent="0.2">
      <c r="A433" s="7">
        <v>43969</v>
      </c>
      <c r="B433">
        <v>2381</v>
      </c>
      <c r="C433">
        <v>2414.25</v>
      </c>
      <c r="D433">
        <v>2378</v>
      </c>
      <c r="E433">
        <v>2413.375</v>
      </c>
      <c r="F433">
        <v>2413.375</v>
      </c>
      <c r="G433" s="14">
        <f t="shared" si="24"/>
        <v>3.6283613332617648E-2</v>
      </c>
      <c r="H433" s="8">
        <v>2948.51</v>
      </c>
      <c r="I433" s="13">
        <f t="shared" si="25"/>
        <v>-7.7735638256701822E-3</v>
      </c>
      <c r="M433" s="7">
        <v>44698</v>
      </c>
      <c r="N433">
        <v>3243.75</v>
      </c>
      <c r="O433">
        <v>3268.3220209999999</v>
      </c>
      <c r="P433">
        <v>3228.431885</v>
      </c>
      <c r="Q433">
        <v>3248.25</v>
      </c>
      <c r="R433">
        <v>3248.25</v>
      </c>
      <c r="S433" s="14">
        <f t="shared" si="26"/>
        <v>-2.0354084258228378E-3</v>
      </c>
      <c r="T433" s="8">
        <v>3923.68</v>
      </c>
      <c r="U433" s="13">
        <f t="shared" si="27"/>
        <v>-4.0395221150201222E-2</v>
      </c>
    </row>
    <row r="434" spans="1:21" ht="17" x14ac:dyDescent="0.2">
      <c r="A434" s="7">
        <v>43970</v>
      </c>
      <c r="B434">
        <v>2419.75</v>
      </c>
      <c r="C434">
        <v>2423.25</v>
      </c>
      <c r="D434">
        <v>2393</v>
      </c>
      <c r="E434">
        <v>2411</v>
      </c>
      <c r="F434">
        <v>2411</v>
      </c>
      <c r="G434" s="14">
        <f t="shared" si="24"/>
        <v>-9.8409903143936717E-4</v>
      </c>
      <c r="H434" s="8">
        <v>2955.45</v>
      </c>
      <c r="I434" s="13">
        <f t="shared" si="25"/>
        <v>2.3537312066093108E-3</v>
      </c>
      <c r="M434" s="7">
        <v>44699</v>
      </c>
      <c r="N434">
        <v>3267.25</v>
      </c>
      <c r="O434">
        <v>3282.9650879999999</v>
      </c>
      <c r="P434">
        <v>3196.75</v>
      </c>
      <c r="Q434">
        <v>3196.625</v>
      </c>
      <c r="R434">
        <v>3196.625</v>
      </c>
      <c r="S434" s="14">
        <f t="shared" si="26"/>
        <v>-1.5893173247133019E-2</v>
      </c>
      <c r="T434" s="8">
        <v>3900.79</v>
      </c>
      <c r="U434" s="13">
        <f t="shared" si="27"/>
        <v>-5.8338090771927753E-3</v>
      </c>
    </row>
    <row r="435" spans="1:21" ht="17" x14ac:dyDescent="0.2">
      <c r="A435" s="7">
        <v>43971</v>
      </c>
      <c r="B435">
        <v>2394.25</v>
      </c>
      <c r="C435">
        <v>2423.235107</v>
      </c>
      <c r="D435">
        <v>2392</v>
      </c>
      <c r="E435">
        <v>2421</v>
      </c>
      <c r="F435">
        <v>2421</v>
      </c>
      <c r="G435" s="14">
        <f t="shared" si="24"/>
        <v>4.1476565740357074E-3</v>
      </c>
      <c r="H435" s="8">
        <v>2991.77</v>
      </c>
      <c r="I435" s="13">
        <f t="shared" si="25"/>
        <v>1.2289160703107926E-2</v>
      </c>
      <c r="M435" s="7">
        <v>44700</v>
      </c>
      <c r="N435">
        <v>3164.75</v>
      </c>
      <c r="O435">
        <v>3172.6789549999999</v>
      </c>
      <c r="P435">
        <v>3099.4770509999998</v>
      </c>
      <c r="Q435">
        <v>3120</v>
      </c>
      <c r="R435">
        <v>3120</v>
      </c>
      <c r="S435" s="14">
        <f t="shared" si="26"/>
        <v>-2.3970593985844446E-2</v>
      </c>
      <c r="T435" s="8">
        <v>3901.36</v>
      </c>
      <c r="U435" s="13">
        <f t="shared" si="27"/>
        <v>1.4612424662696633E-4</v>
      </c>
    </row>
    <row r="436" spans="1:21" ht="17" x14ac:dyDescent="0.2">
      <c r="A436" s="7">
        <v>43972</v>
      </c>
      <c r="B436">
        <v>2418.75</v>
      </c>
      <c r="C436">
        <v>2426.26001</v>
      </c>
      <c r="D436">
        <v>2399.75</v>
      </c>
      <c r="E436">
        <v>2403.75</v>
      </c>
      <c r="F436">
        <v>2403.75</v>
      </c>
      <c r="G436" s="14">
        <f t="shared" si="24"/>
        <v>-7.1251548946715815E-3</v>
      </c>
      <c r="H436" s="8">
        <v>3036.13</v>
      </c>
      <c r="I436" s="13">
        <f t="shared" si="25"/>
        <v>1.4827343010993532E-2</v>
      </c>
      <c r="M436" s="7">
        <v>44701</v>
      </c>
      <c r="N436">
        <v>3135</v>
      </c>
      <c r="O436">
        <v>3157.5</v>
      </c>
      <c r="P436">
        <v>3089.75</v>
      </c>
      <c r="Q436">
        <v>3097</v>
      </c>
      <c r="R436">
        <v>3097</v>
      </c>
      <c r="S436" s="14">
        <f t="shared" si="26"/>
        <v>-7.3717948717948456E-3</v>
      </c>
      <c r="T436" s="8">
        <v>3973.75</v>
      </c>
      <c r="U436" s="13">
        <f t="shared" si="27"/>
        <v>1.8555067976295359E-2</v>
      </c>
    </row>
    <row r="437" spans="1:21" ht="17" x14ac:dyDescent="0.2">
      <c r="A437" s="7">
        <v>43973</v>
      </c>
      <c r="B437">
        <v>2386.25</v>
      </c>
      <c r="C437">
        <v>2417.5</v>
      </c>
      <c r="D437">
        <v>2382.25</v>
      </c>
      <c r="E437">
        <v>2405.625</v>
      </c>
      <c r="F437">
        <v>2405.625</v>
      </c>
      <c r="G437" s="14">
        <f t="shared" si="24"/>
        <v>7.800312012480326E-4</v>
      </c>
      <c r="H437" s="8">
        <v>3029.73</v>
      </c>
      <c r="I437" s="13">
        <f t="shared" si="25"/>
        <v>-2.1079466294262605E-3</v>
      </c>
      <c r="M437" s="7">
        <v>44704</v>
      </c>
      <c r="N437">
        <v>3138.75</v>
      </c>
      <c r="O437">
        <v>3152</v>
      </c>
      <c r="P437">
        <v>3101.7749020000001</v>
      </c>
      <c r="Q437">
        <v>3152</v>
      </c>
      <c r="R437">
        <v>3152</v>
      </c>
      <c r="S437" s="14">
        <f t="shared" si="26"/>
        <v>1.775912173070715E-2</v>
      </c>
      <c r="T437" s="8">
        <v>3941.48</v>
      </c>
      <c r="U437" s="13">
        <f t="shared" si="27"/>
        <v>-8.1207927021075266E-3</v>
      </c>
    </row>
    <row r="438" spans="1:21" ht="17" x14ac:dyDescent="0.2">
      <c r="A438" s="7">
        <v>43977</v>
      </c>
      <c r="B438">
        <v>2453</v>
      </c>
      <c r="C438">
        <v>2454.6000979999999</v>
      </c>
      <c r="D438">
        <v>2428.76001</v>
      </c>
      <c r="E438">
        <v>2430.25</v>
      </c>
      <c r="F438">
        <v>2430.25</v>
      </c>
      <c r="G438" s="14">
        <f t="shared" si="24"/>
        <v>1.0236425045466291E-2</v>
      </c>
      <c r="H438" s="8">
        <v>3044.31</v>
      </c>
      <c r="I438" s="13">
        <f t="shared" si="25"/>
        <v>4.8123100078225622E-3</v>
      </c>
      <c r="M438" s="7">
        <v>44705</v>
      </c>
      <c r="N438">
        <v>3110</v>
      </c>
      <c r="O438">
        <v>3146.1809079999998</v>
      </c>
      <c r="P438">
        <v>3088.8410640000002</v>
      </c>
      <c r="Q438">
        <v>3099.375</v>
      </c>
      <c r="R438">
        <v>3099.375</v>
      </c>
      <c r="S438" s="14">
        <f t="shared" si="26"/>
        <v>-1.6695748730964466E-2</v>
      </c>
      <c r="T438" s="8">
        <v>3978.73</v>
      </c>
      <c r="U438" s="13">
        <f t="shared" si="27"/>
        <v>9.4507646873762674E-3</v>
      </c>
    </row>
    <row r="439" spans="1:21" ht="17" x14ac:dyDescent="0.2">
      <c r="A439" s="7">
        <v>43978</v>
      </c>
      <c r="B439">
        <v>2440</v>
      </c>
      <c r="C439">
        <v>2464</v>
      </c>
      <c r="D439">
        <v>2422.9799800000001</v>
      </c>
      <c r="E439">
        <v>2440.75</v>
      </c>
      <c r="F439">
        <v>2440.75</v>
      </c>
      <c r="G439" s="14">
        <f t="shared" si="24"/>
        <v>4.3205431539965478E-3</v>
      </c>
      <c r="H439" s="8">
        <v>3055.73</v>
      </c>
      <c r="I439" s="13">
        <f t="shared" si="25"/>
        <v>3.7512605483673855E-3</v>
      </c>
      <c r="M439" s="7">
        <v>44706</v>
      </c>
      <c r="N439">
        <v>3140</v>
      </c>
      <c r="O439">
        <v>3163.3400879999999</v>
      </c>
      <c r="P439">
        <v>3127.5</v>
      </c>
      <c r="Q439">
        <v>3148.5</v>
      </c>
      <c r="R439">
        <v>3148.5</v>
      </c>
      <c r="S439" s="14">
        <f t="shared" si="26"/>
        <v>1.5849969751966064E-2</v>
      </c>
      <c r="T439" s="8">
        <v>4057.84</v>
      </c>
      <c r="U439" s="13">
        <f t="shared" si="27"/>
        <v>1.988322907058282E-2</v>
      </c>
    </row>
    <row r="440" spans="1:21" ht="17" x14ac:dyDescent="0.2">
      <c r="A440" s="7">
        <v>43979</v>
      </c>
      <c r="B440">
        <v>2475.25</v>
      </c>
      <c r="C440">
        <v>2482.705078</v>
      </c>
      <c r="D440">
        <v>2465</v>
      </c>
      <c r="E440">
        <v>2471.5</v>
      </c>
      <c r="F440">
        <v>2471.5</v>
      </c>
      <c r="G440" s="14">
        <f t="shared" si="24"/>
        <v>1.2598586500051301E-2</v>
      </c>
      <c r="H440" s="8">
        <v>3080.82</v>
      </c>
      <c r="I440" s="13">
        <f t="shared" si="25"/>
        <v>8.2108039650099496E-3</v>
      </c>
      <c r="M440" s="7">
        <v>44707</v>
      </c>
      <c r="N440">
        <v>3152.75</v>
      </c>
      <c r="O440">
        <v>3213.5</v>
      </c>
      <c r="P440">
        <v>3150.1369629999999</v>
      </c>
      <c r="Q440">
        <v>3207</v>
      </c>
      <c r="R440">
        <v>3207</v>
      </c>
      <c r="S440" s="14">
        <f t="shared" si="26"/>
        <v>1.8580276322058165E-2</v>
      </c>
      <c r="T440" s="8">
        <v>4158.24</v>
      </c>
      <c r="U440" s="13">
        <f t="shared" si="27"/>
        <v>2.4742227391912897E-2</v>
      </c>
    </row>
    <row r="441" spans="1:21" ht="17" x14ac:dyDescent="0.2">
      <c r="A441" s="7">
        <v>43980</v>
      </c>
      <c r="B441">
        <v>2448.25</v>
      </c>
      <c r="C441">
        <v>2462</v>
      </c>
      <c r="D441">
        <v>2424.014893</v>
      </c>
      <c r="E441">
        <v>2436.75</v>
      </c>
      <c r="F441">
        <v>2436.75</v>
      </c>
      <c r="G441" s="14">
        <f t="shared" si="24"/>
        <v>-1.4060287274934247E-2</v>
      </c>
      <c r="H441" s="8">
        <v>3122.87</v>
      </c>
      <c r="I441" s="13">
        <f t="shared" si="25"/>
        <v>1.3648963587616247E-2</v>
      </c>
      <c r="M441" s="7">
        <v>44708</v>
      </c>
      <c r="N441">
        <v>3206.5</v>
      </c>
      <c r="O441">
        <v>3262.25</v>
      </c>
      <c r="P441">
        <v>3201.5</v>
      </c>
      <c r="Q441">
        <v>3262.25</v>
      </c>
      <c r="R441">
        <v>3262.25</v>
      </c>
      <c r="S441" s="14">
        <f t="shared" si="26"/>
        <v>1.7227938883692007E-2</v>
      </c>
      <c r="T441" s="8">
        <v>4132.1499999999996</v>
      </c>
      <c r="U441" s="13">
        <f t="shared" si="27"/>
        <v>-6.2742891223209751E-3</v>
      </c>
    </row>
    <row r="442" spans="1:21" ht="17" x14ac:dyDescent="0.2">
      <c r="A442" s="7">
        <v>43983</v>
      </c>
      <c r="B442">
        <v>2461</v>
      </c>
      <c r="C442">
        <v>2462</v>
      </c>
      <c r="D442">
        <v>2435</v>
      </c>
      <c r="E442">
        <v>2438.125</v>
      </c>
      <c r="F442">
        <v>2438.125</v>
      </c>
      <c r="G442" s="14">
        <f t="shared" si="24"/>
        <v>5.6427618754484321E-4</v>
      </c>
      <c r="H442" s="8">
        <v>3112.35</v>
      </c>
      <c r="I442" s="13">
        <f t="shared" si="25"/>
        <v>-3.3686961032639573E-3</v>
      </c>
      <c r="M442" s="7">
        <v>44711</v>
      </c>
      <c r="N442">
        <v>3310</v>
      </c>
      <c r="O442">
        <v>3321.1130370000001</v>
      </c>
      <c r="P442">
        <v>3289.75</v>
      </c>
      <c r="Q442">
        <v>3297</v>
      </c>
      <c r="R442">
        <v>3297</v>
      </c>
      <c r="S442" s="14">
        <f t="shared" si="26"/>
        <v>1.0652157253429273E-2</v>
      </c>
      <c r="T442" s="8">
        <v>4101.2299999999996</v>
      </c>
      <c r="U442" s="13">
        <f t="shared" si="27"/>
        <v>-7.4827874109120174E-3</v>
      </c>
    </row>
    <row r="443" spans="1:21" ht="17" x14ac:dyDescent="0.2">
      <c r="A443" s="7">
        <v>43984</v>
      </c>
      <c r="B443">
        <v>2430</v>
      </c>
      <c r="C443">
        <v>2446.530029</v>
      </c>
      <c r="D443">
        <v>2428</v>
      </c>
      <c r="E443">
        <v>2436</v>
      </c>
      <c r="F443">
        <v>2436</v>
      </c>
      <c r="G443" s="14">
        <f t="shared" si="24"/>
        <v>-8.7157139195082056E-4</v>
      </c>
      <c r="H443" s="8">
        <v>3193.93</v>
      </c>
      <c r="I443" s="13">
        <f t="shared" si="25"/>
        <v>2.621170498176606E-2</v>
      </c>
      <c r="M443" s="7">
        <v>44712</v>
      </c>
      <c r="N443">
        <v>3280.5</v>
      </c>
      <c r="O443">
        <v>3292.1130370000001</v>
      </c>
      <c r="P443">
        <v>3256.1450199999999</v>
      </c>
      <c r="Q443">
        <v>3263.25</v>
      </c>
      <c r="R443">
        <v>3263.25</v>
      </c>
      <c r="S443" s="14">
        <f t="shared" si="26"/>
        <v>-1.0236578707916277E-2</v>
      </c>
      <c r="T443" s="8">
        <v>4176.82</v>
      </c>
      <c r="U443" s="13">
        <f t="shared" si="27"/>
        <v>1.8431056049039052E-2</v>
      </c>
    </row>
    <row r="444" spans="1:21" ht="17" x14ac:dyDescent="0.2">
      <c r="A444" s="7">
        <v>43985</v>
      </c>
      <c r="B444">
        <v>2448.25</v>
      </c>
      <c r="C444">
        <v>2469.76001</v>
      </c>
      <c r="D444">
        <v>2446.5200199999999</v>
      </c>
      <c r="E444">
        <v>2469</v>
      </c>
      <c r="F444">
        <v>2469</v>
      </c>
      <c r="G444" s="14">
        <f t="shared" si="24"/>
        <v>1.3546798029556717E-2</v>
      </c>
      <c r="H444" s="8">
        <v>3232.39</v>
      </c>
      <c r="I444" s="13">
        <f t="shared" si="25"/>
        <v>1.2041591393674889E-2</v>
      </c>
      <c r="M444" s="7">
        <v>44713</v>
      </c>
      <c r="N444">
        <v>3282.25</v>
      </c>
      <c r="O444">
        <v>3310.75</v>
      </c>
      <c r="P444">
        <v>3263.584961</v>
      </c>
      <c r="Q444">
        <v>3270.25</v>
      </c>
      <c r="R444">
        <v>3270.25</v>
      </c>
      <c r="S444" s="14">
        <f t="shared" si="26"/>
        <v>2.1451007431241287E-3</v>
      </c>
      <c r="T444" s="8">
        <v>4108.54</v>
      </c>
      <c r="U444" s="13">
        <f t="shared" si="27"/>
        <v>-1.6347364741597592E-2</v>
      </c>
    </row>
    <row r="445" spans="1:21" ht="17" x14ac:dyDescent="0.2">
      <c r="A445" s="7">
        <v>43986</v>
      </c>
      <c r="B445">
        <v>2476.5</v>
      </c>
      <c r="C445">
        <v>2486.25</v>
      </c>
      <c r="D445">
        <v>2466.75</v>
      </c>
      <c r="E445">
        <v>2470.75</v>
      </c>
      <c r="F445">
        <v>2470.75</v>
      </c>
      <c r="G445" s="14">
        <f t="shared" si="24"/>
        <v>7.0878898339410412E-4</v>
      </c>
      <c r="H445" s="8">
        <v>3207.18</v>
      </c>
      <c r="I445" s="13">
        <f t="shared" si="25"/>
        <v>-7.7991826481333959E-3</v>
      </c>
      <c r="M445" s="7">
        <v>44718</v>
      </c>
      <c r="N445">
        <v>3291.5</v>
      </c>
      <c r="O445">
        <v>3315</v>
      </c>
      <c r="P445">
        <v>3288.75</v>
      </c>
      <c r="Q445">
        <v>3295.875</v>
      </c>
      <c r="R445">
        <v>3295.875</v>
      </c>
      <c r="S445" s="14">
        <f t="shared" si="26"/>
        <v>7.8357923706138255E-3</v>
      </c>
      <c r="T445" s="8">
        <v>4121.43</v>
      </c>
      <c r="U445" s="13">
        <f t="shared" si="27"/>
        <v>3.1373675320187644E-3</v>
      </c>
    </row>
    <row r="446" spans="1:21" ht="17" x14ac:dyDescent="0.2">
      <c r="A446" s="7">
        <v>43987</v>
      </c>
      <c r="B446">
        <v>2475.75</v>
      </c>
      <c r="C446">
        <v>2516</v>
      </c>
      <c r="D446">
        <v>2468.98999</v>
      </c>
      <c r="E446">
        <v>2516.125</v>
      </c>
      <c r="F446">
        <v>2516.125</v>
      </c>
      <c r="G446" s="14">
        <f t="shared" si="24"/>
        <v>1.8364868966912917E-2</v>
      </c>
      <c r="H446" s="8">
        <v>3190.14</v>
      </c>
      <c r="I446" s="13">
        <f t="shared" si="25"/>
        <v>-5.3130787794885004E-3</v>
      </c>
      <c r="M446" s="7">
        <v>44719</v>
      </c>
      <c r="N446">
        <v>3279.75</v>
      </c>
      <c r="O446">
        <v>3287.318115</v>
      </c>
      <c r="P446">
        <v>3256.5</v>
      </c>
      <c r="Q446">
        <v>3269.75</v>
      </c>
      <c r="R446">
        <v>3269.75</v>
      </c>
      <c r="S446" s="14">
        <f t="shared" si="26"/>
        <v>-7.9265748852732631E-3</v>
      </c>
      <c r="T446" s="8">
        <v>4160.68</v>
      </c>
      <c r="U446" s="13">
        <f t="shared" si="27"/>
        <v>9.5233935794130087E-3</v>
      </c>
    </row>
    <row r="447" spans="1:21" ht="17" x14ac:dyDescent="0.2">
      <c r="A447" s="7">
        <v>43990</v>
      </c>
      <c r="B447">
        <v>2510.5</v>
      </c>
      <c r="C447">
        <v>2533.75</v>
      </c>
      <c r="D447">
        <v>2505.304932</v>
      </c>
      <c r="E447">
        <v>2525.75</v>
      </c>
      <c r="F447">
        <v>2525.75</v>
      </c>
      <c r="G447" s="14">
        <f t="shared" si="24"/>
        <v>3.8253266431516053E-3</v>
      </c>
      <c r="H447" s="8">
        <v>3002.1</v>
      </c>
      <c r="I447" s="13">
        <f t="shared" si="25"/>
        <v>-5.8944121574601716E-2</v>
      </c>
      <c r="M447" s="7">
        <v>44720</v>
      </c>
      <c r="N447">
        <v>3290.5</v>
      </c>
      <c r="O447">
        <v>3306.1130370000001</v>
      </c>
      <c r="P447">
        <v>3285.6140140000002</v>
      </c>
      <c r="Q447">
        <v>3304.625</v>
      </c>
      <c r="R447">
        <v>3304.625</v>
      </c>
      <c r="S447" s="14">
        <f t="shared" si="26"/>
        <v>1.0665953054514787E-2</v>
      </c>
      <c r="T447" s="8">
        <v>4115.7700000000004</v>
      </c>
      <c r="U447" s="13">
        <f t="shared" si="27"/>
        <v>-1.0793908688002896E-2</v>
      </c>
    </row>
    <row r="448" spans="1:21" ht="17" x14ac:dyDescent="0.2">
      <c r="A448" s="7">
        <v>43991</v>
      </c>
      <c r="B448">
        <v>2532.75</v>
      </c>
      <c r="C448">
        <v>2537.5</v>
      </c>
      <c r="D448">
        <v>2508.48999</v>
      </c>
      <c r="E448">
        <v>2515.5</v>
      </c>
      <c r="F448">
        <v>2515.5</v>
      </c>
      <c r="G448" s="14">
        <f t="shared" si="24"/>
        <v>-4.0582005344946825E-3</v>
      </c>
      <c r="H448" s="8">
        <v>3041.31</v>
      </c>
      <c r="I448" s="13">
        <f t="shared" si="25"/>
        <v>1.3060857399820103E-2</v>
      </c>
      <c r="M448" s="7">
        <v>44721</v>
      </c>
      <c r="N448">
        <v>3282</v>
      </c>
      <c r="O448">
        <v>3297</v>
      </c>
      <c r="P448">
        <v>3255.068115</v>
      </c>
      <c r="Q448">
        <v>3260.25</v>
      </c>
      <c r="R448">
        <v>3260.25</v>
      </c>
      <c r="S448" s="14">
        <f t="shared" si="26"/>
        <v>-1.3428149941370093E-2</v>
      </c>
      <c r="T448" s="8">
        <v>4017.82</v>
      </c>
      <c r="U448" s="13">
        <f t="shared" si="27"/>
        <v>-2.3798705952956634E-2</v>
      </c>
    </row>
    <row r="449" spans="1:21" ht="17" x14ac:dyDescent="0.2">
      <c r="A449" s="7">
        <v>43992</v>
      </c>
      <c r="B449">
        <v>2516</v>
      </c>
      <c r="C449">
        <v>2523.25</v>
      </c>
      <c r="D449">
        <v>2491.5900879999999</v>
      </c>
      <c r="E449">
        <v>2498.25</v>
      </c>
      <c r="F449">
        <v>2498.25</v>
      </c>
      <c r="G449" s="14">
        <f t="shared" si="24"/>
        <v>-6.8574836016696006E-3</v>
      </c>
      <c r="H449" s="8">
        <v>3066.59</v>
      </c>
      <c r="I449" s="13">
        <f t="shared" si="25"/>
        <v>8.3122075684491925E-3</v>
      </c>
      <c r="M449" s="7">
        <v>44722</v>
      </c>
      <c r="N449">
        <v>3221.5</v>
      </c>
      <c r="O449">
        <v>3228.25</v>
      </c>
      <c r="P449">
        <v>3156.8630370000001</v>
      </c>
      <c r="Q449">
        <v>3164.25</v>
      </c>
      <c r="R449">
        <v>3164.25</v>
      </c>
      <c r="S449" s="14">
        <f t="shared" si="26"/>
        <v>-2.9445594662986019E-2</v>
      </c>
      <c r="T449" s="8">
        <v>3900.86</v>
      </c>
      <c r="U449" s="13">
        <f t="shared" si="27"/>
        <v>-2.9110313553120881E-2</v>
      </c>
    </row>
    <row r="450" spans="1:21" ht="17" x14ac:dyDescent="0.2">
      <c r="A450" s="7">
        <v>43993</v>
      </c>
      <c r="B450">
        <v>2464</v>
      </c>
      <c r="C450">
        <v>2465.75</v>
      </c>
      <c r="D450">
        <v>2423.5</v>
      </c>
      <c r="E450">
        <v>2423.5</v>
      </c>
      <c r="F450">
        <v>2423.5</v>
      </c>
      <c r="G450" s="14">
        <f t="shared" si="24"/>
        <v>-2.9920944661262938E-2</v>
      </c>
      <c r="H450" s="8">
        <v>3124.74</v>
      </c>
      <c r="I450" s="13">
        <f t="shared" si="25"/>
        <v>1.8962430582503575E-2</v>
      </c>
      <c r="M450" s="7">
        <v>44725</v>
      </c>
      <c r="N450">
        <v>3116.5</v>
      </c>
      <c r="O450">
        <v>3129.431885</v>
      </c>
      <c r="P450">
        <v>3083.6130370000001</v>
      </c>
      <c r="Q450">
        <v>3099</v>
      </c>
      <c r="R450">
        <v>3099</v>
      </c>
      <c r="S450" s="14">
        <f t="shared" si="26"/>
        <v>-2.0621000237022957E-2</v>
      </c>
      <c r="T450" s="8">
        <v>3749.63</v>
      </c>
      <c r="U450" s="13">
        <f t="shared" si="27"/>
        <v>-3.8768374153391849E-2</v>
      </c>
    </row>
    <row r="451" spans="1:21" ht="17" x14ac:dyDescent="0.2">
      <c r="A451" s="7">
        <v>43994</v>
      </c>
      <c r="B451">
        <v>2395</v>
      </c>
      <c r="C451">
        <v>2437</v>
      </c>
      <c r="D451">
        <v>2386.25</v>
      </c>
      <c r="E451">
        <v>2406.25</v>
      </c>
      <c r="F451">
        <v>2406.25</v>
      </c>
      <c r="G451" s="14">
        <f t="shared" si="24"/>
        <v>-7.1178048277285022E-3</v>
      </c>
      <c r="H451" s="8">
        <v>3113.49</v>
      </c>
      <c r="I451" s="13">
        <f t="shared" si="25"/>
        <v>-3.6002995449221364E-3</v>
      </c>
      <c r="M451" s="7">
        <v>44726</v>
      </c>
      <c r="N451">
        <v>3118</v>
      </c>
      <c r="O451">
        <v>3127.7729490000002</v>
      </c>
      <c r="P451">
        <v>3086.9121089999999</v>
      </c>
      <c r="Q451">
        <v>3107.125</v>
      </c>
      <c r="R451">
        <v>3107.125</v>
      </c>
      <c r="S451" s="14">
        <f t="shared" si="26"/>
        <v>2.6218134882221023E-3</v>
      </c>
      <c r="T451" s="8">
        <v>3735.48</v>
      </c>
      <c r="U451" s="13">
        <f t="shared" si="27"/>
        <v>-3.7737056722930706E-3</v>
      </c>
    </row>
    <row r="452" spans="1:21" ht="17" x14ac:dyDescent="0.2">
      <c r="A452" s="7">
        <v>43997</v>
      </c>
      <c r="B452">
        <v>2358</v>
      </c>
      <c r="C452">
        <v>2451.530029</v>
      </c>
      <c r="D452">
        <v>2345</v>
      </c>
      <c r="E452">
        <v>2389.25</v>
      </c>
      <c r="F452">
        <v>2389.25</v>
      </c>
      <c r="G452" s="14">
        <f t="shared" ref="G452:G506" si="28">F452/F451-1</f>
        <v>-7.0649350649351073E-3</v>
      </c>
      <c r="H452" s="8">
        <v>3115.34</v>
      </c>
      <c r="I452" s="13">
        <f t="shared" ref="I452:I503" si="29">H452/H451-1</f>
        <v>5.9418851513903803E-4</v>
      </c>
      <c r="M452" s="7">
        <v>44727</v>
      </c>
      <c r="N452">
        <v>3115.25</v>
      </c>
      <c r="O452">
        <v>3135</v>
      </c>
      <c r="P452">
        <v>3096</v>
      </c>
      <c r="Q452">
        <v>3119</v>
      </c>
      <c r="R452">
        <v>3119</v>
      </c>
      <c r="S452" s="14">
        <f t="shared" ref="S452:S515" si="30">R452/R451-1</f>
        <v>3.821861045178343E-3</v>
      </c>
      <c r="T452" s="8">
        <v>3789.99</v>
      </c>
      <c r="U452" s="13">
        <f t="shared" ref="U452:U515" si="31">T452/T451-1</f>
        <v>1.4592502168395916E-2</v>
      </c>
    </row>
    <row r="453" spans="1:21" ht="17" x14ac:dyDescent="0.2">
      <c r="A453" s="7">
        <v>43998</v>
      </c>
      <c r="B453">
        <v>2437.5</v>
      </c>
      <c r="C453">
        <v>2487.75</v>
      </c>
      <c r="D453">
        <v>2435.705078</v>
      </c>
      <c r="E453">
        <v>2470.5</v>
      </c>
      <c r="F453">
        <v>2470.5</v>
      </c>
      <c r="G453" s="14">
        <f t="shared" si="28"/>
        <v>3.4006487391440743E-2</v>
      </c>
      <c r="H453" s="8">
        <v>3097.74</v>
      </c>
      <c r="I453" s="13">
        <f t="shared" si="29"/>
        <v>-5.6494636219482919E-3</v>
      </c>
      <c r="M453" s="7">
        <v>44728</v>
      </c>
      <c r="N453">
        <v>3087</v>
      </c>
      <c r="O453">
        <v>3095</v>
      </c>
      <c r="P453">
        <v>2965.75</v>
      </c>
      <c r="Q453">
        <v>2974.5</v>
      </c>
      <c r="R453">
        <v>2974.5</v>
      </c>
      <c r="S453" s="14">
        <f t="shared" si="30"/>
        <v>-4.6328951587047085E-2</v>
      </c>
      <c r="T453" s="8">
        <v>3666.77</v>
      </c>
      <c r="U453" s="13">
        <f t="shared" si="31"/>
        <v>-3.2511959134456814E-2</v>
      </c>
    </row>
    <row r="454" spans="1:21" ht="17" x14ac:dyDescent="0.2">
      <c r="A454" s="7">
        <v>43999</v>
      </c>
      <c r="B454">
        <v>2479.75</v>
      </c>
      <c r="C454">
        <v>2498.9750979999999</v>
      </c>
      <c r="D454">
        <v>2471.405029</v>
      </c>
      <c r="E454">
        <v>2482</v>
      </c>
      <c r="F454">
        <v>2482</v>
      </c>
      <c r="G454" s="14">
        <f t="shared" si="28"/>
        <v>4.6549281521959252E-3</v>
      </c>
      <c r="H454" s="8">
        <v>3117.86</v>
      </c>
      <c r="I454" s="13">
        <f t="shared" si="29"/>
        <v>6.4950576872171428E-3</v>
      </c>
      <c r="M454" s="7">
        <v>44729</v>
      </c>
      <c r="N454">
        <v>2990</v>
      </c>
      <c r="O454">
        <v>3015.318115</v>
      </c>
      <c r="P454">
        <v>2973</v>
      </c>
      <c r="Q454">
        <v>2999</v>
      </c>
      <c r="R454">
        <v>2999</v>
      </c>
      <c r="S454" s="14">
        <f t="shared" si="30"/>
        <v>8.2366784333500753E-3</v>
      </c>
      <c r="T454" s="8">
        <v>3674.84</v>
      </c>
      <c r="U454" s="13">
        <f t="shared" si="31"/>
        <v>2.2008470670371594E-3</v>
      </c>
    </row>
    <row r="455" spans="1:21" ht="17" x14ac:dyDescent="0.2">
      <c r="A455" s="7">
        <v>44000</v>
      </c>
      <c r="B455">
        <v>2466.25</v>
      </c>
      <c r="C455">
        <v>2500.014893</v>
      </c>
      <c r="D455">
        <v>2463</v>
      </c>
      <c r="E455">
        <v>2492.375</v>
      </c>
      <c r="F455">
        <v>2492.375</v>
      </c>
      <c r="G455" s="14">
        <f t="shared" si="28"/>
        <v>4.1800966962126651E-3</v>
      </c>
      <c r="H455" s="8">
        <v>3131.29</v>
      </c>
      <c r="I455" s="13">
        <f t="shared" si="29"/>
        <v>4.3074416426651663E-3</v>
      </c>
      <c r="M455" s="7">
        <v>44732</v>
      </c>
      <c r="N455">
        <v>2999</v>
      </c>
      <c r="O455">
        <v>3012.75</v>
      </c>
      <c r="P455">
        <v>2994.75</v>
      </c>
      <c r="Q455">
        <v>3012.5</v>
      </c>
      <c r="R455">
        <v>3012.5</v>
      </c>
      <c r="S455" s="14">
        <f t="shared" si="30"/>
        <v>4.501500500166733E-3</v>
      </c>
      <c r="T455" s="8">
        <v>3764.79</v>
      </c>
      <c r="U455" s="13">
        <f t="shared" si="31"/>
        <v>2.447725615264873E-2</v>
      </c>
    </row>
    <row r="456" spans="1:21" ht="17" x14ac:dyDescent="0.2">
      <c r="A456" s="7">
        <v>44001</v>
      </c>
      <c r="B456">
        <v>2499.25</v>
      </c>
      <c r="C456">
        <v>2533</v>
      </c>
      <c r="D456">
        <v>2496.75</v>
      </c>
      <c r="E456">
        <v>2520.75</v>
      </c>
      <c r="F456">
        <v>2520.75</v>
      </c>
      <c r="G456" s="14">
        <f t="shared" si="28"/>
        <v>1.1384723406389519E-2</v>
      </c>
      <c r="H456" s="8">
        <v>3050.33</v>
      </c>
      <c r="I456" s="13">
        <f t="shared" si="29"/>
        <v>-2.5855158736495243E-2</v>
      </c>
      <c r="M456" s="7">
        <v>44733</v>
      </c>
      <c r="N456">
        <v>3017.75</v>
      </c>
      <c r="O456">
        <v>3059.1140140000002</v>
      </c>
      <c r="P456">
        <v>3013</v>
      </c>
      <c r="Q456">
        <v>3051.875</v>
      </c>
      <c r="R456">
        <v>3051.875</v>
      </c>
      <c r="S456" s="14">
        <f t="shared" si="30"/>
        <v>1.307053941908709E-2</v>
      </c>
      <c r="T456" s="8">
        <v>3759.89</v>
      </c>
      <c r="U456" s="13">
        <f t="shared" si="31"/>
        <v>-1.3015334188627437E-3</v>
      </c>
    </row>
    <row r="457" spans="1:21" ht="17" x14ac:dyDescent="0.2">
      <c r="A457" s="7">
        <v>44004</v>
      </c>
      <c r="B457">
        <v>2480</v>
      </c>
      <c r="C457">
        <v>2488.584961</v>
      </c>
      <c r="D457">
        <v>2469</v>
      </c>
      <c r="E457">
        <v>2480.25</v>
      </c>
      <c r="F457">
        <v>2480.25</v>
      </c>
      <c r="G457" s="14">
        <f t="shared" si="28"/>
        <v>-1.6066646831300213E-2</v>
      </c>
      <c r="H457" s="8">
        <v>3083.76</v>
      </c>
      <c r="I457" s="13">
        <f t="shared" si="29"/>
        <v>1.0959469958988111E-2</v>
      </c>
      <c r="M457" s="7">
        <v>44734</v>
      </c>
      <c r="N457">
        <v>3025.5</v>
      </c>
      <c r="O457">
        <v>3071.8640140000002</v>
      </c>
      <c r="P457">
        <v>3006.75</v>
      </c>
      <c r="Q457">
        <v>3063</v>
      </c>
      <c r="R457">
        <v>3063</v>
      </c>
      <c r="S457" s="14">
        <f t="shared" si="30"/>
        <v>3.6453000204792474E-3</v>
      </c>
      <c r="T457" s="8">
        <v>3795.73</v>
      </c>
      <c r="U457" s="13">
        <f t="shared" si="31"/>
        <v>9.5321937609877949E-3</v>
      </c>
    </row>
    <row r="458" spans="1:21" ht="17" x14ac:dyDescent="0.2">
      <c r="A458" s="7">
        <v>44005</v>
      </c>
      <c r="B458">
        <v>2494</v>
      </c>
      <c r="C458">
        <v>2517.25</v>
      </c>
      <c r="D458">
        <v>2492.044922</v>
      </c>
      <c r="E458">
        <v>2501.75</v>
      </c>
      <c r="F458">
        <v>2501.75</v>
      </c>
      <c r="G458" s="14">
        <f t="shared" si="28"/>
        <v>8.6684809998991419E-3</v>
      </c>
      <c r="H458" s="8">
        <v>3009.05</v>
      </c>
      <c r="I458" s="13">
        <f t="shared" si="29"/>
        <v>-2.4226917788673585E-2</v>
      </c>
      <c r="M458" s="7">
        <v>44735</v>
      </c>
      <c r="N458">
        <v>3048.25</v>
      </c>
      <c r="O458">
        <v>3091.1340329999998</v>
      </c>
      <c r="P458">
        <v>3046.1589359999998</v>
      </c>
      <c r="Q458">
        <v>3064</v>
      </c>
      <c r="R458">
        <v>3064</v>
      </c>
      <c r="S458" s="14">
        <f t="shared" si="30"/>
        <v>3.2647730982704459E-4</v>
      </c>
      <c r="T458" s="8">
        <v>3911.74</v>
      </c>
      <c r="U458" s="13">
        <f t="shared" si="31"/>
        <v>3.0563290855777359E-2</v>
      </c>
    </row>
    <row r="459" spans="1:21" ht="17" x14ac:dyDescent="0.2">
      <c r="A459" s="7">
        <v>44006</v>
      </c>
      <c r="B459">
        <v>2489.5</v>
      </c>
      <c r="C459">
        <v>2494.9780270000001</v>
      </c>
      <c r="D459">
        <v>2445</v>
      </c>
      <c r="E459">
        <v>2445</v>
      </c>
      <c r="F459">
        <v>2445</v>
      </c>
      <c r="G459" s="14">
        <f t="shared" si="28"/>
        <v>-2.2684121115219336E-2</v>
      </c>
      <c r="H459" s="8">
        <v>3053.24</v>
      </c>
      <c r="I459" s="13">
        <f t="shared" si="29"/>
        <v>1.468569814393228E-2</v>
      </c>
      <c r="M459" s="7">
        <v>44736</v>
      </c>
      <c r="N459">
        <v>3100</v>
      </c>
      <c r="O459">
        <v>3143</v>
      </c>
      <c r="P459">
        <v>3092.25</v>
      </c>
      <c r="Q459">
        <v>3143</v>
      </c>
      <c r="R459">
        <v>3143</v>
      </c>
      <c r="S459" s="14">
        <f t="shared" si="30"/>
        <v>2.5783289817232324E-2</v>
      </c>
      <c r="T459" s="8">
        <v>3900.11</v>
      </c>
      <c r="U459" s="13">
        <f t="shared" si="31"/>
        <v>-2.973101484249896E-3</v>
      </c>
    </row>
    <row r="460" spans="1:21" ht="17" x14ac:dyDescent="0.2">
      <c r="A460" s="7">
        <v>44007</v>
      </c>
      <c r="B460">
        <v>2436.75</v>
      </c>
      <c r="C460">
        <v>2452.75</v>
      </c>
      <c r="D460">
        <v>2418.26001</v>
      </c>
      <c r="E460">
        <v>2438</v>
      </c>
      <c r="F460">
        <v>2438</v>
      </c>
      <c r="G460" s="14">
        <f t="shared" si="28"/>
        <v>-2.8629856850715951E-3</v>
      </c>
      <c r="H460" s="8">
        <v>3100.29</v>
      </c>
      <c r="I460" s="13">
        <f t="shared" si="29"/>
        <v>1.5409859690034278E-2</v>
      </c>
      <c r="M460" s="7">
        <v>44739</v>
      </c>
      <c r="N460">
        <v>3165</v>
      </c>
      <c r="O460">
        <v>3191.5229490000002</v>
      </c>
      <c r="P460">
        <v>3152.4780270000001</v>
      </c>
      <c r="Q460">
        <v>3170</v>
      </c>
      <c r="R460">
        <v>3170</v>
      </c>
      <c r="S460" s="14">
        <f t="shared" si="30"/>
        <v>8.5905186127903654E-3</v>
      </c>
      <c r="T460" s="8">
        <v>3821.55</v>
      </c>
      <c r="U460" s="13">
        <f t="shared" si="31"/>
        <v>-2.0143021607082812E-2</v>
      </c>
    </row>
    <row r="461" spans="1:21" ht="17" x14ac:dyDescent="0.2">
      <c r="A461" s="7">
        <v>44008</v>
      </c>
      <c r="B461">
        <v>2467.5</v>
      </c>
      <c r="C461">
        <v>2478.25</v>
      </c>
      <c r="D461">
        <v>2437.25</v>
      </c>
      <c r="E461">
        <v>2444.75</v>
      </c>
      <c r="F461">
        <v>2444.75</v>
      </c>
      <c r="G461" s="14">
        <f t="shared" si="28"/>
        <v>2.7686628383920553E-3</v>
      </c>
      <c r="H461" s="8">
        <v>3115.86</v>
      </c>
      <c r="I461" s="13">
        <f t="shared" si="29"/>
        <v>5.022110834792981E-3</v>
      </c>
      <c r="M461" s="7">
        <v>44740</v>
      </c>
      <c r="N461">
        <v>3175.75</v>
      </c>
      <c r="O461">
        <v>3210.25</v>
      </c>
      <c r="P461">
        <v>3162.5</v>
      </c>
      <c r="Q461">
        <v>3162.5</v>
      </c>
      <c r="R461">
        <v>3162.5</v>
      </c>
      <c r="S461" s="14">
        <f t="shared" si="30"/>
        <v>-2.3659305993690705E-3</v>
      </c>
      <c r="T461" s="8">
        <v>3818.83</v>
      </c>
      <c r="U461" s="13">
        <f t="shared" si="31"/>
        <v>-7.1175308448145902E-4</v>
      </c>
    </row>
    <row r="462" spans="1:21" ht="17" x14ac:dyDescent="0.2">
      <c r="A462" s="7">
        <v>44011</v>
      </c>
      <c r="B462">
        <v>2430.5</v>
      </c>
      <c r="C462">
        <v>2468.25</v>
      </c>
      <c r="D462">
        <v>2428.7700199999999</v>
      </c>
      <c r="E462">
        <v>2465.25</v>
      </c>
      <c r="F462">
        <v>2465.25</v>
      </c>
      <c r="G462" s="14">
        <f t="shared" si="28"/>
        <v>8.3853154719295553E-3</v>
      </c>
      <c r="H462" s="8">
        <v>3130.01</v>
      </c>
      <c r="I462" s="13">
        <f t="shared" si="29"/>
        <v>4.5412823425956539E-3</v>
      </c>
      <c r="M462" s="7">
        <v>44741</v>
      </c>
      <c r="N462">
        <v>3111.25</v>
      </c>
      <c r="O462">
        <v>3151.068115</v>
      </c>
      <c r="P462">
        <v>3110.7280270000001</v>
      </c>
      <c r="Q462">
        <v>3131</v>
      </c>
      <c r="R462">
        <v>3131</v>
      </c>
      <c r="S462" s="14">
        <f t="shared" si="30"/>
        <v>-9.9604743083003822E-3</v>
      </c>
      <c r="T462" s="8">
        <v>3785.38</v>
      </c>
      <c r="U462" s="13">
        <f t="shared" si="31"/>
        <v>-8.7592273026031453E-3</v>
      </c>
    </row>
    <row r="463" spans="1:21" ht="17" x14ac:dyDescent="0.2">
      <c r="A463" s="7">
        <v>44012</v>
      </c>
      <c r="B463">
        <v>2474.75</v>
      </c>
      <c r="C463">
        <v>2483.75</v>
      </c>
      <c r="D463">
        <v>2464.969971</v>
      </c>
      <c r="E463">
        <v>2472</v>
      </c>
      <c r="F463">
        <v>2472</v>
      </c>
      <c r="G463" s="14">
        <f t="shared" si="28"/>
        <v>2.7380590203833766E-3</v>
      </c>
      <c r="H463" s="8">
        <v>3179.72</v>
      </c>
      <c r="I463" s="13">
        <f t="shared" si="29"/>
        <v>1.5881738397001799E-2</v>
      </c>
      <c r="M463" s="7">
        <v>44742</v>
      </c>
      <c r="N463">
        <v>3090.25</v>
      </c>
      <c r="O463">
        <v>3105</v>
      </c>
      <c r="P463">
        <v>3054.25</v>
      </c>
      <c r="Q463">
        <v>3096.75</v>
      </c>
      <c r="R463">
        <v>3096.75</v>
      </c>
      <c r="S463" s="14">
        <f t="shared" si="30"/>
        <v>-1.0938997125519045E-2</v>
      </c>
      <c r="T463" s="8">
        <v>3825.33</v>
      </c>
      <c r="U463" s="13">
        <f t="shared" si="31"/>
        <v>1.0553762105785847E-2</v>
      </c>
    </row>
    <row r="464" spans="1:21" ht="17" x14ac:dyDescent="0.2">
      <c r="A464" s="7">
        <v>44013</v>
      </c>
      <c r="B464">
        <v>2472.25</v>
      </c>
      <c r="C464">
        <v>2497</v>
      </c>
      <c r="D464">
        <v>2471.8029790000001</v>
      </c>
      <c r="E464">
        <v>2480.25</v>
      </c>
      <c r="F464">
        <v>2480.25</v>
      </c>
      <c r="G464" s="14">
        <f t="shared" si="28"/>
        <v>3.3373786407766559E-3</v>
      </c>
      <c r="H464" s="8">
        <v>3145.32</v>
      </c>
      <c r="I464" s="13">
        <f t="shared" si="29"/>
        <v>-1.0818562640735552E-2</v>
      </c>
      <c r="M464" s="7">
        <v>44743</v>
      </c>
      <c r="N464">
        <v>3079.75</v>
      </c>
      <c r="O464">
        <v>3155.6049800000001</v>
      </c>
      <c r="P464">
        <v>3074.1140140000002</v>
      </c>
      <c r="Q464">
        <v>3124.25</v>
      </c>
      <c r="R464">
        <v>3124.25</v>
      </c>
      <c r="S464" s="14">
        <f t="shared" si="30"/>
        <v>8.8802777105030373E-3</v>
      </c>
      <c r="T464" s="8">
        <v>3831.39</v>
      </c>
      <c r="U464" s="13">
        <f t="shared" si="31"/>
        <v>1.5841770513915776E-3</v>
      </c>
    </row>
    <row r="465" spans="1:21" ht="17" x14ac:dyDescent="0.2">
      <c r="A465" s="7">
        <v>44014</v>
      </c>
      <c r="B465">
        <v>2489.75</v>
      </c>
      <c r="C465">
        <v>2519.2858890000002</v>
      </c>
      <c r="D465">
        <v>2488</v>
      </c>
      <c r="E465">
        <v>2504.25</v>
      </c>
      <c r="F465">
        <v>2504.25</v>
      </c>
      <c r="G465" s="14">
        <f t="shared" si="28"/>
        <v>9.6764439068641739E-3</v>
      </c>
      <c r="H465" s="8">
        <v>3169.94</v>
      </c>
      <c r="I465" s="13">
        <f t="shared" si="29"/>
        <v>7.8275024480816136E-3</v>
      </c>
      <c r="M465" s="7">
        <v>44746</v>
      </c>
      <c r="N465">
        <v>3128.25</v>
      </c>
      <c r="O465">
        <v>3134</v>
      </c>
      <c r="P465">
        <v>3117.3530270000001</v>
      </c>
      <c r="Q465">
        <v>3132.375</v>
      </c>
      <c r="R465">
        <v>3132.375</v>
      </c>
      <c r="S465" s="14">
        <f t="shared" si="30"/>
        <v>2.6006241497960048E-3</v>
      </c>
      <c r="T465" s="8">
        <v>3845.08</v>
      </c>
      <c r="U465" s="13">
        <f t="shared" si="31"/>
        <v>3.5731157621645693E-3</v>
      </c>
    </row>
    <row r="466" spans="1:21" ht="17" x14ac:dyDescent="0.2">
      <c r="A466" s="7">
        <v>44015</v>
      </c>
      <c r="B466">
        <v>2508.5</v>
      </c>
      <c r="C466">
        <v>2513.5</v>
      </c>
      <c r="D466">
        <v>2490.75</v>
      </c>
      <c r="E466">
        <v>2492.25</v>
      </c>
      <c r="F466">
        <v>2492.25</v>
      </c>
      <c r="G466" s="14">
        <f t="shared" si="28"/>
        <v>-4.7918538484575945E-3</v>
      </c>
      <c r="H466" s="8">
        <v>3152.05</v>
      </c>
      <c r="I466" s="13">
        <f t="shared" si="29"/>
        <v>-5.6436399427117756E-3</v>
      </c>
      <c r="M466" s="7">
        <v>44747</v>
      </c>
      <c r="N466">
        <v>3155.5</v>
      </c>
      <c r="O466">
        <v>3162</v>
      </c>
      <c r="P466">
        <v>3118</v>
      </c>
      <c r="Q466">
        <v>3134.5</v>
      </c>
      <c r="R466">
        <v>3134.5</v>
      </c>
      <c r="S466" s="14">
        <f t="shared" si="30"/>
        <v>6.7839897841093233E-4</v>
      </c>
      <c r="T466" s="8">
        <v>3902.62</v>
      </c>
      <c r="U466" s="13">
        <f t="shared" si="31"/>
        <v>1.4964578110208349E-2</v>
      </c>
    </row>
    <row r="467" spans="1:21" ht="17" x14ac:dyDescent="0.2">
      <c r="A467" s="7">
        <v>44018</v>
      </c>
      <c r="B467">
        <v>2519.75</v>
      </c>
      <c r="C467">
        <v>2536.5</v>
      </c>
      <c r="D467">
        <v>2516.25</v>
      </c>
      <c r="E467">
        <v>2533.75</v>
      </c>
      <c r="F467">
        <v>2533.75</v>
      </c>
      <c r="G467" s="14">
        <f t="shared" si="28"/>
        <v>1.6651620022068325E-2</v>
      </c>
      <c r="H467" s="8">
        <v>3185.04</v>
      </c>
      <c r="I467" s="13">
        <f t="shared" si="29"/>
        <v>1.046620453355751E-2</v>
      </c>
      <c r="M467" s="7">
        <v>44748</v>
      </c>
      <c r="N467">
        <v>3184.5</v>
      </c>
      <c r="O467">
        <v>3213.5</v>
      </c>
      <c r="P467">
        <v>3177.280029</v>
      </c>
      <c r="Q467">
        <v>3192.25</v>
      </c>
      <c r="R467">
        <v>3192.25</v>
      </c>
      <c r="S467" s="14">
        <f t="shared" si="30"/>
        <v>1.8423991067155754E-2</v>
      </c>
      <c r="T467" s="8">
        <v>3899.38</v>
      </c>
      <c r="U467" s="13">
        <f t="shared" si="31"/>
        <v>-8.3021149894169088E-4</v>
      </c>
    </row>
    <row r="468" spans="1:21" ht="17" x14ac:dyDescent="0.2">
      <c r="A468" s="7">
        <v>44019</v>
      </c>
      <c r="B468">
        <v>2525.5</v>
      </c>
      <c r="C468">
        <v>2528.25</v>
      </c>
      <c r="D468">
        <v>2508.75</v>
      </c>
      <c r="E468">
        <v>2517.375</v>
      </c>
      <c r="F468">
        <v>2517.375</v>
      </c>
      <c r="G468" s="14">
        <f t="shared" si="28"/>
        <v>-6.4627528367044995E-3</v>
      </c>
      <c r="H468" s="8">
        <v>3155.22</v>
      </c>
      <c r="I468" s="13">
        <f t="shared" si="29"/>
        <v>-9.3625197799713789E-3</v>
      </c>
      <c r="M468" s="7">
        <v>44749</v>
      </c>
      <c r="N468">
        <v>3208</v>
      </c>
      <c r="O468">
        <v>3228.75</v>
      </c>
      <c r="P468">
        <v>3191.1430660000001</v>
      </c>
      <c r="Q468">
        <v>3223.25</v>
      </c>
      <c r="R468">
        <v>3223.25</v>
      </c>
      <c r="S468" s="14">
        <f t="shared" si="30"/>
        <v>9.7110188738349645E-3</v>
      </c>
      <c r="T468" s="8">
        <v>3854.43</v>
      </c>
      <c r="U468" s="13">
        <f t="shared" si="31"/>
        <v>-1.1527473598367033E-2</v>
      </c>
    </row>
    <row r="469" spans="1:21" ht="17" x14ac:dyDescent="0.2">
      <c r="A469" s="7">
        <v>44020</v>
      </c>
      <c r="B469">
        <v>2494.5</v>
      </c>
      <c r="C469">
        <v>2509</v>
      </c>
      <c r="D469">
        <v>2485.1899410000001</v>
      </c>
      <c r="E469">
        <v>2487.75</v>
      </c>
      <c r="F469">
        <v>2487.75</v>
      </c>
      <c r="G469" s="14">
        <f t="shared" si="28"/>
        <v>-1.1768210934008594E-2</v>
      </c>
      <c r="H469" s="8">
        <v>3197.52</v>
      </c>
      <c r="I469" s="13">
        <f t="shared" si="29"/>
        <v>1.3406355182839835E-2</v>
      </c>
      <c r="M469" s="7">
        <v>44750</v>
      </c>
      <c r="N469">
        <v>3225</v>
      </c>
      <c r="O469">
        <v>3248.9628910000001</v>
      </c>
      <c r="P469">
        <v>3216.8129880000001</v>
      </c>
      <c r="Q469">
        <v>3239.625</v>
      </c>
      <c r="R469">
        <v>3239.625</v>
      </c>
      <c r="S469" s="14">
        <f t="shared" si="30"/>
        <v>5.0802761188242229E-3</v>
      </c>
      <c r="T469" s="8">
        <v>3818.8</v>
      </c>
      <c r="U469" s="13">
        <f t="shared" si="31"/>
        <v>-9.2439089567069033E-3</v>
      </c>
    </row>
    <row r="470" spans="1:21" ht="17" x14ac:dyDescent="0.2">
      <c r="A470" s="7">
        <v>44021</v>
      </c>
      <c r="B470">
        <v>2495.25</v>
      </c>
      <c r="C470">
        <v>2503</v>
      </c>
      <c r="D470">
        <v>2461.5</v>
      </c>
      <c r="E470">
        <v>2468.75</v>
      </c>
      <c r="F470">
        <v>2468.75</v>
      </c>
      <c r="G470" s="14">
        <f t="shared" si="28"/>
        <v>-7.6374233745352127E-3</v>
      </c>
      <c r="H470" s="8">
        <v>3226.56</v>
      </c>
      <c r="I470" s="13">
        <f t="shared" si="29"/>
        <v>9.0820385798993097E-3</v>
      </c>
      <c r="M470" s="7">
        <v>44753</v>
      </c>
      <c r="N470">
        <v>3212.5</v>
      </c>
      <c r="O470">
        <v>3246.6999510000001</v>
      </c>
      <c r="P470">
        <v>3211.788086</v>
      </c>
      <c r="Q470">
        <v>3231</v>
      </c>
      <c r="R470">
        <v>3231</v>
      </c>
      <c r="S470" s="14">
        <f t="shared" si="30"/>
        <v>-2.6623451788401198E-3</v>
      </c>
      <c r="T470" s="8">
        <v>3801.78</v>
      </c>
      <c r="U470" s="13">
        <f t="shared" si="31"/>
        <v>-4.4568974546977946E-3</v>
      </c>
    </row>
    <row r="471" spans="1:21" ht="17" x14ac:dyDescent="0.2">
      <c r="A471" s="7">
        <v>44022</v>
      </c>
      <c r="B471">
        <v>2472</v>
      </c>
      <c r="C471">
        <v>2490.5600589999999</v>
      </c>
      <c r="D471">
        <v>2472</v>
      </c>
      <c r="E471">
        <v>2487.5</v>
      </c>
      <c r="F471">
        <v>2487.5</v>
      </c>
      <c r="G471" s="14">
        <f t="shared" si="28"/>
        <v>7.5949367088608E-3</v>
      </c>
      <c r="H471" s="8">
        <v>3215.57</v>
      </c>
      <c r="I471" s="13">
        <f t="shared" si="29"/>
        <v>-3.4061043340275488E-3</v>
      </c>
      <c r="M471" s="7">
        <v>44754</v>
      </c>
      <c r="N471">
        <v>3215.75</v>
      </c>
      <c r="O471">
        <v>3240.3149410000001</v>
      </c>
      <c r="P471">
        <v>3211.0500489999999</v>
      </c>
      <c r="Q471">
        <v>3229.625</v>
      </c>
      <c r="R471">
        <v>3229.625</v>
      </c>
      <c r="S471" s="14">
        <f t="shared" si="30"/>
        <v>-4.2556484060662925E-4</v>
      </c>
      <c r="T471" s="8">
        <v>3790.38</v>
      </c>
      <c r="U471" s="13">
        <f t="shared" si="31"/>
        <v>-2.99859539478875E-3</v>
      </c>
    </row>
    <row r="472" spans="1:21" ht="17" x14ac:dyDescent="0.2">
      <c r="A472" s="7">
        <v>44025</v>
      </c>
      <c r="B472">
        <v>2520.25</v>
      </c>
      <c r="C472">
        <v>2551.5</v>
      </c>
      <c r="D472">
        <v>2518.25</v>
      </c>
      <c r="E472">
        <v>2550.625</v>
      </c>
      <c r="F472">
        <v>2550.625</v>
      </c>
      <c r="G472" s="14">
        <f t="shared" si="28"/>
        <v>2.5376884422110502E-2</v>
      </c>
      <c r="H472" s="8">
        <v>3224.73</v>
      </c>
      <c r="I472" s="13">
        <f t="shared" si="29"/>
        <v>2.8486395880045201E-3</v>
      </c>
      <c r="M472" s="7">
        <v>44755</v>
      </c>
      <c r="N472">
        <v>3208.5</v>
      </c>
      <c r="O472">
        <v>3211.9250489999999</v>
      </c>
      <c r="P472">
        <v>3152.1809079999998</v>
      </c>
      <c r="Q472">
        <v>3173.625</v>
      </c>
      <c r="R472">
        <v>3173.625</v>
      </c>
      <c r="S472" s="14">
        <f t="shared" si="30"/>
        <v>-1.7339474397182308E-2</v>
      </c>
      <c r="T472" s="8">
        <v>3863.16</v>
      </c>
      <c r="U472" s="13">
        <f t="shared" si="31"/>
        <v>1.9201241036518768E-2</v>
      </c>
    </row>
    <row r="473" spans="1:21" ht="17" x14ac:dyDescent="0.2">
      <c r="A473" s="7">
        <v>44026</v>
      </c>
      <c r="B473">
        <v>2519.25</v>
      </c>
      <c r="C473">
        <v>2523.75</v>
      </c>
      <c r="D473">
        <v>2493</v>
      </c>
      <c r="E473">
        <v>2511</v>
      </c>
      <c r="F473">
        <v>2511</v>
      </c>
      <c r="G473" s="14">
        <f t="shared" si="28"/>
        <v>-1.5535407988238159E-2</v>
      </c>
      <c r="H473" s="8">
        <v>3251.84</v>
      </c>
      <c r="I473" s="13">
        <f t="shared" si="29"/>
        <v>8.4069053843267572E-3</v>
      </c>
      <c r="M473" s="7">
        <v>44756</v>
      </c>
      <c r="N473">
        <v>3159</v>
      </c>
      <c r="O473">
        <v>3185.25</v>
      </c>
      <c r="P473">
        <v>3145.4250489999999</v>
      </c>
      <c r="Q473">
        <v>3166.75</v>
      </c>
      <c r="R473">
        <v>3166.75</v>
      </c>
      <c r="S473" s="14">
        <f t="shared" si="30"/>
        <v>-2.1662924888731228E-3</v>
      </c>
      <c r="T473" s="8">
        <v>3830.85</v>
      </c>
      <c r="U473" s="13">
        <f t="shared" si="31"/>
        <v>-8.3636194203708936E-3</v>
      </c>
    </row>
    <row r="474" spans="1:21" ht="17" x14ac:dyDescent="0.2">
      <c r="A474" s="7">
        <v>44027</v>
      </c>
      <c r="B474">
        <v>2540.5</v>
      </c>
      <c r="C474">
        <v>2556.25</v>
      </c>
      <c r="D474">
        <v>2534.5</v>
      </c>
      <c r="E474">
        <v>2548.25</v>
      </c>
      <c r="F474">
        <v>2548.25</v>
      </c>
      <c r="G474" s="14">
        <f t="shared" si="28"/>
        <v>1.4834727200318643E-2</v>
      </c>
      <c r="H474" s="8">
        <v>3257.3</v>
      </c>
      <c r="I474" s="13">
        <f t="shared" si="29"/>
        <v>1.6790493997245193E-3</v>
      </c>
      <c r="M474" s="7">
        <v>44757</v>
      </c>
      <c r="N474">
        <v>3189</v>
      </c>
      <c r="O474">
        <v>3241.1750489999999</v>
      </c>
      <c r="P474">
        <v>3185.6259770000001</v>
      </c>
      <c r="Q474">
        <v>3235.375</v>
      </c>
      <c r="R474">
        <v>3235.375</v>
      </c>
      <c r="S474" s="14">
        <f t="shared" si="30"/>
        <v>2.1670482355727438E-2</v>
      </c>
      <c r="T474" s="8">
        <v>3936.69</v>
      </c>
      <c r="U474" s="13">
        <f t="shared" si="31"/>
        <v>2.7628333137554417E-2</v>
      </c>
    </row>
    <row r="475" spans="1:21" ht="17" x14ac:dyDescent="0.2">
      <c r="A475" s="7">
        <v>44028</v>
      </c>
      <c r="B475">
        <v>2548.75</v>
      </c>
      <c r="C475">
        <v>2554.75</v>
      </c>
      <c r="D475">
        <v>2530.5</v>
      </c>
      <c r="E475">
        <v>2532.75</v>
      </c>
      <c r="F475">
        <v>2532.75</v>
      </c>
      <c r="G475" s="14">
        <f t="shared" si="28"/>
        <v>-6.0826057098007924E-3</v>
      </c>
      <c r="H475" s="8">
        <v>3276.02</v>
      </c>
      <c r="I475" s="13">
        <f t="shared" si="29"/>
        <v>5.7470911491110943E-3</v>
      </c>
      <c r="M475" s="7">
        <v>44760</v>
      </c>
      <c r="N475">
        <v>3247.5</v>
      </c>
      <c r="O475">
        <v>3257.75</v>
      </c>
      <c r="P475">
        <v>3216.4379880000001</v>
      </c>
      <c r="Q475">
        <v>3228.75</v>
      </c>
      <c r="R475">
        <v>3228.75</v>
      </c>
      <c r="S475" s="14">
        <f t="shared" si="30"/>
        <v>-2.0476760808252337E-3</v>
      </c>
      <c r="T475" s="8">
        <v>3959.9</v>
      </c>
      <c r="U475" s="13">
        <f t="shared" si="31"/>
        <v>5.8958160281861183E-3</v>
      </c>
    </row>
    <row r="476" spans="1:21" ht="17" x14ac:dyDescent="0.2">
      <c r="A476" s="7">
        <v>44029</v>
      </c>
      <c r="B476">
        <v>2546</v>
      </c>
      <c r="C476">
        <v>2565.209961</v>
      </c>
      <c r="D476">
        <v>2542.75</v>
      </c>
      <c r="E476">
        <v>2557</v>
      </c>
      <c r="F476">
        <v>2557</v>
      </c>
      <c r="G476" s="14">
        <f t="shared" si="28"/>
        <v>9.5745730924883254E-3</v>
      </c>
      <c r="H476" s="8">
        <v>3235.66</v>
      </c>
      <c r="I476" s="13">
        <f t="shared" si="29"/>
        <v>-1.2319827107282633E-2</v>
      </c>
      <c r="M476" s="7">
        <v>44761</v>
      </c>
      <c r="N476">
        <v>3194</v>
      </c>
      <c r="O476">
        <v>3234.5</v>
      </c>
      <c r="P476">
        <v>3181.3249510000001</v>
      </c>
      <c r="Q476">
        <v>3234.5</v>
      </c>
      <c r="R476">
        <v>3234.5</v>
      </c>
      <c r="S476" s="14">
        <f t="shared" si="30"/>
        <v>1.7808749516066147E-3</v>
      </c>
      <c r="T476" s="8">
        <v>3998.95</v>
      </c>
      <c r="U476" s="13">
        <f t="shared" si="31"/>
        <v>9.8613601353569891E-3</v>
      </c>
    </row>
    <row r="477" spans="1:21" ht="17" x14ac:dyDescent="0.2">
      <c r="A477" s="7">
        <v>44032</v>
      </c>
      <c r="B477">
        <v>2544.25</v>
      </c>
      <c r="C477">
        <v>2550.4399410000001</v>
      </c>
      <c r="D477">
        <v>2534</v>
      </c>
      <c r="E477">
        <v>2548</v>
      </c>
      <c r="F477">
        <v>2548</v>
      </c>
      <c r="G477" s="14">
        <f t="shared" si="28"/>
        <v>-3.5197497066875583E-3</v>
      </c>
      <c r="H477" s="8">
        <v>3215.63</v>
      </c>
      <c r="I477" s="13">
        <f t="shared" si="29"/>
        <v>-6.1903908321639944E-3</v>
      </c>
      <c r="M477" s="7">
        <v>44762</v>
      </c>
      <c r="N477">
        <v>3274.5</v>
      </c>
      <c r="O477">
        <v>3295</v>
      </c>
      <c r="P477">
        <v>3259.8249510000001</v>
      </c>
      <c r="Q477">
        <v>3294.75</v>
      </c>
      <c r="R477">
        <v>3294.75</v>
      </c>
      <c r="S477" s="14">
        <f t="shared" si="30"/>
        <v>1.8627299428041422E-2</v>
      </c>
      <c r="T477" s="8">
        <v>3961.63</v>
      </c>
      <c r="U477" s="13">
        <f t="shared" si="31"/>
        <v>-9.3324497680640217E-3</v>
      </c>
    </row>
    <row r="478" spans="1:21" ht="17" x14ac:dyDescent="0.2">
      <c r="A478" s="7">
        <v>44033</v>
      </c>
      <c r="B478">
        <v>2563.75</v>
      </c>
      <c r="C478">
        <v>2574.75</v>
      </c>
      <c r="D478">
        <v>2551.5</v>
      </c>
      <c r="E478">
        <v>2559</v>
      </c>
      <c r="F478">
        <v>2559</v>
      </c>
      <c r="G478" s="14">
        <f t="shared" si="28"/>
        <v>4.3171114599684923E-3</v>
      </c>
      <c r="H478" s="8">
        <v>3239.41</v>
      </c>
      <c r="I478" s="13">
        <f t="shared" si="29"/>
        <v>7.3951294147647229E-3</v>
      </c>
      <c r="M478" s="7">
        <v>44763</v>
      </c>
      <c r="N478">
        <v>3290.25</v>
      </c>
      <c r="O478">
        <v>3308.163086</v>
      </c>
      <c r="P478">
        <v>3285.3378910000001</v>
      </c>
      <c r="Q478">
        <v>3297.625</v>
      </c>
      <c r="R478">
        <v>3297.625</v>
      </c>
      <c r="S478" s="14">
        <f t="shared" si="30"/>
        <v>8.7260034904024231E-4</v>
      </c>
      <c r="T478" s="8">
        <v>3966.84</v>
      </c>
      <c r="U478" s="13">
        <f t="shared" si="31"/>
        <v>1.3151152429682345E-3</v>
      </c>
    </row>
    <row r="479" spans="1:21" ht="17" x14ac:dyDescent="0.2">
      <c r="A479" s="7">
        <v>44034</v>
      </c>
      <c r="B479">
        <v>2555.75</v>
      </c>
      <c r="C479">
        <v>2561.919922</v>
      </c>
      <c r="D479">
        <v>2546</v>
      </c>
      <c r="E479">
        <v>2553</v>
      </c>
      <c r="F479">
        <v>2553</v>
      </c>
      <c r="G479" s="14">
        <f t="shared" si="28"/>
        <v>-2.3446658851113966E-3</v>
      </c>
      <c r="H479" s="8">
        <v>3218.44</v>
      </c>
      <c r="I479" s="13">
        <f t="shared" si="29"/>
        <v>-6.4734010205561576E-3</v>
      </c>
      <c r="M479" s="7">
        <v>44764</v>
      </c>
      <c r="N479">
        <v>3310.75</v>
      </c>
      <c r="O479">
        <v>3329</v>
      </c>
      <c r="P479">
        <v>3295.75</v>
      </c>
      <c r="Q479">
        <v>3295</v>
      </c>
      <c r="R479">
        <v>3295</v>
      </c>
      <c r="S479" s="14">
        <f t="shared" si="30"/>
        <v>-7.9602744399376313E-4</v>
      </c>
      <c r="T479" s="8">
        <v>3921.05</v>
      </c>
      <c r="U479" s="13">
        <f t="shared" si="31"/>
        <v>-1.1543193070554847E-2</v>
      </c>
    </row>
    <row r="480" spans="1:21" ht="17" x14ac:dyDescent="0.2">
      <c r="A480" s="7">
        <v>44035</v>
      </c>
      <c r="B480">
        <v>2569.5</v>
      </c>
      <c r="C480">
        <v>2580.459961</v>
      </c>
      <c r="D480">
        <v>2555.75</v>
      </c>
      <c r="E480">
        <v>2558.75</v>
      </c>
      <c r="F480">
        <v>2558.75</v>
      </c>
      <c r="G480" s="14">
        <f t="shared" si="28"/>
        <v>2.2522522522523403E-3</v>
      </c>
      <c r="H480" s="8">
        <v>3258.44</v>
      </c>
      <c r="I480" s="13">
        <f t="shared" si="29"/>
        <v>1.2428381451883519E-2</v>
      </c>
      <c r="M480" s="7">
        <v>44767</v>
      </c>
      <c r="N480">
        <v>3289.75</v>
      </c>
      <c r="O480">
        <v>3295.663086</v>
      </c>
      <c r="P480">
        <v>3260.25</v>
      </c>
      <c r="Q480">
        <v>3282.75</v>
      </c>
      <c r="R480">
        <v>3282.75</v>
      </c>
      <c r="S480" s="14">
        <f t="shared" si="30"/>
        <v>-3.7177541729893626E-3</v>
      </c>
      <c r="T480" s="8">
        <v>4023.61</v>
      </c>
      <c r="U480" s="13">
        <f t="shared" si="31"/>
        <v>2.6156259165274642E-2</v>
      </c>
    </row>
    <row r="481" spans="1:21" ht="17" x14ac:dyDescent="0.2">
      <c r="A481" s="7">
        <v>44036</v>
      </c>
      <c r="B481">
        <v>2513.5</v>
      </c>
      <c r="C481">
        <v>2526.959961</v>
      </c>
      <c r="D481">
        <v>2500.6201169999999</v>
      </c>
      <c r="E481">
        <v>2508.25</v>
      </c>
      <c r="F481">
        <v>2508.25</v>
      </c>
      <c r="G481" s="14">
        <f t="shared" si="28"/>
        <v>-1.9736199316072289E-2</v>
      </c>
      <c r="H481" s="8">
        <v>3246.22</v>
      </c>
      <c r="I481" s="13">
        <f t="shared" si="29"/>
        <v>-3.7502608610255894E-3</v>
      </c>
      <c r="M481" s="7">
        <v>44768</v>
      </c>
      <c r="N481">
        <v>3272.5</v>
      </c>
      <c r="O481">
        <v>3289.3378910000001</v>
      </c>
      <c r="P481">
        <v>3248.75</v>
      </c>
      <c r="Q481">
        <v>3248.75</v>
      </c>
      <c r="R481">
        <v>3248.75</v>
      </c>
      <c r="S481" s="14">
        <f t="shared" si="30"/>
        <v>-1.0357170055593667E-2</v>
      </c>
      <c r="T481" s="8">
        <v>4072.43</v>
      </c>
      <c r="U481" s="13">
        <f t="shared" si="31"/>
        <v>1.2133382708562568E-2</v>
      </c>
    </row>
    <row r="482" spans="1:21" ht="17" x14ac:dyDescent="0.2">
      <c r="A482" s="7">
        <v>44039</v>
      </c>
      <c r="B482">
        <v>2504</v>
      </c>
      <c r="C482">
        <v>2505.75</v>
      </c>
      <c r="D482">
        <v>2492.5</v>
      </c>
      <c r="E482">
        <v>2492.5</v>
      </c>
      <c r="F482">
        <v>2492.5</v>
      </c>
      <c r="G482" s="14">
        <f t="shared" si="28"/>
        <v>-6.2792783813415687E-3</v>
      </c>
      <c r="H482" s="8">
        <v>3271.12</v>
      </c>
      <c r="I482" s="13">
        <f t="shared" si="29"/>
        <v>7.6704597963170862E-3</v>
      </c>
      <c r="M482" s="7">
        <v>44769</v>
      </c>
      <c r="N482">
        <v>3269.75</v>
      </c>
      <c r="O482">
        <v>3291.4541020000001</v>
      </c>
      <c r="P482">
        <v>3260.655029</v>
      </c>
      <c r="Q482">
        <v>3285.375</v>
      </c>
      <c r="R482">
        <v>3285.375</v>
      </c>
      <c r="S482" s="14">
        <f t="shared" si="30"/>
        <v>1.1273566756444753E-2</v>
      </c>
      <c r="T482" s="8">
        <v>4130.29</v>
      </c>
      <c r="U482" s="13">
        <f t="shared" si="31"/>
        <v>1.4207733466259809E-2</v>
      </c>
    </row>
    <row r="483" spans="1:21" ht="17" x14ac:dyDescent="0.2">
      <c r="A483" s="7">
        <v>44040</v>
      </c>
      <c r="B483">
        <v>2508.75</v>
      </c>
      <c r="C483">
        <v>2515.75</v>
      </c>
      <c r="D483">
        <v>2484</v>
      </c>
      <c r="E483">
        <v>2493.25</v>
      </c>
      <c r="F483">
        <v>2493.25</v>
      </c>
      <c r="G483" s="14">
        <f t="shared" si="28"/>
        <v>3.0090270812443976E-4</v>
      </c>
      <c r="H483" s="8">
        <v>3294.61</v>
      </c>
      <c r="I483" s="13">
        <f t="shared" si="29"/>
        <v>7.1810266819927193E-3</v>
      </c>
      <c r="M483" s="7">
        <v>44770</v>
      </c>
      <c r="N483">
        <v>3291</v>
      </c>
      <c r="O483">
        <v>3325.38501</v>
      </c>
      <c r="P483">
        <v>3275.5979000000002</v>
      </c>
      <c r="Q483">
        <v>3326</v>
      </c>
      <c r="R483">
        <v>3326</v>
      </c>
      <c r="S483" s="14">
        <f t="shared" si="30"/>
        <v>1.2365407297492581E-2</v>
      </c>
      <c r="T483" s="8">
        <v>4118.63</v>
      </c>
      <c r="U483" s="13">
        <f t="shared" si="31"/>
        <v>-2.8230463236237346E-3</v>
      </c>
    </row>
    <row r="484" spans="1:21" ht="17" x14ac:dyDescent="0.2">
      <c r="A484" s="7">
        <v>44041</v>
      </c>
      <c r="B484">
        <v>2483</v>
      </c>
      <c r="C484">
        <v>2494.25</v>
      </c>
      <c r="D484">
        <v>2476.790039</v>
      </c>
      <c r="E484">
        <v>2490.75</v>
      </c>
      <c r="F484">
        <v>2490.75</v>
      </c>
      <c r="G484" s="14">
        <f t="shared" si="28"/>
        <v>-1.0027073097362837E-3</v>
      </c>
      <c r="H484" s="8">
        <v>3306.51</v>
      </c>
      <c r="I484" s="13">
        <f t="shared" si="29"/>
        <v>3.6119601409574376E-3</v>
      </c>
      <c r="M484" s="7">
        <v>44771</v>
      </c>
      <c r="N484">
        <v>3337.25</v>
      </c>
      <c r="O484">
        <v>3390.25</v>
      </c>
      <c r="P484">
        <v>3334.9079590000001</v>
      </c>
      <c r="Q484">
        <v>3351.375</v>
      </c>
      <c r="R484">
        <v>3351.375</v>
      </c>
      <c r="S484" s="14">
        <f t="shared" si="30"/>
        <v>7.6292844257366266E-3</v>
      </c>
      <c r="T484" s="8">
        <v>4091.19</v>
      </c>
      <c r="U484" s="13">
        <f t="shared" si="31"/>
        <v>-6.6624095876541833E-3</v>
      </c>
    </row>
    <row r="485" spans="1:21" ht="17" x14ac:dyDescent="0.2">
      <c r="A485" s="7">
        <v>44042</v>
      </c>
      <c r="B485">
        <v>2496.25</v>
      </c>
      <c r="C485">
        <v>2496.919922</v>
      </c>
      <c r="D485">
        <v>2446.75</v>
      </c>
      <c r="E485">
        <v>2472.5</v>
      </c>
      <c r="F485">
        <v>2472.5</v>
      </c>
      <c r="G485" s="14">
        <f t="shared" si="28"/>
        <v>-7.3271103081401501E-3</v>
      </c>
      <c r="H485" s="8">
        <v>3327.77</v>
      </c>
      <c r="I485" s="13">
        <f t="shared" si="29"/>
        <v>6.4297401187354275E-3</v>
      </c>
      <c r="M485" s="7">
        <v>44774</v>
      </c>
      <c r="N485">
        <v>3365</v>
      </c>
      <c r="O485">
        <v>3370.6459960000002</v>
      </c>
      <c r="P485">
        <v>3331.1579590000001</v>
      </c>
      <c r="Q485">
        <v>3355.25</v>
      </c>
      <c r="R485">
        <v>3355.25</v>
      </c>
      <c r="S485" s="14">
        <f t="shared" si="30"/>
        <v>1.1562418410353548E-3</v>
      </c>
      <c r="T485" s="8">
        <v>4155.17</v>
      </c>
      <c r="U485" s="13">
        <f t="shared" si="31"/>
        <v>1.5638481713144525E-2</v>
      </c>
    </row>
    <row r="486" spans="1:21" ht="17" x14ac:dyDescent="0.2">
      <c r="A486" s="7">
        <v>44043</v>
      </c>
      <c r="B486">
        <v>2477.25</v>
      </c>
      <c r="C486">
        <v>2485.290039</v>
      </c>
      <c r="D486">
        <v>2447</v>
      </c>
      <c r="E486">
        <v>2460</v>
      </c>
      <c r="F486">
        <v>2460</v>
      </c>
      <c r="G486" s="14">
        <f t="shared" si="28"/>
        <v>-5.0556117290192493E-3</v>
      </c>
      <c r="H486" s="8">
        <v>3349.16</v>
      </c>
      <c r="I486" s="13">
        <f t="shared" si="29"/>
        <v>6.4277278778279712E-3</v>
      </c>
      <c r="M486" s="7">
        <v>44775</v>
      </c>
      <c r="N486">
        <v>3342</v>
      </c>
      <c r="O486">
        <v>3359.6579590000001</v>
      </c>
      <c r="P486">
        <v>3331.25</v>
      </c>
      <c r="Q486">
        <v>3355.375</v>
      </c>
      <c r="R486">
        <v>3355.375</v>
      </c>
      <c r="S486" s="14">
        <f t="shared" si="30"/>
        <v>3.7255048058959517E-5</v>
      </c>
      <c r="T486" s="8">
        <v>4151.9399999999996</v>
      </c>
      <c r="U486" s="13">
        <f t="shared" si="31"/>
        <v>-7.7734484990998887E-4</v>
      </c>
    </row>
    <row r="487" spans="1:21" ht="17" x14ac:dyDescent="0.2">
      <c r="A487" s="7">
        <v>44046</v>
      </c>
      <c r="B487">
        <v>2488.75</v>
      </c>
      <c r="C487">
        <v>2524.4399410000001</v>
      </c>
      <c r="D487">
        <v>2482.040039</v>
      </c>
      <c r="E487">
        <v>2517.75</v>
      </c>
      <c r="F487">
        <v>2517.75</v>
      </c>
      <c r="G487" s="14">
        <f t="shared" si="28"/>
        <v>2.3475609756097526E-2</v>
      </c>
      <c r="H487" s="8">
        <v>3351.28</v>
      </c>
      <c r="I487" s="13">
        <f t="shared" si="29"/>
        <v>6.329945419150107E-4</v>
      </c>
      <c r="M487" s="7">
        <v>44776</v>
      </c>
      <c r="N487">
        <v>3356.5</v>
      </c>
      <c r="O487">
        <v>3402.5979000000002</v>
      </c>
      <c r="P487">
        <v>3340.344971</v>
      </c>
      <c r="Q487">
        <v>3400.375</v>
      </c>
      <c r="R487">
        <v>3400.375</v>
      </c>
      <c r="S487" s="14">
        <f t="shared" si="30"/>
        <v>1.3411317661960354E-2</v>
      </c>
      <c r="T487" s="8">
        <v>4145.1899999999996</v>
      </c>
      <c r="U487" s="13">
        <f t="shared" si="31"/>
        <v>-1.6257460367924415E-3</v>
      </c>
    </row>
    <row r="488" spans="1:21" ht="17" x14ac:dyDescent="0.2">
      <c r="A488" s="7">
        <v>44047</v>
      </c>
      <c r="B488">
        <v>2527</v>
      </c>
      <c r="C488">
        <v>2527</v>
      </c>
      <c r="D488">
        <v>2499.959961</v>
      </c>
      <c r="E488">
        <v>2518.25</v>
      </c>
      <c r="F488">
        <v>2518.25</v>
      </c>
      <c r="G488" s="14">
        <f t="shared" si="28"/>
        <v>1.9859001092248363E-4</v>
      </c>
      <c r="H488" s="8">
        <v>3360.47</v>
      </c>
      <c r="I488" s="13">
        <f t="shared" si="29"/>
        <v>2.7422358024395965E-3</v>
      </c>
      <c r="M488" s="7">
        <v>44777</v>
      </c>
      <c r="N488">
        <v>3400.75</v>
      </c>
      <c r="O488">
        <v>3433</v>
      </c>
      <c r="P488">
        <v>3397.3479000000002</v>
      </c>
      <c r="Q488">
        <v>3400.375</v>
      </c>
      <c r="R488">
        <v>3400.375</v>
      </c>
      <c r="S488" s="14">
        <f t="shared" si="30"/>
        <v>0</v>
      </c>
      <c r="T488" s="8">
        <v>4140.0600000000004</v>
      </c>
      <c r="U488" s="13">
        <f t="shared" si="31"/>
        <v>-1.2375789770792123E-3</v>
      </c>
    </row>
    <row r="489" spans="1:21" ht="17" x14ac:dyDescent="0.2">
      <c r="A489" s="7">
        <v>44048</v>
      </c>
      <c r="B489">
        <v>2525.5</v>
      </c>
      <c r="C489">
        <v>2531.75</v>
      </c>
      <c r="D489">
        <v>2517</v>
      </c>
      <c r="E489">
        <v>2523.75</v>
      </c>
      <c r="F489">
        <v>2523.75</v>
      </c>
      <c r="G489" s="14">
        <f t="shared" si="28"/>
        <v>2.1840563883648301E-3</v>
      </c>
      <c r="H489" s="8">
        <v>3333.69</v>
      </c>
      <c r="I489" s="13">
        <f t="shared" si="29"/>
        <v>-7.9691233666718819E-3</v>
      </c>
      <c r="M489" s="7">
        <v>44778</v>
      </c>
      <c r="N489">
        <v>3405.75</v>
      </c>
      <c r="O489">
        <v>3431.25</v>
      </c>
      <c r="P489">
        <v>3396.9030760000001</v>
      </c>
      <c r="Q489">
        <v>3401.75</v>
      </c>
      <c r="R489">
        <v>3401.75</v>
      </c>
      <c r="S489" s="14">
        <f t="shared" si="30"/>
        <v>4.0436716538616579E-4</v>
      </c>
      <c r="T489" s="8">
        <v>4122.47</v>
      </c>
      <c r="U489" s="13">
        <f t="shared" si="31"/>
        <v>-4.248730694724312E-3</v>
      </c>
    </row>
    <row r="490" spans="1:21" ht="17" x14ac:dyDescent="0.2">
      <c r="A490" s="7">
        <v>44049</v>
      </c>
      <c r="B490">
        <v>2522.5</v>
      </c>
      <c r="C490">
        <v>2527.75</v>
      </c>
      <c r="D490">
        <v>2504.25</v>
      </c>
      <c r="E490">
        <v>2521.625</v>
      </c>
      <c r="F490">
        <v>2521.625</v>
      </c>
      <c r="G490" s="14">
        <f t="shared" si="28"/>
        <v>-8.420009905893977E-4</v>
      </c>
      <c r="H490" s="8">
        <v>3380.35</v>
      </c>
      <c r="I490" s="13">
        <f t="shared" si="29"/>
        <v>1.3996502374245878E-2</v>
      </c>
      <c r="M490" s="7">
        <v>44781</v>
      </c>
      <c r="N490">
        <v>3418.25</v>
      </c>
      <c r="O490">
        <v>3438.538086</v>
      </c>
      <c r="P490">
        <v>3417.344971</v>
      </c>
      <c r="Q490">
        <v>3427.5</v>
      </c>
      <c r="R490">
        <v>3427.5</v>
      </c>
      <c r="S490" s="14">
        <f t="shared" si="30"/>
        <v>7.5696332769898955E-3</v>
      </c>
      <c r="T490" s="8">
        <v>4210.24</v>
      </c>
      <c r="U490" s="13">
        <f t="shared" si="31"/>
        <v>2.1290634013103604E-2</v>
      </c>
    </row>
    <row r="491" spans="1:21" ht="17" x14ac:dyDescent="0.2">
      <c r="A491" s="7">
        <v>44050</v>
      </c>
      <c r="B491">
        <v>2537</v>
      </c>
      <c r="C491">
        <v>2561.25</v>
      </c>
      <c r="D491">
        <v>2534.5</v>
      </c>
      <c r="E491">
        <v>2555.25</v>
      </c>
      <c r="F491">
        <v>2555.25</v>
      </c>
      <c r="G491" s="14">
        <f t="shared" si="28"/>
        <v>1.3334655232241088E-2</v>
      </c>
      <c r="H491" s="8">
        <v>3373.43</v>
      </c>
      <c r="I491" s="13">
        <f t="shared" si="29"/>
        <v>-2.0471252976762555E-3</v>
      </c>
      <c r="M491" s="7">
        <v>44782</v>
      </c>
      <c r="N491">
        <v>3400</v>
      </c>
      <c r="O491">
        <v>3423.75</v>
      </c>
      <c r="P491">
        <v>3389.4589839999999</v>
      </c>
      <c r="Q491">
        <v>3403.75</v>
      </c>
      <c r="R491">
        <v>3403.75</v>
      </c>
      <c r="S491" s="14">
        <f t="shared" si="30"/>
        <v>-6.9292487235594891E-3</v>
      </c>
      <c r="T491" s="8">
        <v>4207.2700000000004</v>
      </c>
      <c r="U491" s="13">
        <f t="shared" si="31"/>
        <v>-7.0542296876174859E-4</v>
      </c>
    </row>
    <row r="492" spans="1:21" ht="17" x14ac:dyDescent="0.2">
      <c r="A492" s="7">
        <v>44053</v>
      </c>
      <c r="B492">
        <v>2562.5</v>
      </c>
      <c r="C492">
        <v>2568.4499510000001</v>
      </c>
      <c r="D492">
        <v>2542.25</v>
      </c>
      <c r="E492">
        <v>2552</v>
      </c>
      <c r="F492">
        <v>2552</v>
      </c>
      <c r="G492" s="14">
        <f t="shared" si="28"/>
        <v>-1.271891204383091E-3</v>
      </c>
      <c r="H492" s="8">
        <v>3372.85</v>
      </c>
      <c r="I492" s="13">
        <f t="shared" si="29"/>
        <v>-1.7193183199293305E-4</v>
      </c>
      <c r="M492" s="7">
        <v>44783</v>
      </c>
      <c r="N492">
        <v>3397</v>
      </c>
      <c r="O492">
        <v>3424.2329100000002</v>
      </c>
      <c r="P492">
        <v>3392</v>
      </c>
      <c r="Q492">
        <v>3417</v>
      </c>
      <c r="R492">
        <v>3417</v>
      </c>
      <c r="S492" s="14">
        <f t="shared" si="30"/>
        <v>3.8927653323539424E-3</v>
      </c>
      <c r="T492" s="8">
        <v>4280.1499999999996</v>
      </c>
      <c r="U492" s="13">
        <f t="shared" si="31"/>
        <v>1.7322396708554288E-2</v>
      </c>
    </row>
    <row r="493" spans="1:21" ht="17" x14ac:dyDescent="0.2">
      <c r="A493" s="7">
        <v>44054</v>
      </c>
      <c r="B493">
        <v>2568</v>
      </c>
      <c r="C493">
        <v>2577.554932</v>
      </c>
      <c r="D493">
        <v>2557.25</v>
      </c>
      <c r="E493">
        <v>2572.25</v>
      </c>
      <c r="F493">
        <v>2572.25</v>
      </c>
      <c r="G493" s="14">
        <f t="shared" si="28"/>
        <v>7.9349529780563532E-3</v>
      </c>
      <c r="H493" s="8">
        <v>3381.99</v>
      </c>
      <c r="I493" s="13">
        <f t="shared" si="29"/>
        <v>2.7098744385312123E-3</v>
      </c>
      <c r="M493" s="7">
        <v>44784</v>
      </c>
      <c r="N493">
        <v>3445.5</v>
      </c>
      <c r="O493">
        <v>3465</v>
      </c>
      <c r="P493">
        <v>3433.8479000000002</v>
      </c>
      <c r="Q493">
        <v>3452.75</v>
      </c>
      <c r="R493">
        <v>3452.75</v>
      </c>
      <c r="S493" s="14">
        <f t="shared" si="30"/>
        <v>1.0462393912789025E-2</v>
      </c>
      <c r="T493" s="8">
        <v>4297.1400000000003</v>
      </c>
      <c r="U493" s="13">
        <f t="shared" si="31"/>
        <v>3.96948705068767E-3</v>
      </c>
    </row>
    <row r="494" spans="1:21" ht="17" x14ac:dyDescent="0.2">
      <c r="A494" s="7">
        <v>44055</v>
      </c>
      <c r="B494">
        <v>2561.25</v>
      </c>
      <c r="C494">
        <v>2584.25</v>
      </c>
      <c r="D494">
        <v>2560.5</v>
      </c>
      <c r="E494">
        <v>2582.25</v>
      </c>
      <c r="F494">
        <v>2582.25</v>
      </c>
      <c r="G494" s="14">
        <f t="shared" si="28"/>
        <v>3.887647001652228E-3</v>
      </c>
      <c r="H494" s="8">
        <v>3389.78</v>
      </c>
      <c r="I494" s="13">
        <f t="shared" si="29"/>
        <v>2.3033775972136628E-3</v>
      </c>
      <c r="M494" s="7">
        <v>44785</v>
      </c>
      <c r="N494">
        <v>3445.25</v>
      </c>
      <c r="O494">
        <v>3489.538086</v>
      </c>
      <c r="P494">
        <v>3443.9030760000001</v>
      </c>
      <c r="Q494">
        <v>3488.5</v>
      </c>
      <c r="R494">
        <v>3488.5</v>
      </c>
      <c r="S494" s="14">
        <f t="shared" si="30"/>
        <v>1.0354065599884166E-2</v>
      </c>
      <c r="T494" s="8">
        <v>4305.2</v>
      </c>
      <c r="U494" s="13">
        <f t="shared" si="31"/>
        <v>1.8756661407353103E-3</v>
      </c>
    </row>
    <row r="495" spans="1:21" ht="17" x14ac:dyDescent="0.2">
      <c r="A495" s="7">
        <v>44056</v>
      </c>
      <c r="B495">
        <v>2575</v>
      </c>
      <c r="C495">
        <v>2579.5</v>
      </c>
      <c r="D495">
        <v>2564.5500489999999</v>
      </c>
      <c r="E495">
        <v>2576.5</v>
      </c>
      <c r="F495">
        <v>2576.5</v>
      </c>
      <c r="G495" s="14">
        <f t="shared" si="28"/>
        <v>-2.2267402459095198E-3</v>
      </c>
      <c r="H495" s="8">
        <v>3374.85</v>
      </c>
      <c r="I495" s="13">
        <f t="shared" si="29"/>
        <v>-4.4044156257928568E-3</v>
      </c>
      <c r="M495" s="7">
        <v>44788</v>
      </c>
      <c r="N495">
        <v>3513.25</v>
      </c>
      <c r="O495">
        <v>3528</v>
      </c>
      <c r="P495">
        <v>3503.0979000000002</v>
      </c>
      <c r="Q495">
        <v>3525.875</v>
      </c>
      <c r="R495">
        <v>3525.875</v>
      </c>
      <c r="S495" s="14">
        <f t="shared" si="30"/>
        <v>1.0713773828292972E-2</v>
      </c>
      <c r="T495" s="8">
        <v>4274.04</v>
      </c>
      <c r="U495" s="13">
        <f t="shared" si="31"/>
        <v>-7.2377589891293725E-3</v>
      </c>
    </row>
    <row r="496" spans="1:21" ht="17" x14ac:dyDescent="0.2">
      <c r="A496" s="7">
        <v>44057</v>
      </c>
      <c r="B496">
        <v>2577</v>
      </c>
      <c r="C496">
        <v>2580.125</v>
      </c>
      <c r="D496">
        <v>2555.75</v>
      </c>
      <c r="E496">
        <v>2569.5</v>
      </c>
      <c r="F496">
        <v>2569.5</v>
      </c>
      <c r="G496" s="14">
        <f t="shared" si="28"/>
        <v>-2.7168639627401792E-3</v>
      </c>
      <c r="H496" s="8">
        <v>3385.51</v>
      </c>
      <c r="I496" s="13">
        <f t="shared" si="29"/>
        <v>3.1586589033587575E-3</v>
      </c>
      <c r="M496" s="7">
        <v>44789</v>
      </c>
      <c r="N496">
        <v>3550</v>
      </c>
      <c r="O496">
        <v>3560.75</v>
      </c>
      <c r="P496">
        <v>3523.75</v>
      </c>
      <c r="Q496">
        <v>3541.875</v>
      </c>
      <c r="R496">
        <v>3541.875</v>
      </c>
      <c r="S496" s="14">
        <f t="shared" si="30"/>
        <v>4.5378806679192696E-3</v>
      </c>
      <c r="T496" s="8">
        <v>4283.74</v>
      </c>
      <c r="U496" s="13">
        <f t="shared" si="31"/>
        <v>2.2695154935377104E-3</v>
      </c>
    </row>
    <row r="497" spans="1:21" ht="17" x14ac:dyDescent="0.2">
      <c r="A497" s="7">
        <v>44060</v>
      </c>
      <c r="B497">
        <v>2568.25</v>
      </c>
      <c r="C497">
        <v>2579.75</v>
      </c>
      <c r="D497">
        <v>2564.75</v>
      </c>
      <c r="E497">
        <v>2575.75</v>
      </c>
      <c r="F497">
        <v>2575.75</v>
      </c>
      <c r="G497" s="14">
        <f t="shared" si="28"/>
        <v>2.4323798404359831E-3</v>
      </c>
      <c r="H497" s="8">
        <v>3397.16</v>
      </c>
      <c r="I497" s="13">
        <f t="shared" si="29"/>
        <v>3.4411358997610275E-3</v>
      </c>
      <c r="M497" s="7">
        <v>44790</v>
      </c>
      <c r="N497">
        <v>3541.75</v>
      </c>
      <c r="O497">
        <v>3547.5</v>
      </c>
      <c r="P497">
        <v>3516.0129390000002</v>
      </c>
      <c r="Q497">
        <v>3532.375</v>
      </c>
      <c r="R497">
        <v>3532.375</v>
      </c>
      <c r="S497" s="14">
        <f t="shared" si="30"/>
        <v>-2.682195164990242E-3</v>
      </c>
      <c r="T497" s="8">
        <v>4228.4799999999996</v>
      </c>
      <c r="U497" s="13">
        <f t="shared" si="31"/>
        <v>-1.2899942573545653E-2</v>
      </c>
    </row>
    <row r="498" spans="1:21" ht="17" x14ac:dyDescent="0.2">
      <c r="A498" s="7">
        <v>44061</v>
      </c>
      <c r="B498">
        <v>2562.75</v>
      </c>
      <c r="C498">
        <v>2571.304932</v>
      </c>
      <c r="D498">
        <v>2543.6379390000002</v>
      </c>
      <c r="E498">
        <v>2553.75</v>
      </c>
      <c r="F498">
        <v>2553.75</v>
      </c>
      <c r="G498" s="14">
        <f t="shared" si="28"/>
        <v>-8.5412015917694095E-3</v>
      </c>
      <c r="H498" s="8">
        <v>3431.28</v>
      </c>
      <c r="I498" s="13">
        <f t="shared" si="29"/>
        <v>1.004368354743379E-2</v>
      </c>
      <c r="M498" s="7">
        <v>44791</v>
      </c>
      <c r="N498">
        <v>3533</v>
      </c>
      <c r="O498">
        <v>3554.9030760000001</v>
      </c>
      <c r="P498">
        <v>3528.1530760000001</v>
      </c>
      <c r="Q498">
        <v>3556.875</v>
      </c>
      <c r="R498">
        <v>3556.875</v>
      </c>
      <c r="S498" s="14">
        <f t="shared" si="30"/>
        <v>6.9358434481050502E-3</v>
      </c>
      <c r="T498" s="8">
        <v>4137.99</v>
      </c>
      <c r="U498" s="13">
        <f t="shared" si="31"/>
        <v>-2.1400124867564707E-2</v>
      </c>
    </row>
    <row r="499" spans="1:21" ht="17" x14ac:dyDescent="0.2">
      <c r="A499" s="7">
        <v>44062</v>
      </c>
      <c r="B499">
        <v>2556</v>
      </c>
      <c r="C499">
        <v>2569.75</v>
      </c>
      <c r="D499">
        <v>2552.304932</v>
      </c>
      <c r="E499">
        <v>2569.25</v>
      </c>
      <c r="F499">
        <v>2569.25</v>
      </c>
      <c r="G499" s="14">
        <f t="shared" si="28"/>
        <v>6.0695056289770122E-3</v>
      </c>
      <c r="H499" s="8">
        <v>3443.62</v>
      </c>
      <c r="I499" s="13">
        <f t="shared" si="29"/>
        <v>3.5963255694666518E-3</v>
      </c>
      <c r="M499" s="7">
        <v>44792</v>
      </c>
      <c r="N499">
        <v>3567</v>
      </c>
      <c r="O499">
        <v>3589.75</v>
      </c>
      <c r="P499">
        <v>3560.1530760000001</v>
      </c>
      <c r="Q499">
        <v>3568</v>
      </c>
      <c r="R499">
        <v>3568</v>
      </c>
      <c r="S499" s="14">
        <f t="shared" si="30"/>
        <v>3.1277455631699702E-3</v>
      </c>
      <c r="T499" s="8">
        <v>4128.7299999999996</v>
      </c>
      <c r="U499" s="13">
        <f t="shared" si="31"/>
        <v>-2.2378014446627903E-3</v>
      </c>
    </row>
    <row r="500" spans="1:21" ht="17" x14ac:dyDescent="0.2">
      <c r="A500" s="7">
        <v>44063</v>
      </c>
      <c r="B500">
        <v>2563.25</v>
      </c>
      <c r="C500">
        <v>2565.195068</v>
      </c>
      <c r="D500">
        <v>2551</v>
      </c>
      <c r="E500">
        <v>2557.75</v>
      </c>
      <c r="F500">
        <v>2557.75</v>
      </c>
      <c r="G500" s="14">
        <f t="shared" si="28"/>
        <v>-4.4760144010898006E-3</v>
      </c>
      <c r="H500" s="8">
        <v>3478.73</v>
      </c>
      <c r="I500" s="13">
        <f t="shared" si="29"/>
        <v>1.0195666188487662E-2</v>
      </c>
      <c r="M500" s="7">
        <v>44795</v>
      </c>
      <c r="N500">
        <v>3548</v>
      </c>
      <c r="O500">
        <v>3555.080078</v>
      </c>
      <c r="P500">
        <v>3509.5</v>
      </c>
      <c r="Q500">
        <v>3524</v>
      </c>
      <c r="R500">
        <v>3524</v>
      </c>
      <c r="S500" s="14">
        <f t="shared" si="30"/>
        <v>-1.2331838565022402E-2</v>
      </c>
      <c r="T500" s="8">
        <v>4140.7700000000004</v>
      </c>
      <c r="U500" s="13">
        <f t="shared" si="31"/>
        <v>2.9161509713642175E-3</v>
      </c>
    </row>
    <row r="501" spans="1:21" ht="17" x14ac:dyDescent="0.2">
      <c r="A501" s="7">
        <v>44064</v>
      </c>
      <c r="B501">
        <v>2554</v>
      </c>
      <c r="C501">
        <v>2584.695068</v>
      </c>
      <c r="D501">
        <v>2550</v>
      </c>
      <c r="E501">
        <v>2579.5</v>
      </c>
      <c r="F501">
        <v>2579.5</v>
      </c>
      <c r="G501" s="14">
        <f t="shared" si="28"/>
        <v>8.5035675887010775E-3</v>
      </c>
      <c r="H501" s="8">
        <v>3484.55</v>
      </c>
      <c r="I501" s="13">
        <f t="shared" si="29"/>
        <v>1.6730243508407128E-3</v>
      </c>
      <c r="M501" s="7">
        <v>44796</v>
      </c>
      <c r="N501">
        <v>3502.25</v>
      </c>
      <c r="O501">
        <v>3524.4780270000001</v>
      </c>
      <c r="P501">
        <v>3472.0600589999999</v>
      </c>
      <c r="Q501">
        <v>3480</v>
      </c>
      <c r="R501">
        <v>3480</v>
      </c>
      <c r="S501" s="14">
        <f t="shared" si="30"/>
        <v>-1.2485811577752526E-2</v>
      </c>
      <c r="T501" s="8">
        <v>4199.12</v>
      </c>
      <c r="U501" s="13">
        <f t="shared" si="31"/>
        <v>1.4091582000449021E-2</v>
      </c>
    </row>
    <row r="502" spans="1:21" ht="17" x14ac:dyDescent="0.2">
      <c r="A502" s="7">
        <v>44067</v>
      </c>
      <c r="B502">
        <v>2594.25</v>
      </c>
      <c r="C502">
        <v>2612.25</v>
      </c>
      <c r="D502">
        <v>2550.25</v>
      </c>
      <c r="E502">
        <v>2609.75</v>
      </c>
      <c r="F502">
        <v>2609.75</v>
      </c>
      <c r="G502" s="14">
        <f t="shared" si="28"/>
        <v>1.1727078891258014E-2</v>
      </c>
      <c r="H502" s="8">
        <v>3508.01</v>
      </c>
      <c r="I502" s="13">
        <f t="shared" si="29"/>
        <v>6.732576659826961E-3</v>
      </c>
      <c r="M502" s="7">
        <v>44797</v>
      </c>
      <c r="N502">
        <v>3480</v>
      </c>
      <c r="O502">
        <v>3503.1999510000001</v>
      </c>
      <c r="P502">
        <v>3467.25</v>
      </c>
      <c r="Q502">
        <v>3507.125</v>
      </c>
      <c r="R502">
        <v>3507.125</v>
      </c>
      <c r="S502" s="14">
        <f t="shared" si="30"/>
        <v>7.7945402298851274E-3</v>
      </c>
      <c r="T502" s="8">
        <v>4057.66</v>
      </c>
      <c r="U502" s="13">
        <f t="shared" si="31"/>
        <v>-3.3688010821315006E-2</v>
      </c>
    </row>
    <row r="503" spans="1:21" ht="17" x14ac:dyDescent="0.2">
      <c r="A503" s="7">
        <v>44068</v>
      </c>
      <c r="B503">
        <v>2626.75</v>
      </c>
      <c r="C503">
        <v>2631.445068</v>
      </c>
      <c r="D503">
        <v>2601.445068</v>
      </c>
      <c r="E503">
        <v>2608.25</v>
      </c>
      <c r="F503">
        <v>2608.25</v>
      </c>
      <c r="G503" s="14">
        <f t="shared" si="28"/>
        <v>-5.7476769805542283E-4</v>
      </c>
      <c r="H503" s="8">
        <v>3500.31</v>
      </c>
      <c r="I503" s="13">
        <f t="shared" si="29"/>
        <v>-2.1949766391772263E-3</v>
      </c>
      <c r="M503" s="7">
        <v>44798</v>
      </c>
      <c r="N503">
        <v>3508</v>
      </c>
      <c r="O503">
        <v>3525</v>
      </c>
      <c r="P503">
        <v>3505</v>
      </c>
      <c r="Q503">
        <v>3512.625</v>
      </c>
      <c r="R503">
        <v>3512.625</v>
      </c>
      <c r="S503" s="14">
        <f t="shared" si="30"/>
        <v>1.5682360908151338E-3</v>
      </c>
      <c r="T503" s="8">
        <v>4030.61</v>
      </c>
      <c r="U503" s="13">
        <f t="shared" si="31"/>
        <v>-6.6664037893761074E-3</v>
      </c>
    </row>
    <row r="504" spans="1:21" ht="17" x14ac:dyDescent="0.2">
      <c r="A504" s="7">
        <v>44069</v>
      </c>
      <c r="B504">
        <v>2612</v>
      </c>
      <c r="C504">
        <v>2621.75</v>
      </c>
      <c r="D504">
        <v>2606.5</v>
      </c>
      <c r="E504">
        <v>2615.75</v>
      </c>
      <c r="F504">
        <v>2615.75</v>
      </c>
      <c r="G504" s="14">
        <f t="shared" si="28"/>
        <v>2.8754912297517254E-3</v>
      </c>
      <c r="M504" s="7">
        <v>44799</v>
      </c>
      <c r="N504">
        <v>3547.25</v>
      </c>
      <c r="O504">
        <v>3548.1999510000001</v>
      </c>
      <c r="P504">
        <v>3485</v>
      </c>
      <c r="Q504">
        <v>3489.25</v>
      </c>
      <c r="R504">
        <v>3489.25</v>
      </c>
      <c r="S504" s="14">
        <f t="shared" si="30"/>
        <v>-6.6545674531155452E-3</v>
      </c>
      <c r="T504" s="8">
        <v>3986.16</v>
      </c>
      <c r="U504" s="13">
        <f t="shared" si="31"/>
        <v>-1.1028107408059928E-2</v>
      </c>
    </row>
    <row r="505" spans="1:21" ht="17" x14ac:dyDescent="0.2">
      <c r="A505" s="7">
        <v>44070</v>
      </c>
      <c r="B505">
        <v>2626</v>
      </c>
      <c r="C505">
        <v>2647.054932</v>
      </c>
      <c r="D505">
        <v>2620.9929200000001</v>
      </c>
      <c r="E505">
        <v>2639.5</v>
      </c>
      <c r="F505">
        <v>2639.5</v>
      </c>
      <c r="G505" s="14">
        <f t="shared" si="28"/>
        <v>9.079613877472914E-3</v>
      </c>
      <c r="M505" s="7">
        <v>44803</v>
      </c>
      <c r="N505">
        <v>3442.5</v>
      </c>
      <c r="O505">
        <v>3461.080078</v>
      </c>
      <c r="P505">
        <v>3403.75</v>
      </c>
      <c r="Q505">
        <v>3413.25</v>
      </c>
      <c r="R505">
        <v>3413.25</v>
      </c>
      <c r="S505" s="14">
        <f t="shared" si="30"/>
        <v>-2.1781185068424413E-2</v>
      </c>
      <c r="T505" s="8">
        <v>3955</v>
      </c>
      <c r="U505" s="13">
        <f t="shared" si="31"/>
        <v>-7.8170469825595834E-3</v>
      </c>
    </row>
    <row r="506" spans="1:21" ht="17" x14ac:dyDescent="0.2">
      <c r="A506" s="7">
        <v>44071</v>
      </c>
      <c r="B506">
        <v>2634.25</v>
      </c>
      <c r="C506">
        <v>2639</v>
      </c>
      <c r="D506">
        <v>2607.75</v>
      </c>
      <c r="E506">
        <v>2610.25</v>
      </c>
      <c r="F506">
        <v>2610.25</v>
      </c>
      <c r="G506" s="14">
        <f t="shared" si="28"/>
        <v>-1.1081644250805045E-2</v>
      </c>
      <c r="M506" s="7">
        <v>44804</v>
      </c>
      <c r="N506">
        <v>3426.25</v>
      </c>
      <c r="O506">
        <v>3445</v>
      </c>
      <c r="P506">
        <v>3406.75</v>
      </c>
      <c r="Q506">
        <v>3410.25</v>
      </c>
      <c r="R506">
        <v>3410.25</v>
      </c>
      <c r="S506" s="14">
        <f t="shared" si="30"/>
        <v>-8.7892770819597565E-4</v>
      </c>
      <c r="T506" s="8">
        <v>3966.85</v>
      </c>
      <c r="U506" s="13">
        <f t="shared" si="31"/>
        <v>2.9962073324905081E-3</v>
      </c>
    </row>
    <row r="507" spans="1:21" ht="17" x14ac:dyDescent="0.2">
      <c r="M507" s="7">
        <v>44805</v>
      </c>
      <c r="N507">
        <v>3385.75</v>
      </c>
      <c r="O507">
        <v>3398.9289549999999</v>
      </c>
      <c r="P507">
        <v>3370.5</v>
      </c>
      <c r="Q507">
        <v>3384</v>
      </c>
      <c r="R507">
        <v>3384</v>
      </c>
      <c r="S507" s="14">
        <f t="shared" si="30"/>
        <v>-7.6973828898174723E-3</v>
      </c>
      <c r="T507" s="8">
        <v>3924.26</v>
      </c>
      <c r="U507" s="13">
        <f t="shared" si="31"/>
        <v>-1.0736478566116592E-2</v>
      </c>
    </row>
    <row r="508" spans="1:21" ht="17" x14ac:dyDescent="0.2">
      <c r="M508" s="7">
        <v>44806</v>
      </c>
      <c r="N508">
        <v>3429</v>
      </c>
      <c r="O508">
        <v>3460.25</v>
      </c>
      <c r="P508">
        <v>3417</v>
      </c>
      <c r="Q508">
        <v>3457.875</v>
      </c>
      <c r="R508">
        <v>3457.875</v>
      </c>
      <c r="S508" s="14">
        <f t="shared" si="30"/>
        <v>2.183067375886516E-2</v>
      </c>
      <c r="T508" s="8">
        <v>3908.19</v>
      </c>
      <c r="U508" s="13">
        <f t="shared" si="31"/>
        <v>-4.095039574340209E-3</v>
      </c>
    </row>
    <row r="509" spans="1:21" ht="17" x14ac:dyDescent="0.2">
      <c r="M509" s="7">
        <v>44809</v>
      </c>
      <c r="N509">
        <v>3425</v>
      </c>
      <c r="O509">
        <v>3430</v>
      </c>
      <c r="P509">
        <v>3401.110107</v>
      </c>
      <c r="Q509">
        <v>3410.75</v>
      </c>
      <c r="R509">
        <v>3410.75</v>
      </c>
      <c r="S509" s="14">
        <f t="shared" si="30"/>
        <v>-1.3628312185952396E-2</v>
      </c>
      <c r="T509" s="8">
        <v>3979.87</v>
      </c>
      <c r="U509" s="13">
        <f t="shared" si="31"/>
        <v>1.8340971140093032E-2</v>
      </c>
    </row>
    <row r="510" spans="1:21" ht="17" x14ac:dyDescent="0.2">
      <c r="M510" s="7">
        <v>44810</v>
      </c>
      <c r="N510">
        <v>3395.25</v>
      </c>
      <c r="O510">
        <v>3413.5500489999999</v>
      </c>
      <c r="P510">
        <v>3370</v>
      </c>
      <c r="Q510">
        <v>3394.125</v>
      </c>
      <c r="R510">
        <v>3394.125</v>
      </c>
      <c r="S510" s="14">
        <f t="shared" si="30"/>
        <v>-4.8742945100050949E-3</v>
      </c>
      <c r="T510" s="8">
        <v>4006.18</v>
      </c>
      <c r="U510" s="13">
        <f t="shared" si="31"/>
        <v>6.6107686934497867E-3</v>
      </c>
    </row>
    <row r="511" spans="1:21" ht="17" x14ac:dyDescent="0.2">
      <c r="M511" s="7">
        <v>44811</v>
      </c>
      <c r="N511">
        <v>3389.25</v>
      </c>
      <c r="O511">
        <v>3434.1469729999999</v>
      </c>
      <c r="P511">
        <v>3385.25</v>
      </c>
      <c r="Q511">
        <v>3427</v>
      </c>
      <c r="R511">
        <v>3427</v>
      </c>
      <c r="S511" s="14">
        <f t="shared" si="30"/>
        <v>9.6858542334179454E-3</v>
      </c>
      <c r="T511" s="8">
        <v>4067.36</v>
      </c>
      <c r="U511" s="13">
        <f t="shared" si="31"/>
        <v>1.5271405678227268E-2</v>
      </c>
    </row>
    <row r="512" spans="1:21" ht="17" x14ac:dyDescent="0.2">
      <c r="M512" s="7">
        <v>44812</v>
      </c>
      <c r="N512">
        <v>3454</v>
      </c>
      <c r="O512">
        <v>3478.5</v>
      </c>
      <c r="P512">
        <v>3434</v>
      </c>
      <c r="Q512">
        <v>3475.25</v>
      </c>
      <c r="R512">
        <v>3475.25</v>
      </c>
      <c r="S512" s="14">
        <f t="shared" si="30"/>
        <v>1.4079369711117673E-2</v>
      </c>
      <c r="T512" s="8">
        <v>4110.41</v>
      </c>
      <c r="U512" s="13">
        <f t="shared" si="31"/>
        <v>1.058426104401855E-2</v>
      </c>
    </row>
    <row r="513" spans="13:21" ht="17" x14ac:dyDescent="0.2">
      <c r="M513" s="7">
        <v>44813</v>
      </c>
      <c r="N513">
        <v>3457</v>
      </c>
      <c r="O513">
        <v>3502.330078</v>
      </c>
      <c r="P513">
        <v>3455.360107</v>
      </c>
      <c r="Q513">
        <v>3496</v>
      </c>
      <c r="R513">
        <v>3496</v>
      </c>
      <c r="S513" s="14">
        <f t="shared" si="30"/>
        <v>5.9707934680959251E-3</v>
      </c>
      <c r="T513" s="8">
        <v>3932.69</v>
      </c>
      <c r="U513" s="13">
        <f t="shared" si="31"/>
        <v>-4.3236562775976095E-2</v>
      </c>
    </row>
    <row r="514" spans="13:21" ht="17" x14ac:dyDescent="0.2">
      <c r="M514" s="7">
        <v>44816</v>
      </c>
      <c r="N514">
        <v>3487.5</v>
      </c>
      <c r="O514">
        <v>3510.929932</v>
      </c>
      <c r="P514">
        <v>3483.669922</v>
      </c>
      <c r="Q514">
        <v>3509</v>
      </c>
      <c r="R514">
        <v>3509</v>
      </c>
      <c r="S514" s="14">
        <f t="shared" si="30"/>
        <v>3.7185354691076089E-3</v>
      </c>
      <c r="T514" s="8">
        <v>3946.01</v>
      </c>
      <c r="U514" s="13">
        <f t="shared" si="31"/>
        <v>3.3869946525153516E-3</v>
      </c>
    </row>
    <row r="515" spans="13:21" ht="17" x14ac:dyDescent="0.2">
      <c r="M515" s="7">
        <v>44817</v>
      </c>
      <c r="N515">
        <v>3515</v>
      </c>
      <c r="O515">
        <v>3531.5</v>
      </c>
      <c r="P515">
        <v>3444.540039</v>
      </c>
      <c r="Q515">
        <v>3449.375</v>
      </c>
      <c r="R515">
        <v>3449.375</v>
      </c>
      <c r="S515" s="14">
        <f t="shared" si="30"/>
        <v>-1.6992020518666329E-2</v>
      </c>
      <c r="T515" s="8">
        <v>3901.35</v>
      </c>
      <c r="U515" s="13">
        <f t="shared" si="31"/>
        <v>-1.1317761485652666E-2</v>
      </c>
    </row>
    <row r="516" spans="13:21" ht="17" x14ac:dyDescent="0.2">
      <c r="M516" s="7">
        <v>44818</v>
      </c>
      <c r="N516">
        <v>3425.25</v>
      </c>
      <c r="O516">
        <v>3432.75</v>
      </c>
      <c r="P516">
        <v>3391.570068</v>
      </c>
      <c r="Q516">
        <v>3405.625</v>
      </c>
      <c r="R516">
        <v>3405.625</v>
      </c>
      <c r="S516" s="14">
        <f t="shared" ref="S516:S579" si="32">R516/R515-1</f>
        <v>-1.2683457148034094E-2</v>
      </c>
      <c r="T516" s="8">
        <v>3873.33</v>
      </c>
      <c r="U516" s="13">
        <f t="shared" ref="U516:U579" si="33">T516/T515-1</f>
        <v>-7.1821292629474787E-3</v>
      </c>
    </row>
    <row r="517" spans="13:21" ht="17" x14ac:dyDescent="0.2">
      <c r="M517" s="7">
        <v>44819</v>
      </c>
      <c r="N517">
        <v>3408</v>
      </c>
      <c r="O517">
        <v>3418.5500489999999</v>
      </c>
      <c r="P517">
        <v>3382.5</v>
      </c>
      <c r="Q517">
        <v>3395.25</v>
      </c>
      <c r="R517">
        <v>3395.25</v>
      </c>
      <c r="S517" s="14">
        <f t="shared" si="32"/>
        <v>-3.0464305377133627E-3</v>
      </c>
      <c r="T517" s="8">
        <v>3899.89</v>
      </c>
      <c r="U517" s="13">
        <f t="shared" si="33"/>
        <v>6.8571487583035662E-3</v>
      </c>
    </row>
    <row r="518" spans="13:21" ht="17" x14ac:dyDescent="0.2">
      <c r="M518" s="7">
        <v>44820</v>
      </c>
      <c r="N518">
        <v>3371</v>
      </c>
      <c r="O518">
        <v>3387.5</v>
      </c>
      <c r="P518">
        <v>3350</v>
      </c>
      <c r="Q518">
        <v>3352.125</v>
      </c>
      <c r="R518">
        <v>3352.125</v>
      </c>
      <c r="S518" s="14">
        <f t="shared" si="32"/>
        <v>-1.2701568367572302E-2</v>
      </c>
      <c r="T518" s="8">
        <v>3855.93</v>
      </c>
      <c r="U518" s="13">
        <f t="shared" si="33"/>
        <v>-1.1272112803181633E-2</v>
      </c>
    </row>
    <row r="519" spans="13:21" ht="17" x14ac:dyDescent="0.2">
      <c r="M519" s="7">
        <v>44824</v>
      </c>
      <c r="N519">
        <v>3400.5</v>
      </c>
      <c r="O519">
        <v>3403.25</v>
      </c>
      <c r="P519">
        <v>3355</v>
      </c>
      <c r="Q519">
        <v>3368.125</v>
      </c>
      <c r="R519">
        <v>3368.125</v>
      </c>
      <c r="S519" s="14">
        <f t="shared" si="32"/>
        <v>4.7730916955661673E-3</v>
      </c>
      <c r="T519" s="8">
        <v>3789.93</v>
      </c>
      <c r="U519" s="13">
        <f t="shared" si="33"/>
        <v>-1.7116493297336777E-2</v>
      </c>
    </row>
    <row r="520" spans="13:21" ht="17" x14ac:dyDescent="0.2">
      <c r="M520" s="7">
        <v>44825</v>
      </c>
      <c r="N520">
        <v>3377</v>
      </c>
      <c r="O520">
        <v>3407.75</v>
      </c>
      <c r="P520">
        <v>3367.25</v>
      </c>
      <c r="Q520">
        <v>3402.5</v>
      </c>
      <c r="R520">
        <v>3402.5</v>
      </c>
      <c r="S520" s="14">
        <f t="shared" si="32"/>
        <v>1.0205975134533363E-2</v>
      </c>
      <c r="T520" s="8">
        <v>3757.99</v>
      </c>
      <c r="U520" s="13">
        <f t="shared" si="33"/>
        <v>-8.4275962880581146E-3</v>
      </c>
    </row>
    <row r="521" spans="13:21" ht="17" x14ac:dyDescent="0.2">
      <c r="M521" s="7">
        <v>44826</v>
      </c>
      <c r="N521">
        <v>3345.75</v>
      </c>
      <c r="O521">
        <v>3353.25</v>
      </c>
      <c r="P521">
        <v>3314</v>
      </c>
      <c r="Q521">
        <v>3320.375</v>
      </c>
      <c r="R521">
        <v>3320.375</v>
      </c>
      <c r="S521" s="14">
        <f t="shared" si="32"/>
        <v>-2.4136664217487169E-2</v>
      </c>
      <c r="T521" s="8">
        <v>3693.23</v>
      </c>
      <c r="U521" s="13">
        <f t="shared" si="33"/>
        <v>-1.7232616372049869E-2</v>
      </c>
    </row>
    <row r="522" spans="13:21" ht="17" x14ac:dyDescent="0.2">
      <c r="M522" s="7">
        <v>44827</v>
      </c>
      <c r="N522">
        <v>3323</v>
      </c>
      <c r="O522">
        <v>3371.290039</v>
      </c>
      <c r="P522">
        <v>3310</v>
      </c>
      <c r="Q522">
        <v>3359.25</v>
      </c>
      <c r="R522">
        <v>3359.25</v>
      </c>
      <c r="S522" s="14">
        <f t="shared" si="32"/>
        <v>1.17080149079547E-2</v>
      </c>
      <c r="T522" s="8">
        <v>3655.04</v>
      </c>
      <c r="U522" s="13">
        <f t="shared" si="33"/>
        <v>-1.0340542018774879E-2</v>
      </c>
    </row>
    <row r="523" spans="13:21" ht="17" x14ac:dyDescent="0.2">
      <c r="M523" s="7">
        <v>44830</v>
      </c>
      <c r="N523">
        <v>3413.25</v>
      </c>
      <c r="O523">
        <v>3443.25</v>
      </c>
      <c r="P523">
        <v>3349.5</v>
      </c>
      <c r="Q523">
        <v>3377</v>
      </c>
      <c r="R523">
        <v>3377</v>
      </c>
      <c r="S523" s="14">
        <f t="shared" si="32"/>
        <v>5.2839175411178996E-3</v>
      </c>
      <c r="T523" s="8">
        <v>3647.29</v>
      </c>
      <c r="U523" s="13">
        <f t="shared" si="33"/>
        <v>-2.1203598319033956E-3</v>
      </c>
    </row>
    <row r="524" spans="13:21" ht="17" x14ac:dyDescent="0.2">
      <c r="M524" s="7">
        <v>44831</v>
      </c>
      <c r="N524">
        <v>3408.75</v>
      </c>
      <c r="O524">
        <v>3429.5</v>
      </c>
      <c r="P524">
        <v>3392.25</v>
      </c>
      <c r="Q524">
        <v>3393</v>
      </c>
      <c r="R524">
        <v>3393</v>
      </c>
      <c r="S524" s="14">
        <f t="shared" si="32"/>
        <v>4.7379330766952332E-3</v>
      </c>
      <c r="T524" s="8">
        <v>3719.04</v>
      </c>
      <c r="U524" s="13">
        <f t="shared" si="33"/>
        <v>1.9672140136923533E-2</v>
      </c>
    </row>
    <row r="525" spans="13:21" ht="17" x14ac:dyDescent="0.2">
      <c r="M525" s="7">
        <v>44832</v>
      </c>
      <c r="N525">
        <v>3368</v>
      </c>
      <c r="O525">
        <v>3423.75</v>
      </c>
      <c r="P525">
        <v>3334.75</v>
      </c>
      <c r="Q525">
        <v>3410.75</v>
      </c>
      <c r="R525">
        <v>3410.75</v>
      </c>
      <c r="S525" s="14">
        <f t="shared" si="32"/>
        <v>5.2313586796346456E-3</v>
      </c>
      <c r="T525" s="8">
        <v>3640.47</v>
      </c>
      <c r="U525" s="13">
        <f t="shared" si="33"/>
        <v>-2.1126419721218426E-2</v>
      </c>
    </row>
    <row r="526" spans="13:21" ht="17" x14ac:dyDescent="0.2">
      <c r="M526" s="7">
        <v>44833</v>
      </c>
      <c r="N526">
        <v>3403</v>
      </c>
      <c r="O526">
        <v>3406.51001</v>
      </c>
      <c r="P526">
        <v>3279.25</v>
      </c>
      <c r="Q526">
        <v>3284</v>
      </c>
      <c r="R526">
        <v>3284</v>
      </c>
      <c r="S526" s="14">
        <f t="shared" si="32"/>
        <v>-3.7161914534926344E-2</v>
      </c>
      <c r="T526" s="8">
        <v>3585.62</v>
      </c>
      <c r="U526" s="13">
        <f t="shared" si="33"/>
        <v>-1.506673588849794E-2</v>
      </c>
    </row>
    <row r="527" spans="13:21" ht="17" x14ac:dyDescent="0.2">
      <c r="M527" s="7">
        <v>44834</v>
      </c>
      <c r="N527">
        <v>3263</v>
      </c>
      <c r="O527">
        <v>3294.75</v>
      </c>
      <c r="P527">
        <v>3245</v>
      </c>
      <c r="Q527">
        <v>3273.75</v>
      </c>
      <c r="R527">
        <v>3273.75</v>
      </c>
      <c r="S527" s="14">
        <f t="shared" si="32"/>
        <v>-3.1211936662606243E-3</v>
      </c>
      <c r="T527" s="8">
        <v>3678.43</v>
      </c>
      <c r="U527" s="13">
        <f t="shared" si="33"/>
        <v>2.5883947546031072E-2</v>
      </c>
    </row>
    <row r="528" spans="13:21" ht="17" x14ac:dyDescent="0.2">
      <c r="M528" s="7">
        <v>44837</v>
      </c>
      <c r="N528">
        <v>3200</v>
      </c>
      <c r="O528">
        <v>3232.5</v>
      </c>
      <c r="P528">
        <v>3174.5</v>
      </c>
      <c r="Q528">
        <v>3226.25</v>
      </c>
      <c r="R528">
        <v>3226.25</v>
      </c>
      <c r="S528" s="14">
        <f t="shared" si="32"/>
        <v>-1.4509354715540268E-2</v>
      </c>
      <c r="T528" s="8">
        <v>3790.93</v>
      </c>
      <c r="U528" s="13">
        <f t="shared" si="33"/>
        <v>3.0583700111188827E-2</v>
      </c>
    </row>
    <row r="529" spans="13:21" ht="17" x14ac:dyDescent="0.2">
      <c r="M529" s="7">
        <v>44838</v>
      </c>
      <c r="N529">
        <v>3252.25</v>
      </c>
      <c r="O529">
        <v>3306</v>
      </c>
      <c r="P529">
        <v>3249.75</v>
      </c>
      <c r="Q529">
        <v>3292</v>
      </c>
      <c r="R529">
        <v>3292</v>
      </c>
      <c r="S529" s="14">
        <f t="shared" si="32"/>
        <v>2.0379697791553575E-2</v>
      </c>
      <c r="T529" s="8">
        <v>3783.28</v>
      </c>
      <c r="U529" s="13">
        <f t="shared" si="33"/>
        <v>-2.0179744811957834E-3</v>
      </c>
    </row>
    <row r="530" spans="13:21" ht="17" x14ac:dyDescent="0.2">
      <c r="M530" s="7">
        <v>44839</v>
      </c>
      <c r="N530">
        <v>3269</v>
      </c>
      <c r="O530">
        <v>3325.25</v>
      </c>
      <c r="P530">
        <v>3269</v>
      </c>
      <c r="Q530">
        <v>3306.5</v>
      </c>
      <c r="R530">
        <v>3306.5</v>
      </c>
      <c r="S530" s="14">
        <f t="shared" si="32"/>
        <v>4.404617253948917E-3</v>
      </c>
      <c r="T530" s="8">
        <v>3744.52</v>
      </c>
      <c r="U530" s="13">
        <f t="shared" si="33"/>
        <v>-1.0245078344716774E-2</v>
      </c>
    </row>
    <row r="531" spans="13:21" ht="17" x14ac:dyDescent="0.2">
      <c r="M531" s="7">
        <v>44840</v>
      </c>
      <c r="N531">
        <v>3322</v>
      </c>
      <c r="O531">
        <v>3363</v>
      </c>
      <c r="P531">
        <v>3311</v>
      </c>
      <c r="Q531">
        <v>3359</v>
      </c>
      <c r="R531">
        <v>3359</v>
      </c>
      <c r="S531" s="14">
        <f t="shared" si="32"/>
        <v>1.5877816422198654E-2</v>
      </c>
      <c r="T531" s="8">
        <v>3639.66</v>
      </c>
      <c r="U531" s="13">
        <f t="shared" si="33"/>
        <v>-2.8003589245083504E-2</v>
      </c>
    </row>
    <row r="532" spans="13:21" ht="17" x14ac:dyDescent="0.2">
      <c r="M532" s="7">
        <v>44841</v>
      </c>
      <c r="N532">
        <v>3329.5</v>
      </c>
      <c r="O532">
        <v>3338.320068</v>
      </c>
      <c r="P532">
        <v>3280.98999</v>
      </c>
      <c r="Q532">
        <v>3284.375</v>
      </c>
      <c r="R532">
        <v>3284.375</v>
      </c>
      <c r="S532" s="14">
        <f t="shared" si="32"/>
        <v>-2.2216433462340035E-2</v>
      </c>
      <c r="T532" s="8">
        <v>3612.39</v>
      </c>
      <c r="U532" s="13">
        <f t="shared" si="33"/>
        <v>-7.4924580867443691E-3</v>
      </c>
    </row>
    <row r="533" spans="13:21" ht="17" x14ac:dyDescent="0.2">
      <c r="M533" s="7">
        <v>44844</v>
      </c>
      <c r="N533">
        <v>3255.25</v>
      </c>
      <c r="O533">
        <v>3291.5</v>
      </c>
      <c r="P533">
        <v>3248.669922</v>
      </c>
      <c r="Q533">
        <v>3261</v>
      </c>
      <c r="R533">
        <v>3261</v>
      </c>
      <c r="S533" s="14">
        <f t="shared" si="32"/>
        <v>-7.1170313986679279E-3</v>
      </c>
      <c r="T533" s="8">
        <v>3588.84</v>
      </c>
      <c r="U533" s="13">
        <f t="shared" si="33"/>
        <v>-6.5192296512833758E-3</v>
      </c>
    </row>
    <row r="534" spans="13:21" ht="17" x14ac:dyDescent="0.2">
      <c r="M534" s="7">
        <v>44845</v>
      </c>
      <c r="N534">
        <v>3239.5</v>
      </c>
      <c r="O534">
        <v>3246.1130370000001</v>
      </c>
      <c r="P534">
        <v>3215.2299800000001</v>
      </c>
      <c r="Q534">
        <v>3230.5</v>
      </c>
      <c r="R534">
        <v>3230.5</v>
      </c>
      <c r="S534" s="14">
        <f t="shared" si="32"/>
        <v>-9.3529592149647067E-3</v>
      </c>
      <c r="T534" s="8">
        <v>3577.03</v>
      </c>
      <c r="U534" s="13">
        <f t="shared" si="33"/>
        <v>-3.2907569019515748E-3</v>
      </c>
    </row>
    <row r="535" spans="13:21" ht="17" x14ac:dyDescent="0.2">
      <c r="M535" s="7">
        <v>44846</v>
      </c>
      <c r="N535">
        <v>3268.75</v>
      </c>
      <c r="O535">
        <v>3271.5</v>
      </c>
      <c r="P535">
        <v>3227.7749020000001</v>
      </c>
      <c r="Q535">
        <v>3233.5</v>
      </c>
      <c r="R535">
        <v>3233.5</v>
      </c>
      <c r="S535" s="14">
        <f t="shared" si="32"/>
        <v>9.2864881597276572E-4</v>
      </c>
      <c r="T535" s="8">
        <v>3669.91</v>
      </c>
      <c r="U535" s="13">
        <f t="shared" si="33"/>
        <v>2.5965675434648228E-2</v>
      </c>
    </row>
    <row r="536" spans="13:21" ht="17" x14ac:dyDescent="0.2">
      <c r="M536" s="7">
        <v>44847</v>
      </c>
      <c r="N536">
        <v>3218.75</v>
      </c>
      <c r="O536">
        <v>3224.4750979999999</v>
      </c>
      <c r="P536">
        <v>3112.5</v>
      </c>
      <c r="Q536">
        <v>3178.5</v>
      </c>
      <c r="R536">
        <v>3178.5</v>
      </c>
      <c r="S536" s="14">
        <f t="shared" si="32"/>
        <v>-1.7009432503479194E-2</v>
      </c>
      <c r="T536" s="8">
        <v>3583.07</v>
      </c>
      <c r="U536" s="13">
        <f t="shared" si="33"/>
        <v>-2.3662705624933444E-2</v>
      </c>
    </row>
    <row r="537" spans="13:21" ht="17" x14ac:dyDescent="0.2">
      <c r="M537" s="7">
        <v>44848</v>
      </c>
      <c r="N537">
        <v>3252.25</v>
      </c>
      <c r="O537">
        <v>3285.25</v>
      </c>
      <c r="P537">
        <v>3216.5649410000001</v>
      </c>
      <c r="Q537">
        <v>3223.375</v>
      </c>
      <c r="R537">
        <v>3223.375</v>
      </c>
      <c r="S537" s="14">
        <f t="shared" si="32"/>
        <v>1.4118294793141528E-2</v>
      </c>
      <c r="T537" s="8">
        <v>3677.95</v>
      </c>
      <c r="U537" s="13">
        <f t="shared" si="33"/>
        <v>2.6480085513260976E-2</v>
      </c>
    </row>
    <row r="538" spans="13:21" ht="17" x14ac:dyDescent="0.2">
      <c r="M538" s="7">
        <v>44851</v>
      </c>
      <c r="N538">
        <v>3200.5</v>
      </c>
      <c r="O538">
        <v>3230.75</v>
      </c>
      <c r="P538">
        <v>3190.5200199999999</v>
      </c>
      <c r="Q538">
        <v>3205</v>
      </c>
      <c r="R538">
        <v>3205</v>
      </c>
      <c r="S538" s="14">
        <f t="shared" si="32"/>
        <v>-5.7005467871408255E-3</v>
      </c>
      <c r="T538" s="8">
        <v>3719.98</v>
      </c>
      <c r="U538" s="13">
        <f t="shared" si="33"/>
        <v>1.1427561549232745E-2</v>
      </c>
    </row>
    <row r="539" spans="13:21" ht="17" x14ac:dyDescent="0.2">
      <c r="M539" s="7">
        <v>44852</v>
      </c>
      <c r="N539">
        <v>3272.25</v>
      </c>
      <c r="O539">
        <v>3307.5</v>
      </c>
      <c r="P539">
        <v>3259.25</v>
      </c>
      <c r="Q539">
        <v>3262</v>
      </c>
      <c r="R539">
        <v>3262</v>
      </c>
      <c r="S539" s="14">
        <f t="shared" si="32"/>
        <v>1.7784711388455499E-2</v>
      </c>
      <c r="T539" s="8">
        <v>3695.16</v>
      </c>
      <c r="U539" s="13">
        <f t="shared" si="33"/>
        <v>-6.6720788821446053E-3</v>
      </c>
    </row>
    <row r="540" spans="13:21" ht="17" x14ac:dyDescent="0.2">
      <c r="M540" s="7">
        <v>44853</v>
      </c>
      <c r="N540">
        <v>3290</v>
      </c>
      <c r="O540">
        <v>3303</v>
      </c>
      <c r="P540">
        <v>3269.5349120000001</v>
      </c>
      <c r="Q540">
        <v>3281.375</v>
      </c>
      <c r="R540">
        <v>3281.375</v>
      </c>
      <c r="S540" s="14">
        <f t="shared" si="32"/>
        <v>5.9396076026976274E-3</v>
      </c>
      <c r="T540" s="8">
        <v>3665.78</v>
      </c>
      <c r="U540" s="13">
        <f t="shared" si="33"/>
        <v>-7.9509412312320782E-3</v>
      </c>
    </row>
    <row r="541" spans="13:21" ht="17" x14ac:dyDescent="0.2">
      <c r="M541" s="7">
        <v>44854</v>
      </c>
      <c r="N541">
        <v>3271.5</v>
      </c>
      <c r="O541">
        <v>3294.1879880000001</v>
      </c>
      <c r="P541">
        <v>3257.25</v>
      </c>
      <c r="Q541">
        <v>3277.75</v>
      </c>
      <c r="R541">
        <v>3277.75</v>
      </c>
      <c r="S541" s="14">
        <f t="shared" si="32"/>
        <v>-1.1047198201973307E-3</v>
      </c>
      <c r="T541" s="8">
        <v>3752.75</v>
      </c>
      <c r="U541" s="13">
        <f t="shared" si="33"/>
        <v>2.3724828003862664E-2</v>
      </c>
    </row>
    <row r="542" spans="13:21" ht="17" x14ac:dyDescent="0.2">
      <c r="M542" s="7">
        <v>44855</v>
      </c>
      <c r="N542">
        <v>3256.25</v>
      </c>
      <c r="O542">
        <v>3299.9379880000001</v>
      </c>
      <c r="P542">
        <v>3249.25</v>
      </c>
      <c r="Q542">
        <v>3276.625</v>
      </c>
      <c r="R542">
        <v>3276.625</v>
      </c>
      <c r="S542" s="14">
        <f t="shared" si="32"/>
        <v>-3.4322324765467815E-4</v>
      </c>
      <c r="T542" s="8">
        <v>3797.34</v>
      </c>
      <c r="U542" s="13">
        <f t="shared" si="33"/>
        <v>1.1881953234294862E-2</v>
      </c>
    </row>
    <row r="543" spans="13:21" ht="17" x14ac:dyDescent="0.2">
      <c r="M543" s="7">
        <v>44858</v>
      </c>
      <c r="N543">
        <v>3295.75</v>
      </c>
      <c r="O543">
        <v>3340.3129880000001</v>
      </c>
      <c r="P543">
        <v>3276.5</v>
      </c>
      <c r="Q543">
        <v>3330.625</v>
      </c>
      <c r="R543">
        <v>3330.625</v>
      </c>
      <c r="S543" s="14">
        <f t="shared" si="32"/>
        <v>1.6480372334337856E-2</v>
      </c>
      <c r="T543" s="8">
        <v>3859.11</v>
      </c>
      <c r="U543" s="13">
        <f t="shared" si="33"/>
        <v>1.6266649812763712E-2</v>
      </c>
    </row>
    <row r="544" spans="13:21" ht="17" x14ac:dyDescent="0.2">
      <c r="M544" s="7">
        <v>44859</v>
      </c>
      <c r="N544">
        <v>3355.25</v>
      </c>
      <c r="O544">
        <v>3357.75</v>
      </c>
      <c r="P544">
        <v>3313.6879880000001</v>
      </c>
      <c r="Q544">
        <v>3334</v>
      </c>
      <c r="R544">
        <v>3334</v>
      </c>
      <c r="S544" s="14">
        <f t="shared" si="32"/>
        <v>1.0133233252016538E-3</v>
      </c>
      <c r="T544" s="8">
        <v>3830.6</v>
      </c>
      <c r="U544" s="13">
        <f t="shared" si="33"/>
        <v>-7.3877137474703813E-3</v>
      </c>
    </row>
    <row r="545" spans="13:21" ht="17" x14ac:dyDescent="0.2">
      <c r="M545" s="7">
        <v>44860</v>
      </c>
      <c r="N545">
        <v>3319</v>
      </c>
      <c r="O545">
        <v>3329.5</v>
      </c>
      <c r="P545">
        <v>3292.0629880000001</v>
      </c>
      <c r="Q545">
        <v>3329.125</v>
      </c>
      <c r="R545">
        <v>3329.125</v>
      </c>
      <c r="S545" s="14">
        <f t="shared" si="32"/>
        <v>-1.4622075584882488E-3</v>
      </c>
      <c r="T545" s="8">
        <v>3807.3</v>
      </c>
      <c r="U545" s="13">
        <f t="shared" si="33"/>
        <v>-6.0825980264187507E-3</v>
      </c>
    </row>
    <row r="546" spans="13:21" ht="17" x14ac:dyDescent="0.2">
      <c r="M546" s="7">
        <v>44861</v>
      </c>
      <c r="N546">
        <v>3298.5</v>
      </c>
      <c r="O546">
        <v>3313</v>
      </c>
      <c r="P546">
        <v>3279.75</v>
      </c>
      <c r="Q546">
        <v>3294.25</v>
      </c>
      <c r="R546">
        <v>3294.25</v>
      </c>
      <c r="S546" s="14">
        <f t="shared" si="32"/>
        <v>-1.0475725603574459E-2</v>
      </c>
      <c r="T546" s="8">
        <v>3901.06</v>
      </c>
      <c r="U546" s="13">
        <f t="shared" si="33"/>
        <v>2.4626375646783716E-2</v>
      </c>
    </row>
    <row r="547" spans="13:21" ht="17" x14ac:dyDescent="0.2">
      <c r="M547" s="7">
        <v>44862</v>
      </c>
      <c r="N547">
        <v>3264</v>
      </c>
      <c r="O547">
        <v>3327</v>
      </c>
      <c r="P547">
        <v>3258.548096</v>
      </c>
      <c r="Q547">
        <v>3319</v>
      </c>
      <c r="R547">
        <v>3319</v>
      </c>
      <c r="S547" s="14">
        <f t="shared" si="32"/>
        <v>7.5130909918796895E-3</v>
      </c>
      <c r="T547" s="8">
        <v>3871.98</v>
      </c>
      <c r="U547" s="13">
        <f t="shared" si="33"/>
        <v>-7.4543841930141408E-3</v>
      </c>
    </row>
    <row r="548" spans="13:21" ht="17" x14ac:dyDescent="0.2">
      <c r="M548" s="7">
        <v>44865</v>
      </c>
      <c r="N548">
        <v>3350</v>
      </c>
      <c r="O548">
        <v>3370</v>
      </c>
      <c r="P548">
        <v>3339.7028810000002</v>
      </c>
      <c r="Q548">
        <v>3361.625</v>
      </c>
      <c r="R548">
        <v>3361.625</v>
      </c>
      <c r="S548" s="14">
        <f t="shared" si="32"/>
        <v>1.284272371196149E-2</v>
      </c>
      <c r="T548" s="8">
        <v>3856.1</v>
      </c>
      <c r="U548" s="13">
        <f t="shared" si="33"/>
        <v>-4.10126085362017E-3</v>
      </c>
    </row>
    <row r="549" spans="13:21" ht="17" x14ac:dyDescent="0.2">
      <c r="M549" s="7">
        <v>44866</v>
      </c>
      <c r="N549">
        <v>3366.5</v>
      </c>
      <c r="O549">
        <v>3378.5</v>
      </c>
      <c r="P549">
        <v>3340.5</v>
      </c>
      <c r="Q549">
        <v>3353.75</v>
      </c>
      <c r="R549">
        <v>3353.75</v>
      </c>
      <c r="S549" s="14">
        <f t="shared" si="32"/>
        <v>-2.3426170378908484E-3</v>
      </c>
      <c r="T549" s="8">
        <v>3759.69</v>
      </c>
      <c r="U549" s="13">
        <f t="shared" si="33"/>
        <v>-2.5001944970306722E-2</v>
      </c>
    </row>
    <row r="550" spans="13:21" ht="17" x14ac:dyDescent="0.2">
      <c r="M550" s="7">
        <v>44867</v>
      </c>
      <c r="N550">
        <v>3344.5</v>
      </c>
      <c r="O550">
        <v>3348.5</v>
      </c>
      <c r="P550">
        <v>3325.5</v>
      </c>
      <c r="Q550">
        <v>3327.875</v>
      </c>
      <c r="R550">
        <v>3327.875</v>
      </c>
      <c r="S550" s="14">
        <f t="shared" si="32"/>
        <v>-7.7152441297055896E-3</v>
      </c>
      <c r="T550" s="8">
        <v>3719.89</v>
      </c>
      <c r="U550" s="13">
        <f t="shared" si="33"/>
        <v>-1.0585979163175718E-2</v>
      </c>
    </row>
    <row r="551" spans="13:21" ht="17" x14ac:dyDescent="0.2">
      <c r="M551" s="7">
        <v>44868</v>
      </c>
      <c r="N551">
        <v>3305.25</v>
      </c>
      <c r="O551">
        <v>3331.7299800000001</v>
      </c>
      <c r="P551">
        <v>3298.75</v>
      </c>
      <c r="Q551">
        <v>3332.75</v>
      </c>
      <c r="R551">
        <v>3332.75</v>
      </c>
      <c r="S551" s="14">
        <f t="shared" si="32"/>
        <v>1.4648987717387207E-3</v>
      </c>
      <c r="T551" s="8">
        <v>3770.55</v>
      </c>
      <c r="U551" s="13">
        <f t="shared" si="33"/>
        <v>1.3618682272863003E-2</v>
      </c>
    </row>
    <row r="552" spans="13:21" ht="17" x14ac:dyDescent="0.2">
      <c r="M552" s="7">
        <v>44869</v>
      </c>
      <c r="N552">
        <v>3313</v>
      </c>
      <c r="O552">
        <v>3336.5200199999999</v>
      </c>
      <c r="P552">
        <v>3281.8378910000001</v>
      </c>
      <c r="Q552">
        <v>3294.75</v>
      </c>
      <c r="R552">
        <v>3294.75</v>
      </c>
      <c r="S552" s="14">
        <f t="shared" si="32"/>
        <v>-1.1401995349186067E-2</v>
      </c>
      <c r="T552" s="8">
        <v>3806.8</v>
      </c>
      <c r="U552" s="13">
        <f t="shared" si="33"/>
        <v>9.6139820450598101E-3</v>
      </c>
    </row>
    <row r="553" spans="13:21" ht="17" x14ac:dyDescent="0.2">
      <c r="M553" s="7">
        <v>44872</v>
      </c>
      <c r="N553">
        <v>3307.25</v>
      </c>
      <c r="O553">
        <v>3308.75</v>
      </c>
      <c r="P553">
        <v>3276.75</v>
      </c>
      <c r="Q553">
        <v>3289.75</v>
      </c>
      <c r="R553">
        <v>3289.75</v>
      </c>
      <c r="S553" s="14">
        <f t="shared" si="32"/>
        <v>-1.5175658244176438E-3</v>
      </c>
      <c r="T553" s="8">
        <v>3828.11</v>
      </c>
      <c r="U553" s="13">
        <f t="shared" si="33"/>
        <v>5.5978774823999267E-3</v>
      </c>
    </row>
    <row r="554" spans="13:21" ht="17" x14ac:dyDescent="0.2">
      <c r="M554" s="7">
        <v>44873</v>
      </c>
      <c r="N554">
        <v>3299</v>
      </c>
      <c r="O554">
        <v>3328.4528810000002</v>
      </c>
      <c r="P554">
        <v>3295.913086</v>
      </c>
      <c r="Q554">
        <v>3315.75</v>
      </c>
      <c r="R554">
        <v>3315.75</v>
      </c>
      <c r="S554" s="14">
        <f t="shared" si="32"/>
        <v>7.9033361197660135E-3</v>
      </c>
      <c r="T554" s="8">
        <v>3748.57</v>
      </c>
      <c r="U554" s="13">
        <f t="shared" si="33"/>
        <v>-2.0777877333723382E-2</v>
      </c>
    </row>
    <row r="555" spans="13:21" ht="17" x14ac:dyDescent="0.2">
      <c r="M555" s="7">
        <v>44874</v>
      </c>
      <c r="N555">
        <v>3308.25</v>
      </c>
      <c r="O555">
        <v>3330</v>
      </c>
      <c r="P555">
        <v>3300.2028810000002</v>
      </c>
      <c r="Q555">
        <v>3316.5</v>
      </c>
      <c r="R555">
        <v>3316.5</v>
      </c>
      <c r="S555" s="14">
        <f t="shared" si="32"/>
        <v>2.2619316896621555E-4</v>
      </c>
      <c r="T555" s="8">
        <v>3956.37</v>
      </c>
      <c r="U555" s="13">
        <f t="shared" si="33"/>
        <v>5.5434472345454289E-2</v>
      </c>
    </row>
    <row r="556" spans="13:21" ht="17" x14ac:dyDescent="0.2">
      <c r="M556" s="7">
        <v>44875</v>
      </c>
      <c r="N556">
        <v>3284.5</v>
      </c>
      <c r="O556">
        <v>3348.5</v>
      </c>
      <c r="P556">
        <v>3283</v>
      </c>
      <c r="Q556">
        <v>3348.5</v>
      </c>
      <c r="R556">
        <v>3348.5</v>
      </c>
      <c r="S556" s="14">
        <f t="shared" si="32"/>
        <v>9.6487260666364705E-3</v>
      </c>
      <c r="T556" s="8">
        <v>3992.93</v>
      </c>
      <c r="U556" s="13">
        <f t="shared" si="33"/>
        <v>9.2407939601200084E-3</v>
      </c>
    </row>
    <row r="557" spans="13:21" ht="17" x14ac:dyDescent="0.2">
      <c r="M557" s="7">
        <v>44876</v>
      </c>
      <c r="N557">
        <v>3381.25</v>
      </c>
      <c r="O557">
        <v>3386.2299800000001</v>
      </c>
      <c r="P557">
        <v>3345.25</v>
      </c>
      <c r="Q557">
        <v>3347</v>
      </c>
      <c r="R557">
        <v>3347</v>
      </c>
      <c r="S557" s="14">
        <f t="shared" si="32"/>
        <v>-4.4796177392858461E-4</v>
      </c>
      <c r="T557" s="8">
        <v>3957.25</v>
      </c>
      <c r="U557" s="13">
        <f t="shared" si="33"/>
        <v>-8.9357940159231486E-3</v>
      </c>
    </row>
    <row r="558" spans="13:21" ht="17" x14ac:dyDescent="0.2">
      <c r="M558" s="7">
        <v>44879</v>
      </c>
      <c r="N558">
        <v>3363.5</v>
      </c>
      <c r="O558">
        <v>3394.75</v>
      </c>
      <c r="P558">
        <v>3355</v>
      </c>
      <c r="Q558">
        <v>3380.25</v>
      </c>
      <c r="R558">
        <v>3380.25</v>
      </c>
      <c r="S558" s="14">
        <f t="shared" si="32"/>
        <v>9.9342694950701471E-3</v>
      </c>
      <c r="T558" s="8">
        <v>3991.73</v>
      </c>
      <c r="U558" s="13">
        <f t="shared" si="33"/>
        <v>8.7131214858804373E-3</v>
      </c>
    </row>
    <row r="559" spans="13:21" ht="17" x14ac:dyDescent="0.2">
      <c r="M559" s="7">
        <v>44880</v>
      </c>
      <c r="N559">
        <v>3356</v>
      </c>
      <c r="O559">
        <v>3368.163086</v>
      </c>
      <c r="P559">
        <v>3345.75</v>
      </c>
      <c r="Q559">
        <v>3363.5</v>
      </c>
      <c r="R559">
        <v>3363.5</v>
      </c>
      <c r="S559" s="14">
        <f t="shared" si="32"/>
        <v>-4.9552547888469523E-3</v>
      </c>
      <c r="T559" s="8">
        <v>3958.79</v>
      </c>
      <c r="U559" s="13">
        <f t="shared" si="33"/>
        <v>-8.2520611363995355E-3</v>
      </c>
    </row>
    <row r="560" spans="13:21" ht="17" x14ac:dyDescent="0.2">
      <c r="M560" s="7">
        <v>44881</v>
      </c>
      <c r="N560">
        <v>3355.75</v>
      </c>
      <c r="O560">
        <v>3363.7299800000001</v>
      </c>
      <c r="P560">
        <v>3321.798096</v>
      </c>
      <c r="Q560">
        <v>3331.75</v>
      </c>
      <c r="R560">
        <v>3331.75</v>
      </c>
      <c r="S560" s="14">
        <f t="shared" si="32"/>
        <v>-9.4395718745354795E-3</v>
      </c>
      <c r="T560" s="8">
        <v>3946.56</v>
      </c>
      <c r="U560" s="13">
        <f t="shared" si="33"/>
        <v>-3.0893277996559831E-3</v>
      </c>
    </row>
    <row r="561" spans="13:21" ht="17" x14ac:dyDescent="0.2">
      <c r="M561" s="7">
        <v>44882</v>
      </c>
      <c r="N561">
        <v>3322.5</v>
      </c>
      <c r="O561">
        <v>3325</v>
      </c>
      <c r="P561">
        <v>3304.5</v>
      </c>
      <c r="Q561">
        <v>3316.375</v>
      </c>
      <c r="R561">
        <v>3316.375</v>
      </c>
      <c r="S561" s="14">
        <f t="shared" si="32"/>
        <v>-4.614691978689911E-3</v>
      </c>
      <c r="T561" s="8">
        <v>3965.34</v>
      </c>
      <c r="U561" s="13">
        <f t="shared" si="33"/>
        <v>4.7585745560692061E-3</v>
      </c>
    </row>
    <row r="562" spans="13:21" ht="17" x14ac:dyDescent="0.2">
      <c r="M562" s="7">
        <v>44883</v>
      </c>
      <c r="N562">
        <v>3301.5</v>
      </c>
      <c r="O562">
        <v>3337.048096</v>
      </c>
      <c r="P562">
        <v>3301.5</v>
      </c>
      <c r="Q562">
        <v>3313.5</v>
      </c>
      <c r="R562">
        <v>3313.5</v>
      </c>
      <c r="S562" s="14">
        <f t="shared" si="32"/>
        <v>-8.6691040669406583E-4</v>
      </c>
      <c r="T562" s="8">
        <v>3949.94</v>
      </c>
      <c r="U562" s="13">
        <f t="shared" si="33"/>
        <v>-3.8836518432215916E-3</v>
      </c>
    </row>
    <row r="563" spans="13:21" ht="17" x14ac:dyDescent="0.2">
      <c r="M563" s="7">
        <v>44886</v>
      </c>
      <c r="N563">
        <v>3332.75</v>
      </c>
      <c r="O563">
        <v>3343.048096</v>
      </c>
      <c r="P563">
        <v>3327.4528810000002</v>
      </c>
      <c r="Q563">
        <v>3331</v>
      </c>
      <c r="R563">
        <v>3331</v>
      </c>
      <c r="S563" s="14">
        <f t="shared" si="32"/>
        <v>5.2814244756300699E-3</v>
      </c>
      <c r="T563" s="8">
        <v>4003.58</v>
      </c>
      <c r="U563" s="13">
        <f t="shared" si="33"/>
        <v>1.3579953113211918E-2</v>
      </c>
    </row>
    <row r="564" spans="13:21" ht="17" x14ac:dyDescent="0.2">
      <c r="M564" s="7">
        <v>44887</v>
      </c>
      <c r="N564">
        <v>3325</v>
      </c>
      <c r="O564">
        <v>3341.25</v>
      </c>
      <c r="P564">
        <v>3319.2028810000002</v>
      </c>
      <c r="Q564">
        <v>3342.625</v>
      </c>
      <c r="R564">
        <v>3342.625</v>
      </c>
      <c r="S564" s="14">
        <f t="shared" si="32"/>
        <v>3.489942960072101E-3</v>
      </c>
      <c r="T564" s="8">
        <v>4027.26</v>
      </c>
      <c r="U564" s="13">
        <f t="shared" si="33"/>
        <v>5.9147063378277576E-3</v>
      </c>
    </row>
    <row r="565" spans="13:21" ht="17" x14ac:dyDescent="0.2">
      <c r="M565" s="7">
        <v>44888</v>
      </c>
      <c r="N565">
        <v>3359</v>
      </c>
      <c r="O565">
        <v>3364.25</v>
      </c>
      <c r="P565">
        <v>3330</v>
      </c>
      <c r="Q565">
        <v>3329.375</v>
      </c>
      <c r="R565">
        <v>3329.375</v>
      </c>
      <c r="S565" s="14">
        <f t="shared" si="32"/>
        <v>-3.9639504880146781E-3</v>
      </c>
      <c r="T565" s="8">
        <v>4026.12</v>
      </c>
      <c r="U565" s="13">
        <f t="shared" si="33"/>
        <v>-2.830708720074071E-4</v>
      </c>
    </row>
    <row r="566" spans="13:21" ht="17" x14ac:dyDescent="0.2">
      <c r="M566" s="7">
        <v>44889</v>
      </c>
      <c r="N566">
        <v>3329</v>
      </c>
      <c r="O566">
        <v>3338.048096</v>
      </c>
      <c r="P566">
        <v>3316.7028810000002</v>
      </c>
      <c r="Q566">
        <v>3321.5</v>
      </c>
      <c r="R566">
        <v>3321.5</v>
      </c>
      <c r="S566" s="14">
        <f t="shared" si="32"/>
        <v>-2.3653088042050463E-3</v>
      </c>
      <c r="T566" s="8">
        <v>3963.94</v>
      </c>
      <c r="U566" s="13">
        <f t="shared" si="33"/>
        <v>-1.5444149702443011E-2</v>
      </c>
    </row>
    <row r="567" spans="13:21" ht="17" x14ac:dyDescent="0.2">
      <c r="M567" s="7">
        <v>44890</v>
      </c>
      <c r="N567">
        <v>3330</v>
      </c>
      <c r="O567">
        <v>3330</v>
      </c>
      <c r="P567">
        <v>3319.548096</v>
      </c>
      <c r="Q567">
        <v>3321.25</v>
      </c>
      <c r="R567">
        <v>3321.25</v>
      </c>
      <c r="S567" s="14">
        <f t="shared" si="32"/>
        <v>-7.5267198554884729E-5</v>
      </c>
      <c r="T567" s="8">
        <v>3957.63</v>
      </c>
      <c r="U567" s="13">
        <f t="shared" si="33"/>
        <v>-1.5918505325509535E-3</v>
      </c>
    </row>
    <row r="568" spans="13:21" ht="17" x14ac:dyDescent="0.2">
      <c r="M568" s="7">
        <v>44893</v>
      </c>
      <c r="N568">
        <v>3310.75</v>
      </c>
      <c r="O568">
        <v>3316.798096</v>
      </c>
      <c r="P568">
        <v>3291.5</v>
      </c>
      <c r="Q568">
        <v>3309.25</v>
      </c>
      <c r="R568">
        <v>3309.25</v>
      </c>
      <c r="S568" s="14">
        <f t="shared" si="32"/>
        <v>-3.6130974783590286E-3</v>
      </c>
      <c r="T568" s="8">
        <v>4080.11</v>
      </c>
      <c r="U568" s="13">
        <f t="shared" si="33"/>
        <v>3.0947814727501077E-2</v>
      </c>
    </row>
    <row r="569" spans="13:21" ht="17" x14ac:dyDescent="0.2">
      <c r="M569" s="7">
        <v>44894</v>
      </c>
      <c r="N569">
        <v>3298.5</v>
      </c>
      <c r="O569">
        <v>3307.25</v>
      </c>
      <c r="P569">
        <v>3282.2028810000002</v>
      </c>
      <c r="Q569">
        <v>3284.75</v>
      </c>
      <c r="R569">
        <v>3284.75</v>
      </c>
      <c r="S569" s="14">
        <f t="shared" si="32"/>
        <v>-7.4034902168165218E-3</v>
      </c>
      <c r="T569" s="8">
        <v>4076.57</v>
      </c>
      <c r="U569" s="13">
        <f t="shared" si="33"/>
        <v>-8.6762366700898763E-4</v>
      </c>
    </row>
    <row r="570" spans="13:21" ht="17" x14ac:dyDescent="0.2">
      <c r="M570" s="7">
        <v>44895</v>
      </c>
      <c r="N570">
        <v>3303.75</v>
      </c>
      <c r="O570">
        <v>3307.5</v>
      </c>
      <c r="P570">
        <v>3286</v>
      </c>
      <c r="Q570">
        <v>3306</v>
      </c>
      <c r="R570">
        <v>3306</v>
      </c>
      <c r="S570" s="14">
        <f t="shared" si="32"/>
        <v>6.4692899002967152E-3</v>
      </c>
      <c r="T570" s="8">
        <v>4071.7</v>
      </c>
      <c r="U570" s="13">
        <f t="shared" si="33"/>
        <v>-1.1946317615054713E-3</v>
      </c>
    </row>
    <row r="571" spans="13:21" ht="17" x14ac:dyDescent="0.2">
      <c r="M571" s="7">
        <v>44896</v>
      </c>
      <c r="N571">
        <v>3368</v>
      </c>
      <c r="O571">
        <v>3371.663086</v>
      </c>
      <c r="P571">
        <v>3300.798096</v>
      </c>
      <c r="Q571">
        <v>3313</v>
      </c>
      <c r="R571">
        <v>3313</v>
      </c>
      <c r="S571" s="14">
        <f t="shared" si="32"/>
        <v>2.1173623714458856E-3</v>
      </c>
      <c r="T571" s="8">
        <v>3998.84</v>
      </c>
      <c r="U571" s="13">
        <f t="shared" si="33"/>
        <v>-1.7894245646781326E-2</v>
      </c>
    </row>
    <row r="572" spans="13:21" ht="17" x14ac:dyDescent="0.2">
      <c r="M572" s="7">
        <v>44897</v>
      </c>
      <c r="N572">
        <v>3313.5</v>
      </c>
      <c r="O572">
        <v>3319.798096</v>
      </c>
      <c r="P572">
        <v>3285.040039</v>
      </c>
      <c r="Q572">
        <v>3297.75</v>
      </c>
      <c r="R572">
        <v>3297.75</v>
      </c>
      <c r="S572" s="14">
        <f t="shared" si="32"/>
        <v>-4.6030787805614315E-3</v>
      </c>
      <c r="T572" s="8">
        <v>3941.26</v>
      </c>
      <c r="U572" s="13">
        <f t="shared" si="33"/>
        <v>-1.4399175760970717E-2</v>
      </c>
    </row>
    <row r="573" spans="13:21" ht="17" x14ac:dyDescent="0.2">
      <c r="M573" s="7">
        <v>44900</v>
      </c>
      <c r="N573">
        <v>3293.5</v>
      </c>
      <c r="O573">
        <v>3303.3500979999999</v>
      </c>
      <c r="P573">
        <v>3283.25</v>
      </c>
      <c r="Q573">
        <v>3291.75</v>
      </c>
      <c r="R573">
        <v>3291.75</v>
      </c>
      <c r="S573" s="14">
        <f t="shared" si="32"/>
        <v>-1.8194223334091486E-3</v>
      </c>
      <c r="T573" s="8">
        <v>3933.92</v>
      </c>
      <c r="U573" s="13">
        <f t="shared" si="33"/>
        <v>-1.8623485890298941E-3</v>
      </c>
    </row>
    <row r="574" spans="13:21" ht="17" x14ac:dyDescent="0.2">
      <c r="M574" s="7">
        <v>44901</v>
      </c>
      <c r="N574">
        <v>3272.5</v>
      </c>
      <c r="O574">
        <v>3285.5</v>
      </c>
      <c r="P574">
        <v>3221</v>
      </c>
      <c r="Q574">
        <v>3227.5</v>
      </c>
      <c r="R574">
        <v>3227.5</v>
      </c>
      <c r="S574" s="14">
        <f t="shared" si="32"/>
        <v>-1.9518493202703713E-2</v>
      </c>
      <c r="T574" s="8">
        <v>3963.51</v>
      </c>
      <c r="U574" s="13">
        <f t="shared" si="33"/>
        <v>7.5217594663847809E-3</v>
      </c>
    </row>
    <row r="575" spans="13:21" ht="17" x14ac:dyDescent="0.2">
      <c r="M575" s="7">
        <v>44902</v>
      </c>
      <c r="N575">
        <v>3240.25</v>
      </c>
      <c r="O575">
        <v>3256</v>
      </c>
      <c r="P575">
        <v>3204.3999020000001</v>
      </c>
      <c r="Q575">
        <v>3219.25</v>
      </c>
      <c r="R575">
        <v>3219.25</v>
      </c>
      <c r="S575" s="14">
        <f t="shared" si="32"/>
        <v>-2.5561580170410103E-3</v>
      </c>
      <c r="T575" s="8">
        <v>3934.38</v>
      </c>
      <c r="U575" s="13">
        <f t="shared" si="33"/>
        <v>-7.3495462355336327E-3</v>
      </c>
    </row>
    <row r="576" spans="13:21" ht="17" x14ac:dyDescent="0.2">
      <c r="M576" s="7">
        <v>44903</v>
      </c>
      <c r="N576">
        <v>3223.5</v>
      </c>
      <c r="O576">
        <v>3240.75</v>
      </c>
      <c r="P576">
        <v>3219.8500979999999</v>
      </c>
      <c r="Q576">
        <v>3231.5</v>
      </c>
      <c r="R576">
        <v>3231.5</v>
      </c>
      <c r="S576" s="14">
        <f t="shared" si="32"/>
        <v>3.8052341383862931E-3</v>
      </c>
      <c r="T576" s="8">
        <v>3990.56</v>
      </c>
      <c r="U576" s="13">
        <f t="shared" si="33"/>
        <v>1.4279251114533986E-2</v>
      </c>
    </row>
    <row r="577" spans="13:21" ht="17" x14ac:dyDescent="0.2">
      <c r="M577" s="7">
        <v>44904</v>
      </c>
      <c r="N577">
        <v>3239</v>
      </c>
      <c r="O577">
        <v>3242.3500979999999</v>
      </c>
      <c r="P577">
        <v>3209.6000979999999</v>
      </c>
      <c r="Q577">
        <v>3221.25</v>
      </c>
      <c r="R577">
        <v>3221.25</v>
      </c>
      <c r="S577" s="14">
        <f t="shared" si="32"/>
        <v>-3.1719015936871875E-3</v>
      </c>
      <c r="T577" s="8">
        <v>4019.65</v>
      </c>
      <c r="U577" s="13">
        <f t="shared" si="33"/>
        <v>7.289703700733785E-3</v>
      </c>
    </row>
    <row r="578" spans="13:21" ht="17" x14ac:dyDescent="0.2">
      <c r="M578" s="7">
        <v>44907</v>
      </c>
      <c r="N578">
        <v>3202</v>
      </c>
      <c r="O578">
        <v>3223.3500979999999</v>
      </c>
      <c r="P578">
        <v>3198.75</v>
      </c>
      <c r="Q578">
        <v>3218.25</v>
      </c>
      <c r="R578">
        <v>3218.25</v>
      </c>
      <c r="S578" s="14">
        <f t="shared" si="32"/>
        <v>-9.3131548311986556E-4</v>
      </c>
      <c r="T578" s="8">
        <v>3995.32</v>
      </c>
      <c r="U578" s="13">
        <f t="shared" si="33"/>
        <v>-6.0527657880661279E-3</v>
      </c>
    </row>
    <row r="579" spans="13:21" ht="17" x14ac:dyDescent="0.2">
      <c r="M579" s="7">
        <v>44908</v>
      </c>
      <c r="N579">
        <v>3246.5</v>
      </c>
      <c r="O579">
        <v>3369.9628910000001</v>
      </c>
      <c r="P579">
        <v>3244.25</v>
      </c>
      <c r="Q579">
        <v>3268.5</v>
      </c>
      <c r="R579">
        <v>3268.5</v>
      </c>
      <c r="S579" s="14">
        <f t="shared" si="32"/>
        <v>1.5614075972966601E-2</v>
      </c>
      <c r="T579" s="8">
        <v>3895.75</v>
      </c>
      <c r="U579" s="13">
        <f t="shared" si="33"/>
        <v>-2.4921658340258168E-2</v>
      </c>
    </row>
    <row r="580" spans="13:21" ht="17" x14ac:dyDescent="0.2">
      <c r="M580" s="7">
        <v>44909</v>
      </c>
      <c r="N580">
        <v>3249.75</v>
      </c>
      <c r="O580">
        <v>3258.8879390000002</v>
      </c>
      <c r="P580">
        <v>3233</v>
      </c>
      <c r="Q580">
        <v>3255</v>
      </c>
      <c r="R580">
        <v>3255</v>
      </c>
      <c r="S580" s="14">
        <f t="shared" ref="S580:S630" si="34">R580/R579-1</f>
        <v>-4.1303350160624142E-3</v>
      </c>
      <c r="T580" s="8">
        <v>3852.36</v>
      </c>
      <c r="U580" s="13">
        <f t="shared" ref="U580:U630" si="35">T580/T579-1</f>
        <v>-1.1137778348199956E-2</v>
      </c>
    </row>
    <row r="581" spans="13:21" ht="17" x14ac:dyDescent="0.2">
      <c r="M581" s="7">
        <v>44910</v>
      </c>
      <c r="N581">
        <v>3194</v>
      </c>
      <c r="O581">
        <v>3203</v>
      </c>
      <c r="P581">
        <v>3160.75</v>
      </c>
      <c r="Q581">
        <v>3172.5</v>
      </c>
      <c r="R581">
        <v>3172.5</v>
      </c>
      <c r="S581" s="14">
        <f t="shared" si="34"/>
        <v>-2.5345622119815614E-2</v>
      </c>
      <c r="T581" s="8">
        <v>3817.66</v>
      </c>
      <c r="U581" s="13">
        <f t="shared" si="35"/>
        <v>-9.007465553582783E-3</v>
      </c>
    </row>
    <row r="582" spans="13:21" ht="17" x14ac:dyDescent="0.2">
      <c r="M582" s="7">
        <v>44911</v>
      </c>
      <c r="N582">
        <v>3174</v>
      </c>
      <c r="O582">
        <v>3175.3798830000001</v>
      </c>
      <c r="P582">
        <v>3139.5</v>
      </c>
      <c r="Q582">
        <v>3145.125</v>
      </c>
      <c r="R582">
        <v>3145.125</v>
      </c>
      <c r="S582" s="14">
        <f t="shared" si="34"/>
        <v>-8.628841607565052E-3</v>
      </c>
      <c r="T582" s="8">
        <v>3821.62</v>
      </c>
      <c r="U582" s="13">
        <f t="shared" si="35"/>
        <v>1.0372846193742458E-3</v>
      </c>
    </row>
    <row r="583" spans="13:21" ht="17" x14ac:dyDescent="0.2">
      <c r="M583" s="7">
        <v>44914</v>
      </c>
      <c r="N583">
        <v>3146.25</v>
      </c>
      <c r="O583">
        <v>3157.5</v>
      </c>
      <c r="P583">
        <v>3129.25</v>
      </c>
      <c r="Q583">
        <v>3129.25</v>
      </c>
      <c r="R583">
        <v>3129.25</v>
      </c>
      <c r="S583" s="14">
        <f t="shared" si="34"/>
        <v>-5.0474941377528504E-3</v>
      </c>
      <c r="T583" s="8">
        <v>3878.44</v>
      </c>
      <c r="U583" s="13">
        <f t="shared" si="35"/>
        <v>1.4868040255179737E-2</v>
      </c>
    </row>
    <row r="584" spans="13:21" ht="17" x14ac:dyDescent="0.2">
      <c r="M584" s="7">
        <v>44915</v>
      </c>
      <c r="N584">
        <v>3104.5</v>
      </c>
      <c r="O584">
        <v>3140.75</v>
      </c>
      <c r="P584">
        <v>3100</v>
      </c>
      <c r="Q584">
        <v>3123.625</v>
      </c>
      <c r="R584">
        <v>3123.625</v>
      </c>
      <c r="S584" s="14">
        <f t="shared" si="34"/>
        <v>-1.7975553247583376E-3</v>
      </c>
      <c r="T584" s="8">
        <v>3822.39</v>
      </c>
      <c r="U584" s="13">
        <f t="shared" si="35"/>
        <v>-1.4451686760656446E-2</v>
      </c>
    </row>
    <row r="585" spans="13:21" ht="17" x14ac:dyDescent="0.2">
      <c r="M585" s="7">
        <v>44916</v>
      </c>
      <c r="N585">
        <v>3153.5</v>
      </c>
      <c r="O585">
        <v>3196.419922</v>
      </c>
      <c r="P585">
        <v>3135.3159179999998</v>
      </c>
      <c r="Q585">
        <v>3194</v>
      </c>
      <c r="R585">
        <v>3194</v>
      </c>
      <c r="S585" s="14">
        <f t="shared" si="34"/>
        <v>2.2529913161791093E-2</v>
      </c>
      <c r="T585" s="8">
        <v>3844.82</v>
      </c>
      <c r="U585" s="13">
        <f t="shared" si="35"/>
        <v>5.8680563731070556E-3</v>
      </c>
    </row>
    <row r="586" spans="13:21" ht="17" x14ac:dyDescent="0.2">
      <c r="M586" s="7">
        <v>44917</v>
      </c>
      <c r="N586">
        <v>3187</v>
      </c>
      <c r="O586">
        <v>3200.5</v>
      </c>
      <c r="P586">
        <v>3146.5</v>
      </c>
      <c r="Q586">
        <v>3149.5</v>
      </c>
      <c r="R586">
        <v>3149.5</v>
      </c>
      <c r="S586" s="14">
        <f t="shared" si="34"/>
        <v>-1.3932373199749493E-2</v>
      </c>
      <c r="T586" s="8">
        <v>3829.25</v>
      </c>
      <c r="U586" s="13">
        <f t="shared" si="35"/>
        <v>-4.0496044028068834E-3</v>
      </c>
    </row>
    <row r="587" spans="13:21" ht="17" x14ac:dyDescent="0.2">
      <c r="M587" s="7">
        <v>44918</v>
      </c>
      <c r="N587">
        <v>3156</v>
      </c>
      <c r="O587">
        <v>3163.25</v>
      </c>
      <c r="P587">
        <v>3152.1279300000001</v>
      </c>
      <c r="Q587">
        <v>3159.25</v>
      </c>
      <c r="R587">
        <v>3159.25</v>
      </c>
      <c r="S587" s="14">
        <f t="shared" si="34"/>
        <v>3.095729480870002E-3</v>
      </c>
      <c r="T587" s="8">
        <v>3783.22</v>
      </c>
      <c r="U587" s="13">
        <f t="shared" si="35"/>
        <v>-1.202063067180259E-2</v>
      </c>
    </row>
    <row r="588" spans="13:21" ht="17" x14ac:dyDescent="0.2">
      <c r="M588" s="7">
        <v>44923</v>
      </c>
      <c r="N588">
        <v>3172.25</v>
      </c>
      <c r="O588">
        <v>3177.25</v>
      </c>
      <c r="P588">
        <v>3144.25</v>
      </c>
      <c r="Q588">
        <v>3145.5</v>
      </c>
      <c r="R588">
        <v>3145.5</v>
      </c>
      <c r="S588" s="14">
        <f t="shared" si="34"/>
        <v>-4.3522988050961331E-3</v>
      </c>
      <c r="T588" s="8">
        <v>3849.28</v>
      </c>
      <c r="U588" s="13">
        <f t="shared" si="35"/>
        <v>1.7461316021801565E-2</v>
      </c>
    </row>
    <row r="589" spans="13:21" ht="17" x14ac:dyDescent="0.2">
      <c r="M589" s="7">
        <v>44924</v>
      </c>
      <c r="N589">
        <v>3135.75</v>
      </c>
      <c r="O589">
        <v>3177.25</v>
      </c>
      <c r="P589">
        <v>3131.25</v>
      </c>
      <c r="Q589">
        <v>3172.375</v>
      </c>
      <c r="R589">
        <v>3172.375</v>
      </c>
      <c r="S589" s="14">
        <f t="shared" si="34"/>
        <v>8.543951676998951E-3</v>
      </c>
      <c r="T589" s="8">
        <v>3839.5</v>
      </c>
      <c r="U589" s="13">
        <f t="shared" si="35"/>
        <v>-2.5407348906808513E-3</v>
      </c>
    </row>
    <row r="590" spans="13:21" ht="17" x14ac:dyDescent="0.2">
      <c r="M590" s="7">
        <v>44925</v>
      </c>
      <c r="N590">
        <v>3161.25</v>
      </c>
      <c r="O590">
        <v>3172</v>
      </c>
      <c r="P590">
        <v>3160.75</v>
      </c>
      <c r="Q590">
        <v>3163.125</v>
      </c>
      <c r="R590">
        <v>3163.125</v>
      </c>
      <c r="S590" s="14">
        <f t="shared" si="34"/>
        <v>-2.9157965246857653E-3</v>
      </c>
      <c r="T590" s="8">
        <v>3824.14</v>
      </c>
      <c r="U590" s="13">
        <f t="shared" si="35"/>
        <v>-4.0005209011589882E-3</v>
      </c>
    </row>
    <row r="591" spans="13:21" ht="17" x14ac:dyDescent="0.2">
      <c r="M591" s="7">
        <v>44929</v>
      </c>
      <c r="N591">
        <v>3207.75</v>
      </c>
      <c r="O591">
        <v>3241.820068</v>
      </c>
      <c r="P591">
        <v>3160.86499</v>
      </c>
      <c r="Q591">
        <v>3168.125</v>
      </c>
      <c r="R591">
        <v>3168.125</v>
      </c>
      <c r="S591" s="14">
        <f t="shared" si="34"/>
        <v>1.5807152736613261E-3</v>
      </c>
      <c r="T591" s="8">
        <v>3852.97</v>
      </c>
      <c r="U591" s="13">
        <f t="shared" si="35"/>
        <v>7.5389499338414101E-3</v>
      </c>
    </row>
    <row r="592" spans="13:21" ht="17" x14ac:dyDescent="0.2">
      <c r="M592" s="7">
        <v>44930</v>
      </c>
      <c r="N592">
        <v>3174.5</v>
      </c>
      <c r="O592">
        <v>3185.5</v>
      </c>
      <c r="P592">
        <v>3158.38501</v>
      </c>
      <c r="Q592">
        <v>3184.625</v>
      </c>
      <c r="R592">
        <v>3184.625</v>
      </c>
      <c r="S592" s="14">
        <f t="shared" si="34"/>
        <v>5.2081278358651062E-3</v>
      </c>
      <c r="T592" s="8">
        <v>3808.1</v>
      </c>
      <c r="U592" s="13">
        <f t="shared" si="35"/>
        <v>-1.164556173549236E-2</v>
      </c>
    </row>
    <row r="593" spans="13:21" ht="17" x14ac:dyDescent="0.2">
      <c r="M593" s="7">
        <v>44931</v>
      </c>
      <c r="N593">
        <v>3185.5</v>
      </c>
      <c r="O593">
        <v>3200.580078</v>
      </c>
      <c r="P593">
        <v>3178.25</v>
      </c>
      <c r="Q593">
        <v>3183.75</v>
      </c>
      <c r="R593">
        <v>3183.75</v>
      </c>
      <c r="S593" s="14">
        <f t="shared" si="34"/>
        <v>-2.7475762452411345E-4</v>
      </c>
      <c r="T593" s="8">
        <v>3895.08</v>
      </c>
      <c r="U593" s="13">
        <f t="shared" si="35"/>
        <v>2.284078674404566E-2</v>
      </c>
    </row>
    <row r="594" spans="13:21" ht="17" x14ac:dyDescent="0.2">
      <c r="M594" s="7">
        <v>44932</v>
      </c>
      <c r="N594">
        <v>3191</v>
      </c>
      <c r="O594">
        <v>3215</v>
      </c>
      <c r="P594">
        <v>3184</v>
      </c>
      <c r="Q594">
        <v>3196.25</v>
      </c>
      <c r="R594">
        <v>3196.25</v>
      </c>
      <c r="S594" s="14">
        <f t="shared" si="34"/>
        <v>3.9261876717706645E-3</v>
      </c>
      <c r="T594" s="8">
        <v>3892.09</v>
      </c>
      <c r="U594" s="13">
        <f t="shared" si="35"/>
        <v>-7.6763506782906443E-4</v>
      </c>
    </row>
    <row r="595" spans="13:21" ht="17" x14ac:dyDescent="0.2">
      <c r="M595" s="7">
        <v>44935</v>
      </c>
      <c r="N595">
        <v>3196.5</v>
      </c>
      <c r="O595">
        <v>3223.75</v>
      </c>
      <c r="P595">
        <v>3191.179932</v>
      </c>
      <c r="Q595">
        <v>3220.5</v>
      </c>
      <c r="R595">
        <v>3220.5</v>
      </c>
      <c r="S595" s="14">
        <f t="shared" si="34"/>
        <v>7.5870160344153614E-3</v>
      </c>
      <c r="T595" s="8">
        <v>3919.25</v>
      </c>
      <c r="U595" s="13">
        <f t="shared" si="35"/>
        <v>6.9782558985018728E-3</v>
      </c>
    </row>
    <row r="596" spans="13:21" ht="17" x14ac:dyDescent="0.2">
      <c r="M596" s="7">
        <v>44936</v>
      </c>
      <c r="N596">
        <v>3181.25</v>
      </c>
      <c r="O596">
        <v>3195.36499</v>
      </c>
      <c r="P596">
        <v>3175.86499</v>
      </c>
      <c r="Q596">
        <v>3187.5</v>
      </c>
      <c r="R596">
        <v>3187.5</v>
      </c>
      <c r="S596" s="14">
        <f t="shared" si="34"/>
        <v>-1.0246856078248712E-2</v>
      </c>
      <c r="T596" s="8">
        <v>3969.61</v>
      </c>
      <c r="U596" s="13">
        <f t="shared" si="35"/>
        <v>1.2849397206098123E-2</v>
      </c>
    </row>
    <row r="597" spans="13:21" ht="17" x14ac:dyDescent="0.2">
      <c r="M597" s="7">
        <v>44937</v>
      </c>
      <c r="N597">
        <v>3205.25</v>
      </c>
      <c r="O597">
        <v>3236.63501</v>
      </c>
      <c r="P597">
        <v>3205.25</v>
      </c>
      <c r="Q597">
        <v>3235.375</v>
      </c>
      <c r="R597">
        <v>3235.375</v>
      </c>
      <c r="S597" s="14">
        <f t="shared" si="34"/>
        <v>1.5019607843137273E-2</v>
      </c>
      <c r="T597" s="8">
        <v>3983.17</v>
      </c>
      <c r="U597" s="13">
        <f t="shared" si="35"/>
        <v>3.41595270064321E-3</v>
      </c>
    </row>
    <row r="598" spans="13:21" ht="17" x14ac:dyDescent="0.2">
      <c r="M598" s="7">
        <v>44938</v>
      </c>
      <c r="N598">
        <v>3250.5</v>
      </c>
      <c r="O598">
        <v>3267.25</v>
      </c>
      <c r="P598">
        <v>3235.25</v>
      </c>
      <c r="Q598">
        <v>3249</v>
      </c>
      <c r="R598">
        <v>3249</v>
      </c>
      <c r="S598" s="14">
        <f t="shared" si="34"/>
        <v>4.2112583549047677E-3</v>
      </c>
      <c r="T598" s="8">
        <v>3999.09</v>
      </c>
      <c r="U598" s="13">
        <f t="shared" si="35"/>
        <v>3.9968166058692578E-3</v>
      </c>
    </row>
    <row r="599" spans="13:21" ht="17" x14ac:dyDescent="0.2">
      <c r="M599" s="7">
        <v>44939</v>
      </c>
      <c r="N599">
        <v>3243.75</v>
      </c>
      <c r="O599">
        <v>3249.5</v>
      </c>
      <c r="P599">
        <v>3226.13501</v>
      </c>
      <c r="Q599">
        <v>3241.75</v>
      </c>
      <c r="R599">
        <v>3241.75</v>
      </c>
      <c r="S599" s="14">
        <f t="shared" si="34"/>
        <v>-2.2314558325639E-3</v>
      </c>
      <c r="T599" s="8">
        <v>3990.97</v>
      </c>
      <c r="U599" s="13">
        <f t="shared" si="35"/>
        <v>-2.0304619300891558E-3</v>
      </c>
    </row>
    <row r="600" spans="13:21" ht="17" x14ac:dyDescent="0.2">
      <c r="M600" s="7">
        <v>44942</v>
      </c>
      <c r="N600">
        <v>3255</v>
      </c>
      <c r="O600">
        <v>3266</v>
      </c>
      <c r="P600">
        <v>3245.429932</v>
      </c>
      <c r="Q600">
        <v>3261.75</v>
      </c>
      <c r="R600">
        <v>3261.75</v>
      </c>
      <c r="S600" s="14">
        <f t="shared" si="34"/>
        <v>6.1695072106116022E-3</v>
      </c>
      <c r="T600" s="8">
        <v>3928.86</v>
      </c>
      <c r="U600" s="13">
        <f t="shared" si="35"/>
        <v>-1.5562632643191909E-2</v>
      </c>
    </row>
    <row r="601" spans="13:21" ht="17" x14ac:dyDescent="0.2">
      <c r="M601" s="7">
        <v>44943</v>
      </c>
      <c r="N601">
        <v>3248</v>
      </c>
      <c r="O601">
        <v>3257.88501</v>
      </c>
      <c r="P601">
        <v>3232.75</v>
      </c>
      <c r="Q601">
        <v>3240.25</v>
      </c>
      <c r="R601">
        <v>3240.25</v>
      </c>
      <c r="S601" s="14">
        <f t="shared" si="34"/>
        <v>-6.5915536138575481E-3</v>
      </c>
      <c r="T601" s="8">
        <v>3898.85</v>
      </c>
      <c r="U601" s="13">
        <f t="shared" si="35"/>
        <v>-7.6383480195273412E-3</v>
      </c>
    </row>
    <row r="602" spans="13:21" ht="17" x14ac:dyDescent="0.2">
      <c r="M602" s="7">
        <v>44944</v>
      </c>
      <c r="N602">
        <v>3233.75</v>
      </c>
      <c r="O602">
        <v>3235.429932</v>
      </c>
      <c r="P602">
        <v>3193</v>
      </c>
      <c r="Q602">
        <v>3193.625</v>
      </c>
      <c r="R602">
        <v>3193.625</v>
      </c>
      <c r="S602" s="14">
        <f t="shared" si="34"/>
        <v>-1.4389321811588585E-2</v>
      </c>
      <c r="T602" s="8">
        <v>3972.61</v>
      </c>
      <c r="U602" s="13">
        <f t="shared" si="35"/>
        <v>1.8918399015094289E-2</v>
      </c>
    </row>
    <row r="603" spans="13:21" ht="17" x14ac:dyDescent="0.2">
      <c r="M603" s="7">
        <v>44945</v>
      </c>
      <c r="N603">
        <v>3167.5</v>
      </c>
      <c r="O603">
        <v>3171.75</v>
      </c>
      <c r="P603">
        <v>3132</v>
      </c>
      <c r="Q603">
        <v>3132</v>
      </c>
      <c r="R603">
        <v>3132</v>
      </c>
      <c r="S603" s="14">
        <f t="shared" si="34"/>
        <v>-1.9296254256526701E-2</v>
      </c>
      <c r="T603" s="8">
        <v>4019.81</v>
      </c>
      <c r="U603" s="13">
        <f t="shared" si="35"/>
        <v>1.1881357596139619E-2</v>
      </c>
    </row>
    <row r="604" spans="13:21" ht="17" x14ac:dyDescent="0.2">
      <c r="M604" s="7">
        <v>44946</v>
      </c>
      <c r="N604">
        <v>3152.25</v>
      </c>
      <c r="O604">
        <v>3164.25</v>
      </c>
      <c r="P604">
        <v>3142.5</v>
      </c>
      <c r="Q604">
        <v>3165.875</v>
      </c>
      <c r="R604">
        <v>3165.875</v>
      </c>
      <c r="S604" s="14">
        <f t="shared" si="34"/>
        <v>1.0815772669220847E-2</v>
      </c>
      <c r="T604" s="8">
        <v>4016.95</v>
      </c>
      <c r="U604" s="13">
        <f t="shared" si="35"/>
        <v>-7.1147641306434917E-4</v>
      </c>
    </row>
    <row r="605" spans="13:21" ht="17" x14ac:dyDescent="0.2">
      <c r="M605" s="7">
        <v>44949</v>
      </c>
      <c r="N605">
        <v>3186.5</v>
      </c>
      <c r="O605">
        <v>3245.25</v>
      </c>
      <c r="P605">
        <v>3182.8930660000001</v>
      </c>
      <c r="Q605">
        <v>3237</v>
      </c>
      <c r="R605">
        <v>3237</v>
      </c>
      <c r="S605" s="14">
        <f t="shared" si="34"/>
        <v>2.246614285150228E-2</v>
      </c>
      <c r="T605" s="8">
        <v>4016.22</v>
      </c>
      <c r="U605" s="13">
        <f t="shared" si="35"/>
        <v>-1.8172991946630024E-4</v>
      </c>
    </row>
    <row r="606" spans="13:21" ht="17" x14ac:dyDescent="0.2">
      <c r="M606" s="7">
        <v>44950</v>
      </c>
      <c r="N606">
        <v>3226</v>
      </c>
      <c r="O606">
        <v>3250.25</v>
      </c>
      <c r="P606">
        <v>3225.1899410000001</v>
      </c>
      <c r="Q606">
        <v>3241.75</v>
      </c>
      <c r="R606">
        <v>3241.75</v>
      </c>
      <c r="S606" s="14">
        <f t="shared" si="34"/>
        <v>1.4674080939141021E-3</v>
      </c>
      <c r="T606" s="8">
        <v>4060.43</v>
      </c>
      <c r="U606" s="13">
        <f t="shared" si="35"/>
        <v>1.1007863115068517E-2</v>
      </c>
    </row>
    <row r="607" spans="13:21" ht="17" x14ac:dyDescent="0.2">
      <c r="M607" s="7">
        <v>44951</v>
      </c>
      <c r="N607">
        <v>3236.5</v>
      </c>
      <c r="O607">
        <v>3239.25</v>
      </c>
      <c r="P607">
        <v>3186.1430660000001</v>
      </c>
      <c r="Q607">
        <v>3203.5</v>
      </c>
      <c r="R607">
        <v>3203.5</v>
      </c>
      <c r="S607" s="14">
        <f t="shared" si="34"/>
        <v>-1.179918254029455E-2</v>
      </c>
      <c r="T607" s="8">
        <v>4070.56</v>
      </c>
      <c r="U607" s="13">
        <f t="shared" si="35"/>
        <v>2.4948096630159622E-3</v>
      </c>
    </row>
    <row r="608" spans="13:21" ht="17" x14ac:dyDescent="0.2">
      <c r="M608" s="7">
        <v>44952</v>
      </c>
      <c r="N608">
        <v>3233.25</v>
      </c>
      <c r="O608">
        <v>3255</v>
      </c>
      <c r="P608">
        <v>3231.75</v>
      </c>
      <c r="Q608">
        <v>3242.5</v>
      </c>
      <c r="R608">
        <v>3242.5</v>
      </c>
      <c r="S608" s="14">
        <f t="shared" si="34"/>
        <v>1.2174184485718831E-2</v>
      </c>
      <c r="T608" s="8">
        <v>4017.77</v>
      </c>
      <c r="U608" s="13">
        <f t="shared" si="35"/>
        <v>-1.2968731575016657E-2</v>
      </c>
    </row>
    <row r="609" spans="13:21" ht="17" x14ac:dyDescent="0.2">
      <c r="M609" s="7">
        <v>44953</v>
      </c>
      <c r="N609">
        <v>3257.75</v>
      </c>
      <c r="O609">
        <v>3274</v>
      </c>
      <c r="P609">
        <v>3254.25</v>
      </c>
      <c r="Q609">
        <v>3270.75</v>
      </c>
      <c r="R609">
        <v>3270.75</v>
      </c>
      <c r="S609" s="14">
        <f t="shared" si="34"/>
        <v>8.7124132613722871E-3</v>
      </c>
      <c r="T609" s="8">
        <v>4076.6</v>
      </c>
      <c r="U609" s="13">
        <f t="shared" si="35"/>
        <v>1.4642450911824145E-2</v>
      </c>
    </row>
    <row r="610" spans="13:21" ht="17" x14ac:dyDescent="0.2">
      <c r="M610" s="7">
        <v>44956</v>
      </c>
      <c r="N610">
        <v>3254.75</v>
      </c>
      <c r="O610">
        <v>3267.25</v>
      </c>
      <c r="P610">
        <v>3236.665039</v>
      </c>
      <c r="Q610">
        <v>3257.75</v>
      </c>
      <c r="R610">
        <v>3257.75</v>
      </c>
      <c r="S610" s="14">
        <f t="shared" si="34"/>
        <v>-3.9746235572880595E-3</v>
      </c>
      <c r="T610" s="8">
        <v>4119.21</v>
      </c>
      <c r="U610" s="13">
        <f t="shared" si="35"/>
        <v>1.0452337732424155E-2</v>
      </c>
    </row>
    <row r="611" spans="13:21" ht="17" x14ac:dyDescent="0.2">
      <c r="M611" s="7">
        <v>44957</v>
      </c>
      <c r="N611">
        <v>3247.25</v>
      </c>
      <c r="O611">
        <v>3274.5</v>
      </c>
      <c r="P611">
        <v>3233</v>
      </c>
      <c r="Q611">
        <v>3270.625</v>
      </c>
      <c r="R611">
        <v>3270.625</v>
      </c>
      <c r="S611" s="14">
        <f t="shared" si="34"/>
        <v>3.9521141892411293E-3</v>
      </c>
      <c r="T611" s="8">
        <v>4179.76</v>
      </c>
      <c r="U611" s="13">
        <f t="shared" si="35"/>
        <v>1.4699420519954209E-2</v>
      </c>
    </row>
    <row r="612" spans="13:21" ht="17" x14ac:dyDescent="0.2">
      <c r="M612" s="7">
        <v>44958</v>
      </c>
      <c r="N612">
        <v>3289.75</v>
      </c>
      <c r="O612">
        <v>3291.25</v>
      </c>
      <c r="P612">
        <v>3276.3000489999999</v>
      </c>
      <c r="Q612">
        <v>3289.375</v>
      </c>
      <c r="R612">
        <v>3289.375</v>
      </c>
      <c r="S612" s="14">
        <f t="shared" si="34"/>
        <v>5.7328492260653174E-3</v>
      </c>
      <c r="T612" s="8">
        <v>4136.4799999999996</v>
      </c>
      <c r="U612" s="13">
        <f t="shared" si="35"/>
        <v>-1.0354661511665864E-2</v>
      </c>
    </row>
    <row r="613" spans="13:21" ht="17" x14ac:dyDescent="0.2">
      <c r="M613" s="7">
        <v>44959</v>
      </c>
      <c r="N613">
        <v>3325</v>
      </c>
      <c r="O613">
        <v>3393</v>
      </c>
      <c r="P613">
        <v>3322</v>
      </c>
      <c r="Q613">
        <v>3390.75</v>
      </c>
      <c r="R613">
        <v>3390.75</v>
      </c>
      <c r="S613" s="14">
        <f t="shared" si="34"/>
        <v>3.0818924567737049E-2</v>
      </c>
      <c r="T613" s="8">
        <v>4111.08</v>
      </c>
      <c r="U613" s="13">
        <f t="shared" si="35"/>
        <v>-6.1404865973000433E-3</v>
      </c>
    </row>
    <row r="614" spans="13:21" ht="17" x14ac:dyDescent="0.2">
      <c r="M614" s="7">
        <v>44960</v>
      </c>
      <c r="N614">
        <v>3388.5</v>
      </c>
      <c r="O614">
        <v>3440</v>
      </c>
      <c r="P614">
        <v>3367.25</v>
      </c>
      <c r="Q614">
        <v>3439.25</v>
      </c>
      <c r="R614">
        <v>3439.25</v>
      </c>
      <c r="S614" s="14">
        <f t="shared" si="34"/>
        <v>1.4303620143036211E-2</v>
      </c>
      <c r="T614" s="8">
        <v>4164</v>
      </c>
      <c r="U614" s="13">
        <f t="shared" si="35"/>
        <v>1.2872529846171821E-2</v>
      </c>
    </row>
    <row r="615" spans="13:21" ht="17" x14ac:dyDescent="0.2">
      <c r="M615" s="7">
        <v>44963</v>
      </c>
      <c r="N615">
        <v>3405</v>
      </c>
      <c r="O615">
        <v>3416.5</v>
      </c>
      <c r="P615">
        <v>3390.25</v>
      </c>
      <c r="Q615">
        <v>3416.25</v>
      </c>
      <c r="R615">
        <v>3416.25</v>
      </c>
      <c r="S615" s="14">
        <f t="shared" si="34"/>
        <v>-6.6875045431417091E-3</v>
      </c>
      <c r="T615" s="8">
        <v>4117.8599999999997</v>
      </c>
      <c r="U615" s="13">
        <f t="shared" si="35"/>
        <v>-1.1080691642651352E-2</v>
      </c>
    </row>
    <row r="616" spans="13:21" ht="17" x14ac:dyDescent="0.2">
      <c r="M616" s="7">
        <v>44964</v>
      </c>
      <c r="N616">
        <v>3409</v>
      </c>
      <c r="O616">
        <v>3425.2370609999998</v>
      </c>
      <c r="P616">
        <v>3400</v>
      </c>
      <c r="Q616">
        <v>3409</v>
      </c>
      <c r="R616">
        <v>3409</v>
      </c>
      <c r="S616" s="14">
        <f t="shared" si="34"/>
        <v>-2.1222100256128584E-3</v>
      </c>
      <c r="T616" s="8">
        <v>4081.5</v>
      </c>
      <c r="U616" s="13">
        <f t="shared" si="35"/>
        <v>-8.8298290859815109E-3</v>
      </c>
    </row>
    <row r="617" spans="13:21" ht="17" x14ac:dyDescent="0.2">
      <c r="M617" s="7">
        <v>44965</v>
      </c>
      <c r="N617">
        <v>3426.75</v>
      </c>
      <c r="O617">
        <v>3432.25</v>
      </c>
      <c r="P617">
        <v>3398</v>
      </c>
      <c r="Q617">
        <v>3400.625</v>
      </c>
      <c r="R617">
        <v>3400.625</v>
      </c>
      <c r="S617" s="14">
        <f t="shared" si="34"/>
        <v>-2.4567321795248009E-3</v>
      </c>
      <c r="T617" s="8">
        <v>4090.46</v>
      </c>
      <c r="U617" s="13">
        <f t="shared" si="35"/>
        <v>2.1952713463186946E-3</v>
      </c>
    </row>
    <row r="618" spans="13:21" ht="17" x14ac:dyDescent="0.2">
      <c r="M618" s="7">
        <v>44966</v>
      </c>
      <c r="N618">
        <v>3408.5</v>
      </c>
      <c r="O618">
        <v>3415.5</v>
      </c>
      <c r="P618">
        <v>3382.5</v>
      </c>
      <c r="Q618">
        <v>3383.375</v>
      </c>
      <c r="R618">
        <v>3383.375</v>
      </c>
      <c r="S618" s="14">
        <f t="shared" si="34"/>
        <v>-5.0725969490902356E-3</v>
      </c>
      <c r="T618" s="8">
        <v>4137.29</v>
      </c>
      <c r="U618" s="13">
        <f t="shared" si="35"/>
        <v>1.1448590134117032E-2</v>
      </c>
    </row>
    <row r="619" spans="13:21" ht="17" x14ac:dyDescent="0.2">
      <c r="M619" s="7">
        <v>44967</v>
      </c>
      <c r="N619">
        <v>3355.5</v>
      </c>
      <c r="O619">
        <v>3372.25</v>
      </c>
      <c r="P619">
        <v>3336</v>
      </c>
      <c r="Q619">
        <v>3367.75</v>
      </c>
      <c r="R619">
        <v>3367.75</v>
      </c>
      <c r="S619" s="14">
        <f t="shared" si="34"/>
        <v>-4.6181697269738198E-3</v>
      </c>
      <c r="T619" s="8">
        <v>4136.13</v>
      </c>
      <c r="U619" s="13">
        <f t="shared" si="35"/>
        <v>-2.8037676836767389E-4</v>
      </c>
    </row>
    <row r="620" spans="13:21" ht="17" x14ac:dyDescent="0.2">
      <c r="M620" s="7">
        <v>44970</v>
      </c>
      <c r="N620">
        <v>3373.75</v>
      </c>
      <c r="O620">
        <v>3392</v>
      </c>
      <c r="P620">
        <v>3372.9499510000001</v>
      </c>
      <c r="Q620">
        <v>3390.125</v>
      </c>
      <c r="R620">
        <v>3390.125</v>
      </c>
      <c r="S620" s="14">
        <f t="shared" si="34"/>
        <v>6.6439017147947865E-3</v>
      </c>
      <c r="T620" s="8">
        <v>4147.6000000000004</v>
      </c>
      <c r="U620" s="13">
        <f t="shared" si="35"/>
        <v>2.7731236687436045E-3</v>
      </c>
    </row>
    <row r="621" spans="13:21" ht="17" x14ac:dyDescent="0.2">
      <c r="M621" s="7">
        <v>44971</v>
      </c>
      <c r="N621">
        <v>3388.25</v>
      </c>
      <c r="O621">
        <v>3398</v>
      </c>
      <c r="P621">
        <v>3369</v>
      </c>
      <c r="Q621">
        <v>3369</v>
      </c>
      <c r="R621">
        <v>3369</v>
      </c>
      <c r="S621" s="14">
        <f t="shared" si="34"/>
        <v>-6.2313336528888597E-3</v>
      </c>
      <c r="T621" s="8">
        <v>4090.41</v>
      </c>
      <c r="U621" s="13">
        <f t="shared" si="35"/>
        <v>-1.378869707782826E-2</v>
      </c>
    </row>
    <row r="622" spans="13:21" ht="17" x14ac:dyDescent="0.2">
      <c r="M622" s="7">
        <v>44972</v>
      </c>
      <c r="N622">
        <v>3393.25</v>
      </c>
      <c r="O622">
        <v>3423.6499020000001</v>
      </c>
      <c r="P622">
        <v>3392.4099120000001</v>
      </c>
      <c r="Q622">
        <v>3426.5</v>
      </c>
      <c r="R622">
        <v>3426.5</v>
      </c>
      <c r="S622" s="14">
        <f t="shared" si="34"/>
        <v>1.7067379044226838E-2</v>
      </c>
      <c r="T622" s="8">
        <v>4079.09</v>
      </c>
      <c r="U622" s="13">
        <f t="shared" si="35"/>
        <v>-2.7674487398573477E-3</v>
      </c>
    </row>
    <row r="623" spans="13:21" ht="17" x14ac:dyDescent="0.2">
      <c r="M623" s="7">
        <v>44973</v>
      </c>
      <c r="N623">
        <v>3438.75</v>
      </c>
      <c r="O623">
        <v>3441.4160160000001</v>
      </c>
      <c r="P623">
        <v>3406.2070309999999</v>
      </c>
      <c r="Q623">
        <v>3420.875</v>
      </c>
      <c r="R623">
        <v>3420.875</v>
      </c>
      <c r="S623" s="14">
        <f t="shared" si="34"/>
        <v>-1.6416168101561768E-3</v>
      </c>
      <c r="T623" s="8">
        <v>3997.34</v>
      </c>
      <c r="U623" s="13">
        <f t="shared" si="35"/>
        <v>-2.0041234687148357E-2</v>
      </c>
    </row>
    <row r="624" spans="13:21" ht="17" x14ac:dyDescent="0.2">
      <c r="M624" s="7">
        <v>44974</v>
      </c>
      <c r="N624">
        <v>3400.5</v>
      </c>
      <c r="O624">
        <v>3402.5</v>
      </c>
      <c r="P624">
        <v>3366.123047</v>
      </c>
      <c r="Q624">
        <v>3367.75</v>
      </c>
      <c r="R624">
        <v>3367.75</v>
      </c>
      <c r="S624" s="14">
        <f t="shared" si="34"/>
        <v>-1.5529652501187541E-2</v>
      </c>
      <c r="T624" s="8">
        <v>3991.05</v>
      </c>
      <c r="U624" s="13">
        <f t="shared" si="35"/>
        <v>-1.5735464083616035E-3</v>
      </c>
    </row>
    <row r="625" spans="13:21" ht="17" x14ac:dyDescent="0.2">
      <c r="M625" s="7">
        <v>44977</v>
      </c>
      <c r="N625">
        <v>3373</v>
      </c>
      <c r="O625">
        <v>3387</v>
      </c>
      <c r="P625">
        <v>3360</v>
      </c>
      <c r="Q625">
        <v>3371.75</v>
      </c>
      <c r="R625">
        <v>3371.75</v>
      </c>
      <c r="S625" s="14">
        <f t="shared" si="34"/>
        <v>1.1877366194046335E-3</v>
      </c>
      <c r="T625" s="8">
        <v>4012.32</v>
      </c>
      <c r="U625" s="13">
        <f t="shared" si="35"/>
        <v>5.3294245875146196E-3</v>
      </c>
    </row>
    <row r="626" spans="13:21" ht="17" x14ac:dyDescent="0.2">
      <c r="M626" s="7">
        <v>44978</v>
      </c>
      <c r="N626">
        <v>3362.25</v>
      </c>
      <c r="O626">
        <v>3368.580078</v>
      </c>
      <c r="P626">
        <v>3300.6708979999999</v>
      </c>
      <c r="Q626">
        <v>3302.625</v>
      </c>
      <c r="R626">
        <v>3302.625</v>
      </c>
      <c r="S626" s="14">
        <f t="shared" si="34"/>
        <v>-2.0501223400311464E-2</v>
      </c>
      <c r="T626" s="8">
        <v>3970.04</v>
      </c>
      <c r="U626" s="13">
        <f t="shared" si="35"/>
        <v>-1.0537544363360851E-2</v>
      </c>
    </row>
    <row r="627" spans="13:21" ht="17" x14ac:dyDescent="0.2">
      <c r="M627" s="7">
        <v>44979</v>
      </c>
      <c r="N627">
        <v>3297.75</v>
      </c>
      <c r="O627">
        <v>3305.5</v>
      </c>
      <c r="P627">
        <v>3289.419922</v>
      </c>
      <c r="Q627">
        <v>3303.375</v>
      </c>
      <c r="R627">
        <v>3303.375</v>
      </c>
      <c r="S627" s="14">
        <f t="shared" si="34"/>
        <v>2.2709208584070772E-4</v>
      </c>
      <c r="T627" s="8">
        <v>3982.24</v>
      </c>
      <c r="U627" s="13">
        <f t="shared" si="35"/>
        <v>3.0730168965551474E-3</v>
      </c>
    </row>
    <row r="628" spans="13:21" x14ac:dyDescent="0.2">
      <c r="M628" s="7">
        <v>44980</v>
      </c>
      <c r="N628">
        <v>3328.25</v>
      </c>
      <c r="O628">
        <v>3331.5</v>
      </c>
      <c r="P628">
        <v>3308.25</v>
      </c>
      <c r="Q628">
        <v>3306.25</v>
      </c>
      <c r="R628">
        <v>3306.25</v>
      </c>
      <c r="S628" s="14">
        <f t="shared" si="34"/>
        <v>8.7032201914705176E-4</v>
      </c>
      <c r="U628" s="13">
        <f t="shared" si="35"/>
        <v>-1</v>
      </c>
    </row>
    <row r="629" spans="13:21" x14ac:dyDescent="0.2">
      <c r="M629" s="7">
        <v>44981</v>
      </c>
      <c r="N629">
        <v>3321</v>
      </c>
      <c r="O629">
        <v>3327.330078</v>
      </c>
      <c r="P629">
        <v>3290.25</v>
      </c>
      <c r="Q629">
        <v>3305.125</v>
      </c>
      <c r="R629">
        <v>3305.125</v>
      </c>
      <c r="S629" s="14">
        <f t="shared" si="34"/>
        <v>-3.4026465028358377E-4</v>
      </c>
      <c r="U629" s="13" t="e">
        <f t="shared" si="35"/>
        <v>#DIV/0!</v>
      </c>
    </row>
    <row r="630" spans="13:21" x14ac:dyDescent="0.2">
      <c r="M630" s="7">
        <v>44984</v>
      </c>
      <c r="N630">
        <v>3318.75</v>
      </c>
      <c r="O630">
        <v>3326.830078</v>
      </c>
      <c r="P630">
        <v>3307</v>
      </c>
      <c r="Q630">
        <v>3307</v>
      </c>
      <c r="R630">
        <v>3307</v>
      </c>
      <c r="S630" s="14">
        <f t="shared" si="34"/>
        <v>5.6730078287503538E-4</v>
      </c>
      <c r="U630" s="13" t="e">
        <f t="shared" si="35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Royal</vt:lpstr>
      <vt:lpstr>VWRL</vt:lpstr>
      <vt:lpstr>Sheet12</vt:lpstr>
      <vt:lpstr>FTSE 100</vt:lpstr>
      <vt:lpstr>Bonds </vt:lpstr>
      <vt:lpstr>FTSE 250</vt:lpstr>
      <vt:lpstr>Fidelity</vt:lpstr>
      <vt:lpstr>S&amp;P 500</vt:lpstr>
      <vt:lpstr>RF</vt:lpstr>
      <vt:lpstr>Sheet11</vt:lpstr>
      <vt:lpstr>sp500index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AARTHI SUNDAR</dc:creator>
  <cp:lastModifiedBy>AARTHI SUNDAR</cp:lastModifiedBy>
  <dcterms:created xsi:type="dcterms:W3CDTF">2023-02-24T13:04:38Z</dcterms:created>
  <dcterms:modified xsi:type="dcterms:W3CDTF">2023-03-02T18:15:25Z</dcterms:modified>
</cp:coreProperties>
</file>