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293B3438-0C37-4D24-AF48-E657A30C9AF4}" xr6:coauthVersionLast="47" xr6:coauthVersionMax="47" xr10:uidLastSave="{00000000-0000-0000-0000-000000000000}"/>
  <bookViews>
    <workbookView xWindow="3120" yWindow="312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<sst xmlns="http://schemas.openxmlformats.org/spreadsheetml/2006/main" count="68" uniqueCount="47">
  <si>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</si>
  <si>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</si>
  <si>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</si>
  <si>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</si>
  <si>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</si>
  <si>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</si>
  <si>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</si>
  <si>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</si>
  <si>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</si>
  <si>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</si>
  <si>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</si>
  <si>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</si>
  <si>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</si>
  <si>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</si>
  <si>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</si>
  <si>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</si>
  <si>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</si>
  <si>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</si>
  <si>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</si>
  <si>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</si>
  <si>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</si>
  <si>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</si>
  <si>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</si>
  <si>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</si>
  <si>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</si>
  <si>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</si>
  <si>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</si>
  <si>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</si>
  <si>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</si>
  <si>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</si>
  <si>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nous a introduit le projet</t>
  </si>
  <si>
    <t>Faire la planification du jour</t>
  </si>
  <si>
    <t>Mettre en forme le rapport pour le projet</t>
  </si>
  <si>
    <t>Décider du jeu à créer</t>
  </si>
  <si>
    <t>Essayer de comprendre Windows Form</t>
  </si>
  <si>
    <t>Planification du jour</t>
  </si>
  <si>
    <t>Essayer de comprendre le Windows Form</t>
  </si>
  <si>
    <t>( https://www.youtube.com/watch?v=kj9NFVyHOQs )</t>
  </si>
  <si>
    <t>Ajout du personnage à controler</t>
  </si>
  <si>
    <t>Essayer d'ajouter la fonction pour déplacer le personnage</t>
  </si>
  <si>
    <t>Ajouter les obstacles dans mon jeu</t>
  </si>
  <si>
    <t>Faire le déplacement des ennemis et des obstacles</t>
  </si>
  <si>
    <t>J'ai oublié de le faire la semaine avant les vacances et le lundi 27</t>
  </si>
  <si>
    <t xml:space="preserve">Essayer de faire les collisions entre le projectile et l'ennemi ou l'obstacle </t>
  </si>
  <si>
    <t>Afficher le score dans la console</t>
  </si>
  <si>
    <t>Ajouter les collisions dans mon jeu</t>
  </si>
  <si>
    <t>Ajouter les conditions de victoire et de défaite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</si>
</sst>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0" fontId="0" fillId="0" borderId="0" xfId="0" applyFont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180</c:v>
                </c:pt>
                <c:pt idx="1">
                  <c:v>520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0.22929936305732485</c:v>
                </c:pt>
                <c:pt idx="1">
                  <c:v>0.66242038216560506</c:v>
                </c:pt>
                <c:pt idx="2">
                  <c:v>0</c:v>
                </c:pt>
                <c:pt idx="3">
                  <c:v>0.10828025477707007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13" activePane="bottomLeft" state="frozen"/>
      <selection pane="bottomLeft" activeCell="B23" sqref="B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7" t="s">
        <v>1</v>
      </c>
      <c r="B2" s="87"/>
      <c r="C2" s="85" t="s">
        <v>2</v>
      </c>
      <c r="D2" s="85"/>
      <c r="E2" s="85"/>
      <c r="F2" s="5" t="s">
        <v>3</v>
      </c>
      <c r="G2" s="64"/>
    </row>
    <row r="3" spans="1:15" ht="23.25" x14ac:dyDescent="0.35">
      <c r="A3" s="87" t="s">
        <v>4</v>
      </c>
      <c r="B3" s="87"/>
      <c r="C3" s="67" t="str">
        <f>QUOTIENT(E4,60)&amp;" heures "&amp;MOD(E4,60)&amp;" minutes"</f>
        <v>13 heures 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480</v>
      </c>
      <c r="D4" s="17">
        <f>SUBTOTAL(9,$D$7:$D$531)</f>
        <v>305</v>
      </c>
      <c r="E4" s="24">
        <f>SUM(C4:D4)</f>
        <v>785</v>
      </c>
      <c r="F4" s="4"/>
      <c r="G4" s="6"/>
    </row>
    <row r="5" spans="1:15" x14ac:dyDescent="0.25">
      <c r="C5" s="86" t="s">
        <v>6</v>
      </c>
      <c r="D5" s="86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10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35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45930</v>
      </c>
      <c r="C12" s="31"/>
      <c r="D12" s="32">
        <v>30</v>
      </c>
      <c r="E12" s="33" t="s">
        <v>15</v>
      </c>
      <c r="F12" s="23" t="s">
        <v>35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>
        <v>1</v>
      </c>
      <c r="D13" s="36">
        <v>5</v>
      </c>
      <c r="E13" s="37" t="s">
        <v>14</v>
      </c>
      <c r="F13" s="23" t="s">
        <v>36</v>
      </c>
      <c r="G13" s="40" t="s">
        <v>37</v>
      </c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>
        <v>1</v>
      </c>
      <c r="D14" s="32">
        <v>40</v>
      </c>
      <c r="E14" s="33" t="s">
        <v>16</v>
      </c>
      <c r="F14" s="23" t="s">
        <v>38</v>
      </c>
      <c r="G14" s="84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40</v>
      </c>
      <c r="E15" s="37" t="s">
        <v>16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 t="s">
        <v>42</v>
      </c>
      <c r="O16">
        <v>40</v>
      </c>
    </row>
    <row r="17" spans="1:15" x14ac:dyDescent="0.25">
      <c r="A17" s="63">
        <f>IF(ISBLANK(B17),"",_xlfn.ISOWEEKNUM('Journal de travail'!$B17))</f>
        <v>44</v>
      </c>
      <c r="B17" s="34">
        <v>45958</v>
      </c>
      <c r="C17" s="35"/>
      <c r="D17" s="36">
        <v>20</v>
      </c>
      <c r="E17" s="37" t="s">
        <v>16</v>
      </c>
      <c r="F17" s="23" t="s">
        <v>40</v>
      </c>
      <c r="G17" s="40"/>
      <c r="O17">
        <v>45</v>
      </c>
    </row>
    <row r="18" spans="1:15" x14ac:dyDescent="0.25">
      <c r="A18" s="62">
        <f>IF(ISBLANK(B18),"",_xlfn.ISOWEEKNUM('Journal de travail'!$B18))</f>
        <v>44</v>
      </c>
      <c r="B18" s="30">
        <v>45958</v>
      </c>
      <c r="C18" s="31">
        <v>2</v>
      </c>
      <c r="D18" s="32">
        <v>0</v>
      </c>
      <c r="E18" s="33" t="s">
        <v>16</v>
      </c>
      <c r="F18" s="23" t="s">
        <v>41</v>
      </c>
      <c r="G18" s="39"/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>
        <v>1</v>
      </c>
      <c r="D19" s="36">
        <v>0</v>
      </c>
      <c r="E19" s="37" t="s">
        <v>16</v>
      </c>
      <c r="F19" s="23" t="s">
        <v>43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/>
      <c r="D20" s="32">
        <v>15</v>
      </c>
      <c r="E20" s="33" t="s">
        <v>16</v>
      </c>
      <c r="F20" s="23" t="s">
        <v>44</v>
      </c>
      <c r="G20" s="39"/>
    </row>
    <row r="21" spans="1:15" x14ac:dyDescent="0.25">
      <c r="A21" s="63">
        <f>IF(ISBLANK(B21),"",_xlfn.ISOWEEKNUM('Journal de travail'!$B21))</f>
        <v>44</v>
      </c>
      <c r="B21" s="34">
        <v>45959</v>
      </c>
      <c r="C21" s="35">
        <v>1</v>
      </c>
      <c r="D21" s="36">
        <v>35</v>
      </c>
      <c r="E21" s="37" t="s">
        <v>16</v>
      </c>
      <c r="F21" s="23" t="s">
        <v>45</v>
      </c>
      <c r="G21" s="39"/>
    </row>
    <row r="22" spans="1:15" x14ac:dyDescent="0.25">
      <c r="A22" s="62">
        <f>IF(ISBLANK(B22),"",_xlfn.ISOWEEKNUM('Journal de travail'!$B22))</f>
        <v>44</v>
      </c>
      <c r="B22" s="30">
        <v>45959</v>
      </c>
      <c r="C22" s="31">
        <v>1</v>
      </c>
      <c r="D22" s="32">
        <v>0</v>
      </c>
      <c r="E22" s="33" t="s">
        <v>16</v>
      </c>
      <c r="F22" s="23" t="s">
        <v>46</v>
      </c>
      <c r="G22" s="84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60</v>
      </c>
      <c r="C6">
        <f t="shared" ref="C6:C10" si="0">SUM(A6:B6)</f>
        <v>180</v>
      </c>
      <c r="E6" s="70" t="str">
        <f>'Journal de travail'!M8</f>
        <v>Analyse</v>
      </c>
      <c r="F6" s="71" t="str">
        <f>QUOTIENT(SUM(A6:B6),60)&amp;" h "&amp;TEXT(MOD(SUM(A6:B6),60), "00")&amp;" min"</f>
        <v>3 h 00 min</v>
      </c>
      <c r="G6" s="72">
        <f>SUM(A6:B6)/$C$11</f>
        <v>0.22929936305732485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360</v>
      </c>
      <c r="B7">
        <f>SUMIF('Journal de travail'!$E$7:$E$532,Plannification!E7,'Journal de travail'!$D$7:$D$532)</f>
        <v>160</v>
      </c>
      <c r="C7">
        <f t="shared" si="0"/>
        <v>520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8 h 40 min</v>
      </c>
      <c r="G7" s="75">
        <f t="shared" ref="G7:G9" si="2">SUM(A7:B7)/$C$11</f>
        <v>0.66242038216560506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0.10828025477707007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480</v>
      </c>
      <c r="B11">
        <f>SUM(B6:B10)</f>
        <v>305</v>
      </c>
      <c r="C11">
        <f>SUM(A11:B11)</f>
        <v>785</v>
      </c>
      <c r="E11" s="81" t="s">
        <v>29</v>
      </c>
      <c r="F11" s="71" t="str">
        <f t="shared" si="1"/>
        <v>13 h 05 min</v>
      </c>
      <c r="G11" s="82">
        <f>C11/C12</f>
        <v>0.14537037037037037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0a0681-8b2f-4a46-9dab-cf1520193f81">
      <Terms xmlns="http://schemas.microsoft.com/office/infopath/2007/PartnerControls"/>
    </lcf76f155ced4ddcb4097134ff3c332f>
    <TaxCatchAll xmlns="932fafb7-d8e0-4a14-bee3-33aad5c713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20F001D1794FAA6F4057E3355991" ma:contentTypeVersion="10" ma:contentTypeDescription="Crée un document." ma:contentTypeScope="" ma:versionID="a3fb6df6b31548c4fd074caa2ed14580">
  <xsd:schema xmlns:xsd="http://www.w3.org/2001/XMLSchema" xmlns:xs="http://www.w3.org/2001/XMLSchema" xmlns:p="http://schemas.microsoft.com/office/2006/metadata/properties" xmlns:ns2="f20a0681-8b2f-4a46-9dab-cf1520193f81" xmlns:ns3="932fafb7-d8e0-4a14-bee3-33aad5c71309" targetNamespace="http://schemas.microsoft.com/office/2006/metadata/properties" ma:root="true" ma:fieldsID="3d4691fe5d3e52a7f10faf36b21998c3" ns2:_="" ns3:_="">
    <xsd:import namespace="f20a0681-8b2f-4a46-9dab-cf1520193f81"/>
    <xsd:import namespace="932fafb7-d8e0-4a14-bee3-33aad5c7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a0681-8b2f-4a46-9dab-cf1520193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fafb7-d8e0-4a14-bee3-33aad5c713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325519-8edb-4b5c-9516-304f082e19e7}" ma:internalName="TaxCatchAll" ma:showField="CatchAllData" ma:web="932fafb7-d8e0-4a14-bee3-33aad5c713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f20a0681-8b2f-4a46-9dab-cf1520193f81"/>
    <ds:schemaRef ds:uri="932fafb7-d8e0-4a14-bee3-33aad5c71309"/>
  </ds:schemaRefs>
</ds:datastoreItem>
</file>

<file path=customXml/itemProps3.xml><?xml version="1.0" encoding="utf-8"?>
<ds:datastoreItem xmlns:ds="http://schemas.openxmlformats.org/officeDocument/2006/customXml" ds:itemID="{BF1B1176-FD39-41C7-AFE3-BD9EE39B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a0681-8b2f-4a46-9dab-cf1520193f81"/>
    <ds:schemaRef ds:uri="932fafb7-d8e0-4a14-bee3-33aad5c71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2025-10-29T15:29:17Z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0x0101005B1120F001D1794FAA6F4057E3355991</vt:lpwstr>
  </property>
  <property fmtid="{D5CDD505-2E9C-101B-9397-08002B2CF9AE}" pid="3" name="MediaServiceImageTags">
    <vt:lpwstr/>
  </property>
</Properties>
</file>