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salazar\Desktop\ualberta\3 Third Year\2 Winter 2019\PHYS 397\Experiments\Experiment 1 - Introduction to thermoelectricity\Session 4 - I 17 2019\"/>
    </mc:Choice>
  </mc:AlternateContent>
  <xr:revisionPtr revIDLastSave="0" documentId="13_ncr:1_{9615D913-5627-4D2B-B2AA-AB0B595F0216}" xr6:coauthVersionLast="40" xr6:coauthVersionMax="40" xr10:uidLastSave="{00000000-0000-0000-0000-000000000000}"/>
  <bookViews>
    <workbookView xWindow="0" yWindow="0" windowWidth="20196" windowHeight="6300" xr2:uid="{B152BBE1-8400-44A9-BF96-F6E829F5E565}"/>
  </bookViews>
  <sheets>
    <sheet name="data_session4_wErr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" i="1" l="1"/>
  <c r="O19" i="1"/>
  <c r="O2" i="1"/>
  <c r="O3" i="1"/>
  <c r="O4" i="1"/>
  <c r="O5" i="1"/>
  <c r="O7" i="1"/>
  <c r="O8" i="1"/>
  <c r="O9" i="1"/>
  <c r="O10" i="1"/>
  <c r="O11" i="1"/>
  <c r="O12" i="1"/>
  <c r="O13" i="1"/>
  <c r="O15" i="1"/>
  <c r="O16" i="1"/>
  <c r="O17" i="1"/>
  <c r="O18" i="1"/>
  <c r="O20" i="1"/>
  <c r="O21" i="1"/>
  <c r="O23" i="1"/>
  <c r="O24" i="1"/>
  <c r="O25" i="1"/>
  <c r="O26" i="1"/>
  <c r="O27" i="1"/>
  <c r="O28" i="1"/>
  <c r="O29" i="1"/>
  <c r="O31" i="1"/>
  <c r="O33" i="1"/>
  <c r="O34" i="1"/>
  <c r="O35" i="1"/>
  <c r="O36" i="1"/>
  <c r="O37" i="1"/>
  <c r="O39" i="1"/>
  <c r="O6" i="1"/>
  <c r="O14" i="1"/>
  <c r="O22" i="1"/>
  <c r="O30" i="1"/>
  <c r="O38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32" i="1" l="1"/>
  <c r="P32" i="1" s="1"/>
  <c r="Q32" i="1" s="1"/>
  <c r="N19" i="1"/>
  <c r="P19" i="1" s="1"/>
  <c r="Q19" i="1" s="1"/>
  <c r="Q31" i="1"/>
  <c r="Q14" i="1"/>
  <c r="Q7" i="1"/>
  <c r="Q30" i="1"/>
  <c r="Q6" i="1"/>
  <c r="Q37" i="1"/>
  <c r="Q29" i="1"/>
  <c r="Q21" i="1"/>
  <c r="Q13" i="1"/>
  <c r="Q23" i="1"/>
  <c r="Q38" i="1"/>
  <c r="Q36" i="1"/>
  <c r="Q20" i="1"/>
  <c r="Q12" i="1"/>
  <c r="Q4" i="1"/>
  <c r="Q39" i="1"/>
  <c r="Q22" i="1"/>
  <c r="Q28" i="1"/>
  <c r="Q35" i="1"/>
  <c r="Q27" i="1"/>
  <c r="Q11" i="1"/>
  <c r="Q3" i="1"/>
  <c r="Q15" i="1"/>
  <c r="Q34" i="1"/>
  <c r="Q26" i="1"/>
  <c r="Q18" i="1"/>
  <c r="Q10" i="1"/>
  <c r="Q33" i="1"/>
  <c r="Q25" i="1"/>
  <c r="Q17" i="1"/>
  <c r="Q9" i="1"/>
  <c r="Q16" i="1"/>
  <c r="Q24" i="1"/>
  <c r="Q8" i="1"/>
  <c r="Q5" i="1"/>
  <c r="N2" i="1"/>
  <c r="P2" i="1" s="1"/>
  <c r="Q2" i="1" s="1"/>
  <c r="J35" i="1" l="1"/>
  <c r="K35" i="1" s="1"/>
  <c r="J36" i="1"/>
  <c r="K36" i="1" s="1"/>
  <c r="J37" i="1"/>
  <c r="K37" i="1" s="1"/>
  <c r="J38" i="1"/>
  <c r="K38" i="1" s="1"/>
  <c r="J39" i="1"/>
  <c r="K39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2" i="1"/>
  <c r="K2" i="1" s="1"/>
  <c r="F25" i="1" l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<sst xmlns="http://schemas.openxmlformats.org/spreadsheetml/2006/main" count="17" uniqueCount="17">
  <si>
    <t>Vh (volts)</t>
  </si>
  <si>
    <t>Ih (amperes)</t>
  </si>
  <si>
    <t>Ip (amperes)</t>
  </si>
  <si>
    <t>Th=Tc (celsius)</t>
  </si>
  <si>
    <t>Qc-remove (watts)</t>
  </si>
  <si>
    <t>(Qc-remove)/Ip (volts)</t>
  </si>
  <si>
    <t>unc Vh (volts)</t>
  </si>
  <si>
    <t>unc Ih (amperes)</t>
  </si>
  <si>
    <t>unc Ip (amperes)</t>
  </si>
  <si>
    <t>unc Qc-remove (watts)</t>
  </si>
  <si>
    <t>unc (Qc-removed)/Ip (volts)</t>
  </si>
  <si>
    <t>Pup (watts)</t>
  </si>
  <si>
    <t>unc Pup (watts)</t>
  </si>
  <si>
    <t>Qnet-power (watts)</t>
  </si>
  <si>
    <t>unc Qnet-power (watts)</t>
  </si>
  <si>
    <t>(Qnet-power/Ip) (volts)</t>
  </si>
  <si>
    <t>unc (Qnet-power/Ip) (volts)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</si>
</sst>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Peltier coefficient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data_session4_wErrors!$C$2:$C$39</c:f>
              <c:numCache>
                <c:formatCode>General</c:formatCode>
                <c:ptCount val="38"/>
                <c:pt idx="0">
                  <c:v>0.91600000000000004</c:v>
                </c:pt>
                <c:pt idx="1">
                  <c:v>0.88600000000000001</c:v>
                </c:pt>
                <c:pt idx="2">
                  <c:v>0.95299999999999996</c:v>
                </c:pt>
                <c:pt idx="3">
                  <c:v>0.79700000000000004</c:v>
                </c:pt>
                <c:pt idx="4">
                  <c:v>0.752</c:v>
                </c:pt>
                <c:pt idx="5">
                  <c:v>0.73</c:v>
                </c:pt>
                <c:pt idx="6">
                  <c:v>0.69599999999999995</c:v>
                </c:pt>
                <c:pt idx="7">
                  <c:v>0.66100000000000003</c:v>
                </c:pt>
                <c:pt idx="8">
                  <c:v>0.61899999999999999</c:v>
                </c:pt>
                <c:pt idx="9">
                  <c:v>0.57799999999999996</c:v>
                </c:pt>
                <c:pt idx="10">
                  <c:v>0.56000000000000005</c:v>
                </c:pt>
                <c:pt idx="11">
                  <c:v>0.50800000000000001</c:v>
                </c:pt>
                <c:pt idx="12">
                  <c:v>0.51100000000000001</c:v>
                </c:pt>
                <c:pt idx="13">
                  <c:v>0.46800000000000003</c:v>
                </c:pt>
                <c:pt idx="14">
                  <c:v>0.442</c:v>
                </c:pt>
                <c:pt idx="15">
                  <c:v>0.40500000000000003</c:v>
                </c:pt>
                <c:pt idx="16">
                  <c:v>0.39100000000000001</c:v>
                </c:pt>
                <c:pt idx="17">
                  <c:v>0.36</c:v>
                </c:pt>
                <c:pt idx="18">
                  <c:v>0.33800000000000002</c:v>
                </c:pt>
                <c:pt idx="19">
                  <c:v>0.30199999999999999</c:v>
                </c:pt>
                <c:pt idx="20">
                  <c:v>0.27200000000000002</c:v>
                </c:pt>
                <c:pt idx="21">
                  <c:v>0.28199999999999997</c:v>
                </c:pt>
                <c:pt idx="22">
                  <c:v>0.20200000000000001</c:v>
                </c:pt>
                <c:pt idx="23">
                  <c:v>0.217</c:v>
                </c:pt>
                <c:pt idx="24">
                  <c:v>0.20100000000000001</c:v>
                </c:pt>
                <c:pt idx="25">
                  <c:v>0.17299999999999999</c:v>
                </c:pt>
                <c:pt idx="26">
                  <c:v>0.155</c:v>
                </c:pt>
                <c:pt idx="27">
                  <c:v>0.154</c:v>
                </c:pt>
                <c:pt idx="28">
                  <c:v>0.108</c:v>
                </c:pt>
                <c:pt idx="29">
                  <c:v>0.126</c:v>
                </c:pt>
                <c:pt idx="30">
                  <c:v>9.9000000000000005E-2</c:v>
                </c:pt>
                <c:pt idx="31">
                  <c:v>8.8999999999999996E-2</c:v>
                </c:pt>
                <c:pt idx="32">
                  <c:v>6.0999999999999999E-2</c:v>
                </c:pt>
                <c:pt idx="33">
                  <c:v>6.5000000000000002E-2</c:v>
                </c:pt>
                <c:pt idx="34">
                  <c:v>4.2999999999999997E-2</c:v>
                </c:pt>
                <c:pt idx="35">
                  <c:v>3.3000000000000002E-2</c:v>
                </c:pt>
                <c:pt idx="36">
                  <c:v>3.2000000000000001E-2</c:v>
                </c:pt>
                <c:pt idx="37">
                  <c:v>1.0999999999999999E-2</c:v>
                </c:pt>
              </c:numCache>
            </c:numRef>
          </c:xVal>
          <c:yVal>
            <c:numRef>
              <c:f>data_session4_wErrors!$F$2:$F$39</c:f>
              <c:numCache>
                <c:formatCode>General</c:formatCode>
                <c:ptCount val="38"/>
                <c:pt idx="0">
                  <c:v>3.7316593886462881</c:v>
                </c:pt>
                <c:pt idx="1">
                  <c:v>3.6475959367945827</c:v>
                </c:pt>
                <c:pt idx="2">
                  <c:v>3.3270724029380903</c:v>
                </c:pt>
                <c:pt idx="3">
                  <c:v>3.8656963613550817</c:v>
                </c:pt>
                <c:pt idx="4">
                  <c:v>3.9810638297872347</c:v>
                </c:pt>
                <c:pt idx="5">
                  <c:v>3.973095890410959</c:v>
                </c:pt>
                <c:pt idx="6">
                  <c:v>3.9947988505747123</c:v>
                </c:pt>
                <c:pt idx="7">
                  <c:v>3.9948714069591529</c:v>
                </c:pt>
                <c:pt idx="8">
                  <c:v>4.0534410339256866</c:v>
                </c:pt>
                <c:pt idx="9">
                  <c:v>4.1426816608996546</c:v>
                </c:pt>
                <c:pt idx="10">
                  <c:v>4.0483928571428569</c:v>
                </c:pt>
                <c:pt idx="11">
                  <c:v>4.2838582677165347</c:v>
                </c:pt>
                <c:pt idx="12">
                  <c:v>4.0740508806262232</c:v>
                </c:pt>
                <c:pt idx="13">
                  <c:v>4.1948290598290585</c:v>
                </c:pt>
                <c:pt idx="14">
                  <c:v>4.2036199095022617</c:v>
                </c:pt>
                <c:pt idx="15">
                  <c:v>4.3676543209876542</c:v>
                </c:pt>
                <c:pt idx="16">
                  <c:v>4.2592071611253202</c:v>
                </c:pt>
                <c:pt idx="17">
                  <c:v>4.3418888888888887</c:v>
                </c:pt>
                <c:pt idx="18">
                  <c:v>4.3988165680473363</c:v>
                </c:pt>
                <c:pt idx="19">
                  <c:v>4.6651655629139075</c:v>
                </c:pt>
                <c:pt idx="20">
                  <c:v>4.8500000000000005</c:v>
                </c:pt>
                <c:pt idx="21">
                  <c:v>4.4413829787234045</c:v>
                </c:pt>
                <c:pt idx="22">
                  <c:v>5.7346534653465344</c:v>
                </c:pt>
                <c:pt idx="23">
                  <c:v>5.0430414746543777</c:v>
                </c:pt>
                <c:pt idx="24">
                  <c:v>5.0522388059701484</c:v>
                </c:pt>
                <c:pt idx="25">
                  <c:v>5.5446242774566477</c:v>
                </c:pt>
                <c:pt idx="26">
                  <c:v>5.6406451612903235</c:v>
                </c:pt>
                <c:pt idx="27">
                  <c:v>5.3296103896103899</c:v>
                </c:pt>
                <c:pt idx="28">
                  <c:v>6.9092592592592599</c:v>
                </c:pt>
                <c:pt idx="29">
                  <c:v>5.4274603174603167</c:v>
                </c:pt>
                <c:pt idx="30">
                  <c:v>6.555959595959596</c:v>
                </c:pt>
                <c:pt idx="31">
                  <c:v>6.4365168539325852</c:v>
                </c:pt>
                <c:pt idx="32">
                  <c:v>8.849836065573772</c:v>
                </c:pt>
                <c:pt idx="33">
                  <c:v>8.0299999999999994</c:v>
                </c:pt>
                <c:pt idx="34">
                  <c:v>10.259302325581396</c:v>
                </c:pt>
                <c:pt idx="35">
                  <c:v>11.985454545454546</c:v>
                </c:pt>
                <c:pt idx="36">
                  <c:v>11.169374999999999</c:v>
                </c:pt>
                <c:pt idx="37">
                  <c:v>29.039999999999996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7-4660-B743-1AB734E0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63152"/>
        <c:axId val="431884680"/>
      </c:scatterChart>
      <c:valAx>
        <c:axId val="4326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84680"/>
        <c:crosses val="autoZero"/>
        <c:crossBetween val="midCat"/>
      </c:valAx>
      <c:valAx>
        <c:axId val="43188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110490</xdr:colOff>
      <xdr:row>2</xdr:row>
      <xdr:rowOff>163830</xdr:rowOff>
    </xdr:from>
    <xdr:to>
      <xdr:col>25</xdr:col>
      <xdr:colOff>415290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D678A-FAEA-4314-AA8C-B20D2E61C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34D2-D706-4D28-B53D-1D64CB5811AE}">
  <dimension ref="A1:Q39"/>
  <sheetViews>
    <sheetView tabSelected="1" topLeftCell="A21" workbookViewId="0">
      <selection activeCell="L32" sqref="L32:M3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25.32</v>
      </c>
      <c r="B2">
        <v>0.13500000000000001</v>
      </c>
      <c r="C2">
        <v>0.91600000000000004</v>
      </c>
      <c r="D2">
        <v>36.700000000000003</v>
      </c>
      <c r="E2">
        <f>A2*B2</f>
        <v>3.4182000000000001</v>
      </c>
      <c r="F2">
        <f>E2/C2</f>
        <v>3.7316593886462881</v>
      </c>
      <c r="G2">
        <v>0.01</v>
      </c>
      <c r="H2">
        <v>1E-3</v>
      </c>
      <c r="I2">
        <v>1E-3</v>
      </c>
      <c r="J2">
        <f>A2*B2*SQRT((G2/A2)^2 + (H2/B2)^2)</f>
        <v>2.5355963795525498E-2</v>
      </c>
      <c r="K2">
        <f>(F2)*SQRT((J2/E2)^2 + (I2/C2)^2)</f>
        <v>2.7979354352462012E-2</v>
      </c>
      <c r="L2">
        <v>-4.8060000000000005E-2</v>
      </c>
      <c r="M2">
        <v>-3.1939228615224614E-2</v>
      </c>
      <c r="N2">
        <f>E2+L2</f>
        <v>3.3701400000000001</v>
      </c>
      <c r="O2">
        <f>SQRT(J2^2 + M2^2)</f>
        <v>4.0780377935173466E-2</v>
      </c>
      <c r="P2">
        <f>N2/C2</f>
        <v>3.6791921397379914</v>
      </c>
      <c r="Q2">
        <f>P2*SQRT((O2/N2)^2 + (I2/C2))</f>
        <v>0.12945974322463133</v>
      </c>
    </row>
    <row r="3" spans="1:17" x14ac:dyDescent="0.3">
      <c r="A3">
        <v>24.67</v>
      </c>
      <c r="B3">
        <v>0.13100000000000001</v>
      </c>
      <c r="C3">
        <v>0.88600000000000001</v>
      </c>
      <c r="D3">
        <v>33.799999999999997</v>
      </c>
      <c r="E3">
        <f t="shared" ref="E3:E39" si="0">A3*B3</f>
        <v>3.2317700000000005</v>
      </c>
      <c r="F3">
        <f t="shared" ref="F3:F39" si="1">E3/C3</f>
        <v>3.6475959367945827</v>
      </c>
      <c r="G3">
        <v>0.01</v>
      </c>
      <c r="H3">
        <v>1E-3</v>
      </c>
      <c r="I3">
        <v>1E-3</v>
      </c>
      <c r="J3">
        <f t="shared" ref="J3:J39" si="2">A3*B3*SQRT((G3/A3)^2 + (H3/B3)^2)</f>
        <v>2.4704756627014161E-2</v>
      </c>
      <c r="K3">
        <f t="shared" ref="K3:K39" si="3">(F3)*SQRT((J3/E3)^2 + (I3/C3)^2)</f>
        <v>2.8185760823611374E-2</v>
      </c>
      <c r="L3">
        <v>-4.8060000000000005E-2</v>
      </c>
      <c r="M3">
        <v>-3.1939228615224614E-2</v>
      </c>
      <c r="N3">
        <f t="shared" ref="N3:N39" si="4">E3+L3</f>
        <v>3.1837100000000005</v>
      </c>
      <c r="O3">
        <f t="shared" ref="O3:O39" si="5">SQRT(J3^2 + M3^2)</f>
        <v>4.0378698896021685E-2</v>
      </c>
      <c r="P3">
        <f t="shared" ref="P3:P39" si="6">N3/C3</f>
        <v>3.5933521444695264</v>
      </c>
      <c r="Q3">
        <f t="shared" ref="Q3:Q39" si="7">P3*SQRT((O3/N3)^2 + (I3/C3))</f>
        <v>0.12903708587875032</v>
      </c>
    </row>
    <row r="4" spans="1:17" x14ac:dyDescent="0.3">
      <c r="A4">
        <v>24.39</v>
      </c>
      <c r="B4">
        <v>0.13</v>
      </c>
      <c r="C4">
        <v>0.95299999999999996</v>
      </c>
      <c r="D4">
        <v>34.799999999999997</v>
      </c>
      <c r="E4">
        <f t="shared" si="0"/>
        <v>3.1707000000000001</v>
      </c>
      <c r="F4">
        <f t="shared" si="1"/>
        <v>3.3270724029380903</v>
      </c>
      <c r="G4">
        <v>0.01</v>
      </c>
      <c r="H4">
        <v>1E-3</v>
      </c>
      <c r="I4">
        <v>1E-3</v>
      </c>
      <c r="J4">
        <f t="shared" si="2"/>
        <v>2.4424620774947562E-2</v>
      </c>
      <c r="K4">
        <f t="shared" si="3"/>
        <v>2.5865879090924273E-2</v>
      </c>
      <c r="L4">
        <v>-4.8060000000000005E-2</v>
      </c>
      <c r="M4">
        <v>-3.1939228615224614E-2</v>
      </c>
      <c r="N4">
        <f t="shared" si="4"/>
        <v>3.1226400000000001</v>
      </c>
      <c r="O4">
        <f t="shared" si="5"/>
        <v>4.0207914948870244E-2</v>
      </c>
      <c r="P4">
        <f t="shared" si="6"/>
        <v>3.2766421825813223</v>
      </c>
      <c r="Q4">
        <f t="shared" si="7"/>
        <v>0.11421887446410472</v>
      </c>
    </row>
    <row r="5" spans="1:17" x14ac:dyDescent="0.3">
      <c r="A5">
        <v>24.07</v>
      </c>
      <c r="B5">
        <v>0.128</v>
      </c>
      <c r="C5">
        <v>0.79700000000000004</v>
      </c>
      <c r="D5">
        <v>34.6</v>
      </c>
      <c r="E5">
        <f t="shared" si="0"/>
        <v>3.0809600000000001</v>
      </c>
      <c r="F5">
        <f t="shared" si="1"/>
        <v>3.8656963613550817</v>
      </c>
      <c r="G5">
        <v>0.01</v>
      </c>
      <c r="H5">
        <v>1E-3</v>
      </c>
      <c r="I5">
        <v>1E-3</v>
      </c>
      <c r="J5">
        <f t="shared" si="2"/>
        <v>2.4104010039825322E-2</v>
      </c>
      <c r="K5">
        <f t="shared" si="3"/>
        <v>3.0629891904716242E-2</v>
      </c>
      <c r="L5">
        <v>-4.8060000000000005E-2</v>
      </c>
      <c r="M5">
        <v>-3.1939228615224614E-2</v>
      </c>
      <c r="N5">
        <f t="shared" si="4"/>
        <v>3.0329000000000002</v>
      </c>
      <c r="O5">
        <f t="shared" si="5"/>
        <v>4.0013967867928102E-2</v>
      </c>
      <c r="P5">
        <f t="shared" si="6"/>
        <v>3.8053952321204516</v>
      </c>
      <c r="Q5">
        <f t="shared" si="7"/>
        <v>0.14384033473985669</v>
      </c>
    </row>
    <row r="6" spans="1:17" x14ac:dyDescent="0.3">
      <c r="A6">
        <v>23.76</v>
      </c>
      <c r="B6">
        <v>0.126</v>
      </c>
      <c r="C6">
        <v>0.752</v>
      </c>
      <c r="D6">
        <v>34.5</v>
      </c>
      <c r="E6">
        <f t="shared" si="0"/>
        <v>2.9937600000000004</v>
      </c>
      <c r="F6">
        <f t="shared" si="1"/>
        <v>3.9810638297872347</v>
      </c>
      <c r="G6">
        <v>0.01</v>
      </c>
      <c r="H6">
        <v>1E-3</v>
      </c>
      <c r="I6">
        <v>1E-3</v>
      </c>
      <c r="J6">
        <f t="shared" si="2"/>
        <v>2.3793385635508032E-2</v>
      </c>
      <c r="K6">
        <f t="shared" si="3"/>
        <v>3.2079971708605597E-2</v>
      </c>
      <c r="L6">
        <v>-4.8060000000000005E-2</v>
      </c>
      <c r="M6">
        <v>-3.1939228615224614E-2</v>
      </c>
      <c r="N6">
        <f t="shared" si="4"/>
        <v>2.9457000000000004</v>
      </c>
      <c r="O6">
        <f t="shared" si="5"/>
        <v>3.9827622632233307E-2</v>
      </c>
      <c r="P6">
        <f t="shared" si="6"/>
        <v>3.9171542553191494</v>
      </c>
      <c r="Q6">
        <f t="shared" si="7"/>
        <v>0.15234627118132496</v>
      </c>
    </row>
    <row r="7" spans="1:17" x14ac:dyDescent="0.3">
      <c r="A7">
        <v>23.39</v>
      </c>
      <c r="B7">
        <v>0.124</v>
      </c>
      <c r="C7">
        <v>0.73</v>
      </c>
      <c r="D7">
        <v>34.200000000000003</v>
      </c>
      <c r="E7">
        <f t="shared" si="0"/>
        <v>2.90036</v>
      </c>
      <c r="F7">
        <f t="shared" si="1"/>
        <v>3.973095890410959</v>
      </c>
      <c r="G7">
        <v>0.01</v>
      </c>
      <c r="H7">
        <v>1E-3</v>
      </c>
      <c r="I7">
        <v>1E-3</v>
      </c>
      <c r="J7">
        <f t="shared" si="2"/>
        <v>2.3422845685355995E-2</v>
      </c>
      <c r="K7">
        <f t="shared" si="3"/>
        <v>3.2544416318382834E-2</v>
      </c>
      <c r="L7">
        <v>-4.8060000000000005E-2</v>
      </c>
      <c r="M7">
        <v>-3.1939228615224614E-2</v>
      </c>
      <c r="N7">
        <f t="shared" si="4"/>
        <v>2.8523000000000001</v>
      </c>
      <c r="O7">
        <f t="shared" si="5"/>
        <v>3.9607373360721392E-2</v>
      </c>
      <c r="P7">
        <f t="shared" si="6"/>
        <v>3.9072602739726028</v>
      </c>
      <c r="Q7">
        <f t="shared" si="7"/>
        <v>0.15445727904166284</v>
      </c>
    </row>
    <row r="8" spans="1:17" x14ac:dyDescent="0.3">
      <c r="A8">
        <v>22.79</v>
      </c>
      <c r="B8">
        <v>0.122</v>
      </c>
      <c r="C8">
        <v>0.69599999999999995</v>
      </c>
      <c r="D8">
        <v>33.9</v>
      </c>
      <c r="E8">
        <f t="shared" si="0"/>
        <v>2.7803799999999996</v>
      </c>
      <c r="F8">
        <f t="shared" si="1"/>
        <v>3.9947988505747123</v>
      </c>
      <c r="G8">
        <v>0.01</v>
      </c>
      <c r="H8">
        <v>1E-3</v>
      </c>
      <c r="I8">
        <v>1E-3</v>
      </c>
      <c r="J8">
        <f t="shared" si="2"/>
        <v>2.2822631311923695E-2</v>
      </c>
      <c r="K8">
        <f t="shared" si="3"/>
        <v>3.3289672340185768E-2</v>
      </c>
      <c r="L8">
        <v>-4.8060000000000005E-2</v>
      </c>
      <c r="M8">
        <v>-3.1939228615224614E-2</v>
      </c>
      <c r="N8">
        <f t="shared" si="4"/>
        <v>2.7323199999999996</v>
      </c>
      <c r="O8">
        <f t="shared" si="5"/>
        <v>3.9255405035938461E-2</v>
      </c>
      <c r="P8">
        <f t="shared" si="6"/>
        <v>3.9257471264367814</v>
      </c>
      <c r="Q8">
        <f t="shared" si="7"/>
        <v>0.15913537950108306</v>
      </c>
    </row>
    <row r="9" spans="1:17" x14ac:dyDescent="0.3">
      <c r="A9">
        <v>22.19</v>
      </c>
      <c r="B9">
        <v>0.11899999999999999</v>
      </c>
      <c r="C9">
        <v>0.66100000000000003</v>
      </c>
      <c r="D9">
        <v>33.9</v>
      </c>
      <c r="E9">
        <f t="shared" si="0"/>
        <v>2.6406100000000001</v>
      </c>
      <c r="F9">
        <f t="shared" si="1"/>
        <v>3.9948714069591529</v>
      </c>
      <c r="G9">
        <v>0.01</v>
      </c>
      <c r="H9">
        <v>1E-3</v>
      </c>
      <c r="I9">
        <v>1E-3</v>
      </c>
      <c r="J9">
        <f t="shared" si="2"/>
        <v>2.222188560856167E-2</v>
      </c>
      <c r="K9">
        <f t="shared" si="3"/>
        <v>3.4157508686488501E-2</v>
      </c>
      <c r="L9">
        <v>-4.8060000000000005E-2</v>
      </c>
      <c r="M9">
        <v>-3.1939228615224614E-2</v>
      </c>
      <c r="N9">
        <f t="shared" si="4"/>
        <v>2.5925500000000001</v>
      </c>
      <c r="O9">
        <f t="shared" si="5"/>
        <v>3.8909208736950474E-2</v>
      </c>
      <c r="P9">
        <f t="shared" si="6"/>
        <v>3.9221633888048411</v>
      </c>
      <c r="Q9">
        <f t="shared" si="7"/>
        <v>0.16351714588915689</v>
      </c>
    </row>
    <row r="10" spans="1:17" x14ac:dyDescent="0.3">
      <c r="A10">
        <v>21.63</v>
      </c>
      <c r="B10">
        <v>0.11600000000000001</v>
      </c>
      <c r="C10">
        <v>0.61899999999999999</v>
      </c>
      <c r="D10">
        <v>33.1</v>
      </c>
      <c r="E10">
        <f t="shared" si="0"/>
        <v>2.50908</v>
      </c>
      <c r="F10">
        <f t="shared" si="1"/>
        <v>4.0534410339256866</v>
      </c>
      <c r="G10">
        <v>0.01</v>
      </c>
      <c r="H10">
        <v>1E-3</v>
      </c>
      <c r="I10">
        <v>1E-3</v>
      </c>
      <c r="J10">
        <f t="shared" si="2"/>
        <v>2.1661082613756866E-2</v>
      </c>
      <c r="K10">
        <f t="shared" si="3"/>
        <v>3.5601098153441577E-2</v>
      </c>
      <c r="L10">
        <v>-4.8060000000000005E-2</v>
      </c>
      <c r="M10">
        <v>-3.1939228615224614E-2</v>
      </c>
      <c r="N10">
        <f t="shared" si="4"/>
        <v>2.46102</v>
      </c>
      <c r="O10">
        <f t="shared" si="5"/>
        <v>3.8591667812308689E-2</v>
      </c>
      <c r="P10">
        <f t="shared" si="6"/>
        <v>3.9757996768982231</v>
      </c>
      <c r="Q10">
        <f t="shared" si="7"/>
        <v>0.17153204758989449</v>
      </c>
    </row>
    <row r="11" spans="1:17" x14ac:dyDescent="0.3">
      <c r="A11">
        <v>21.19</v>
      </c>
      <c r="B11">
        <v>0.113</v>
      </c>
      <c r="C11">
        <v>0.57799999999999996</v>
      </c>
      <c r="D11">
        <v>32.4</v>
      </c>
      <c r="E11">
        <f t="shared" si="0"/>
        <v>2.3944700000000001</v>
      </c>
      <c r="F11">
        <f t="shared" si="1"/>
        <v>4.1426816608996546</v>
      </c>
      <c r="G11">
        <v>0.01</v>
      </c>
      <c r="H11">
        <v>1E-3</v>
      </c>
      <c r="I11">
        <v>1E-3</v>
      </c>
      <c r="J11">
        <f t="shared" si="2"/>
        <v>2.1220108388036101E-2</v>
      </c>
      <c r="K11">
        <f t="shared" si="3"/>
        <v>3.7406061078942933E-2</v>
      </c>
      <c r="L11">
        <v>-4.8060000000000005E-2</v>
      </c>
      <c r="M11">
        <v>-3.1939228615224614E-2</v>
      </c>
      <c r="N11">
        <f t="shared" si="4"/>
        <v>2.3464100000000001</v>
      </c>
      <c r="O11">
        <f t="shared" si="5"/>
        <v>3.8345890582115613E-2</v>
      </c>
      <c r="P11">
        <f t="shared" si="6"/>
        <v>4.0595328719723192</v>
      </c>
      <c r="Q11">
        <f t="shared" si="7"/>
        <v>0.18141964413874037</v>
      </c>
    </row>
    <row r="12" spans="1:17" x14ac:dyDescent="0.3">
      <c r="A12">
        <v>20.61</v>
      </c>
      <c r="B12">
        <v>0.11</v>
      </c>
      <c r="C12">
        <v>0.56000000000000005</v>
      </c>
      <c r="D12">
        <v>32.299999999999997</v>
      </c>
      <c r="E12">
        <f t="shared" si="0"/>
        <v>2.2671000000000001</v>
      </c>
      <c r="F12">
        <f t="shared" si="1"/>
        <v>4.0483928571428569</v>
      </c>
      <c r="G12">
        <v>0.01</v>
      </c>
      <c r="H12">
        <v>1E-3</v>
      </c>
      <c r="I12">
        <v>1E-3</v>
      </c>
      <c r="J12">
        <f t="shared" si="2"/>
        <v>2.0639333807078174E-2</v>
      </c>
      <c r="K12">
        <f t="shared" si="3"/>
        <v>3.7558270404581866E-2</v>
      </c>
      <c r="L12">
        <v>-4.8060000000000005E-2</v>
      </c>
      <c r="M12">
        <v>-3.1939228615224614E-2</v>
      </c>
      <c r="N12">
        <f t="shared" si="4"/>
        <v>2.2190400000000001</v>
      </c>
      <c r="O12">
        <f t="shared" si="5"/>
        <v>3.8027574528696713E-2</v>
      </c>
      <c r="P12">
        <f t="shared" si="6"/>
        <v>3.9625714285714286</v>
      </c>
      <c r="Q12">
        <f t="shared" si="7"/>
        <v>0.18069452997069071</v>
      </c>
    </row>
    <row r="13" spans="1:17" x14ac:dyDescent="0.3">
      <c r="A13">
        <v>20.149999999999999</v>
      </c>
      <c r="B13">
        <v>0.108</v>
      </c>
      <c r="C13">
        <v>0.50800000000000001</v>
      </c>
      <c r="D13">
        <v>31.9</v>
      </c>
      <c r="E13">
        <f t="shared" si="0"/>
        <v>2.1761999999999997</v>
      </c>
      <c r="F13">
        <f t="shared" si="1"/>
        <v>4.2838582677165347</v>
      </c>
      <c r="G13">
        <v>0.01</v>
      </c>
      <c r="H13">
        <v>1E-3</v>
      </c>
      <c r="I13">
        <v>1E-3</v>
      </c>
      <c r="J13">
        <f t="shared" si="2"/>
        <v>2.0178922171414405E-2</v>
      </c>
      <c r="K13">
        <f t="shared" si="3"/>
        <v>4.0607537746932404E-2</v>
      </c>
      <c r="L13">
        <v>-4.8060000000000005E-2</v>
      </c>
      <c r="M13">
        <v>-3.1939228615224614E-2</v>
      </c>
      <c r="N13">
        <f t="shared" si="4"/>
        <v>2.1281399999999997</v>
      </c>
      <c r="O13">
        <f t="shared" si="5"/>
        <v>3.7779666813453801E-2</v>
      </c>
      <c r="P13">
        <f t="shared" si="6"/>
        <v>4.1892519685039362</v>
      </c>
      <c r="Q13">
        <f t="shared" si="7"/>
        <v>0.20019421707931737</v>
      </c>
    </row>
    <row r="14" spans="1:17" x14ac:dyDescent="0.3">
      <c r="A14">
        <v>19.64</v>
      </c>
      <c r="B14">
        <v>0.106</v>
      </c>
      <c r="C14">
        <v>0.51100000000000001</v>
      </c>
      <c r="D14">
        <v>31.7</v>
      </c>
      <c r="E14">
        <f t="shared" si="0"/>
        <v>2.0818400000000001</v>
      </c>
      <c r="F14">
        <f t="shared" si="1"/>
        <v>4.0740508806262232</v>
      </c>
      <c r="G14">
        <v>0.01</v>
      </c>
      <c r="H14">
        <v>1E-3</v>
      </c>
      <c r="I14">
        <v>1E-3</v>
      </c>
      <c r="J14">
        <f t="shared" si="2"/>
        <v>1.9668584087320574E-2</v>
      </c>
      <c r="K14">
        <f t="shared" si="3"/>
        <v>3.9307420682526642E-2</v>
      </c>
      <c r="L14">
        <v>-4.8060000000000005E-2</v>
      </c>
      <c r="M14">
        <v>-3.1939228615224614E-2</v>
      </c>
      <c r="N14">
        <f t="shared" si="4"/>
        <v>2.0337800000000001</v>
      </c>
      <c r="O14">
        <f t="shared" si="5"/>
        <v>3.7509565773754069E-2</v>
      </c>
      <c r="P14">
        <f t="shared" si="6"/>
        <v>3.98</v>
      </c>
      <c r="Q14">
        <f t="shared" si="7"/>
        <v>0.19075378903919779</v>
      </c>
    </row>
    <row r="15" spans="1:17" x14ac:dyDescent="0.3">
      <c r="A15">
        <v>19.059999999999999</v>
      </c>
      <c r="B15">
        <v>0.10299999999999999</v>
      </c>
      <c r="C15">
        <v>0.46800000000000003</v>
      </c>
      <c r="D15">
        <v>31.3</v>
      </c>
      <c r="E15">
        <f t="shared" si="0"/>
        <v>1.9631799999999997</v>
      </c>
      <c r="F15">
        <f t="shared" si="1"/>
        <v>4.1948290598290585</v>
      </c>
      <c r="G15">
        <v>0.01</v>
      </c>
      <c r="H15">
        <v>1E-3</v>
      </c>
      <c r="I15">
        <v>1E-3</v>
      </c>
      <c r="J15">
        <f t="shared" si="2"/>
        <v>1.9087810246332604E-2</v>
      </c>
      <c r="K15">
        <f t="shared" si="3"/>
        <v>4.1759216239747668E-2</v>
      </c>
      <c r="L15">
        <v>-4.8060000000000005E-2</v>
      </c>
      <c r="M15">
        <v>-3.1939228615224614E-2</v>
      </c>
      <c r="N15">
        <f t="shared" si="4"/>
        <v>1.9151199999999997</v>
      </c>
      <c r="O15">
        <f t="shared" si="5"/>
        <v>3.7208316604431094E-2</v>
      </c>
      <c r="P15">
        <f t="shared" si="6"/>
        <v>4.0921367521367511</v>
      </c>
      <c r="Q15">
        <f t="shared" si="7"/>
        <v>0.20518820082036296</v>
      </c>
    </row>
    <row r="16" spans="1:17" x14ac:dyDescent="0.3">
      <c r="A16">
        <v>18.579999999999998</v>
      </c>
      <c r="B16">
        <v>0.1</v>
      </c>
      <c r="C16">
        <v>0.442</v>
      </c>
      <c r="D16">
        <v>31</v>
      </c>
      <c r="E16">
        <f t="shared" si="0"/>
        <v>1.8579999999999999</v>
      </c>
      <c r="F16">
        <f t="shared" si="1"/>
        <v>4.2036199095022617</v>
      </c>
      <c r="G16">
        <v>0.01</v>
      </c>
      <c r="H16">
        <v>1E-3</v>
      </c>
      <c r="I16">
        <v>1E-3</v>
      </c>
      <c r="J16">
        <f t="shared" si="2"/>
        <v>1.8606891196543286E-2</v>
      </c>
      <c r="K16">
        <f t="shared" si="3"/>
        <v>4.3157958562886158E-2</v>
      </c>
      <c r="L16">
        <v>-4.8060000000000005E-2</v>
      </c>
      <c r="M16">
        <v>-3.1939228615224614E-2</v>
      </c>
      <c r="N16">
        <f t="shared" si="4"/>
        <v>1.8099399999999999</v>
      </c>
      <c r="O16">
        <f t="shared" si="5"/>
        <v>3.6963911109832284E-2</v>
      </c>
      <c r="P16">
        <f t="shared" si="6"/>
        <v>4.0948868778280536</v>
      </c>
      <c r="Q16">
        <f t="shared" si="7"/>
        <v>0.21196849700473111</v>
      </c>
    </row>
    <row r="17" spans="1:17" x14ac:dyDescent="0.3">
      <c r="A17">
        <v>18.05</v>
      </c>
      <c r="B17">
        <v>9.8000000000000004E-2</v>
      </c>
      <c r="C17">
        <v>0.40500000000000003</v>
      </c>
      <c r="D17">
        <v>30.6</v>
      </c>
      <c r="E17">
        <f t="shared" si="0"/>
        <v>1.7689000000000001</v>
      </c>
      <c r="F17">
        <f t="shared" si="1"/>
        <v>4.3676543209876542</v>
      </c>
      <c r="G17">
        <v>0.01</v>
      </c>
      <c r="H17">
        <v>1E-3</v>
      </c>
      <c r="I17">
        <v>1E-3</v>
      </c>
      <c r="J17">
        <f t="shared" si="2"/>
        <v>1.8076584301244526E-2</v>
      </c>
      <c r="K17">
        <f t="shared" si="3"/>
        <v>4.5917914093917905E-2</v>
      </c>
      <c r="L17">
        <v>-4.8060000000000005E-2</v>
      </c>
      <c r="M17">
        <v>-3.1939228615224614E-2</v>
      </c>
      <c r="N17">
        <f t="shared" si="4"/>
        <v>1.7208400000000001</v>
      </c>
      <c r="O17">
        <f t="shared" si="5"/>
        <v>3.6699825946938533E-2</v>
      </c>
      <c r="P17">
        <f t="shared" si="6"/>
        <v>4.2489876543209881</v>
      </c>
      <c r="Q17">
        <f t="shared" si="7"/>
        <v>0.22975842849545119</v>
      </c>
    </row>
    <row r="18" spans="1:17" x14ac:dyDescent="0.3">
      <c r="A18">
        <v>17.53</v>
      </c>
      <c r="B18">
        <v>9.5000000000000001E-2</v>
      </c>
      <c r="C18">
        <v>0.39100000000000001</v>
      </c>
      <c r="D18">
        <v>30.1</v>
      </c>
      <c r="E18">
        <f t="shared" si="0"/>
        <v>1.6653500000000001</v>
      </c>
      <c r="F18">
        <f t="shared" si="1"/>
        <v>4.2592071611253202</v>
      </c>
      <c r="G18">
        <v>0.01</v>
      </c>
      <c r="H18">
        <v>1E-3</v>
      </c>
      <c r="I18">
        <v>1E-3</v>
      </c>
      <c r="J18">
        <f t="shared" si="2"/>
        <v>1.7555722713690828E-2</v>
      </c>
      <c r="K18">
        <f t="shared" si="3"/>
        <v>4.620204749695303E-2</v>
      </c>
      <c r="L18">
        <v>-4.8060000000000005E-2</v>
      </c>
      <c r="M18">
        <v>-3.1939228615224614E-2</v>
      </c>
      <c r="N18">
        <f t="shared" si="4"/>
        <v>1.6172900000000001</v>
      </c>
      <c r="O18">
        <f t="shared" si="5"/>
        <v>3.6446093405680433E-2</v>
      </c>
      <c r="P18">
        <f t="shared" si="6"/>
        <v>4.1362915601023023</v>
      </c>
      <c r="Q18">
        <f t="shared" si="7"/>
        <v>0.22900954258272399</v>
      </c>
    </row>
    <row r="19" spans="1:17" x14ac:dyDescent="0.3">
      <c r="A19">
        <v>16.989999999999998</v>
      </c>
      <c r="B19">
        <v>9.1999999999999998E-2</v>
      </c>
      <c r="C19">
        <v>0.36</v>
      </c>
      <c r="D19">
        <v>29.8</v>
      </c>
      <c r="E19">
        <f t="shared" si="0"/>
        <v>1.5630799999999998</v>
      </c>
      <c r="F19">
        <f t="shared" si="1"/>
        <v>4.3418888888888887</v>
      </c>
      <c r="G19">
        <v>0.01</v>
      </c>
      <c r="H19">
        <v>1E-3</v>
      </c>
      <c r="I19">
        <v>1E-3</v>
      </c>
      <c r="J19">
        <f t="shared" si="2"/>
        <v>1.7014890537408692E-2</v>
      </c>
      <c r="K19">
        <f t="shared" si="3"/>
        <v>4.8778165267020807E-2</v>
      </c>
      <c r="L19">
        <v>-8.0100000000000005E-2</v>
      </c>
      <c r="M19">
        <v>-4.0972784888114844E-2</v>
      </c>
      <c r="N19">
        <f t="shared" si="4"/>
        <v>1.4829799999999997</v>
      </c>
      <c r="O19">
        <f t="shared" si="5"/>
        <v>4.4365252185553185E-2</v>
      </c>
      <c r="P19">
        <f t="shared" si="6"/>
        <v>4.1193888888888885</v>
      </c>
      <c r="Q19">
        <f t="shared" si="7"/>
        <v>0.24964862554006695</v>
      </c>
    </row>
    <row r="20" spans="1:17" x14ac:dyDescent="0.3">
      <c r="A20">
        <v>16.52</v>
      </c>
      <c r="B20">
        <v>0.09</v>
      </c>
      <c r="C20">
        <v>0.33800000000000002</v>
      </c>
      <c r="D20">
        <v>29.7</v>
      </c>
      <c r="E20">
        <f t="shared" si="0"/>
        <v>1.4867999999999999</v>
      </c>
      <c r="F20">
        <f t="shared" si="1"/>
        <v>4.3988165680473363</v>
      </c>
      <c r="G20">
        <v>0.01</v>
      </c>
      <c r="H20">
        <v>1E-3</v>
      </c>
      <c r="I20">
        <v>1E-3</v>
      </c>
      <c r="J20">
        <f t="shared" si="2"/>
        <v>1.6544497574722539E-2</v>
      </c>
      <c r="K20">
        <f t="shared" si="3"/>
        <v>5.0648778090173673E-2</v>
      </c>
      <c r="L20">
        <v>-8.0100000000000005E-2</v>
      </c>
      <c r="M20">
        <v>-4.0972784888114844E-2</v>
      </c>
      <c r="N20">
        <f t="shared" si="4"/>
        <v>1.4066999999999998</v>
      </c>
      <c r="O20">
        <f t="shared" si="5"/>
        <v>4.4186983394295339E-2</v>
      </c>
      <c r="P20">
        <f t="shared" si="6"/>
        <v>4.1618343195266263</v>
      </c>
      <c r="Q20">
        <f t="shared" si="7"/>
        <v>0.26141094776944607</v>
      </c>
    </row>
    <row r="21" spans="1:17" x14ac:dyDescent="0.3">
      <c r="A21">
        <v>16.010000000000002</v>
      </c>
      <c r="B21">
        <v>8.7999999999999995E-2</v>
      </c>
      <c r="C21">
        <v>0.30199999999999999</v>
      </c>
      <c r="D21">
        <v>29.4</v>
      </c>
      <c r="E21">
        <f t="shared" si="0"/>
        <v>1.4088800000000001</v>
      </c>
      <c r="F21">
        <f t="shared" si="1"/>
        <v>4.6651655629139075</v>
      </c>
      <c r="G21">
        <v>0.01</v>
      </c>
      <c r="H21">
        <v>1E-3</v>
      </c>
      <c r="I21">
        <v>1E-3</v>
      </c>
      <c r="J21">
        <f t="shared" si="2"/>
        <v>1.6034166645011522E-2</v>
      </c>
      <c r="K21">
        <f t="shared" si="3"/>
        <v>5.5294867433361532E-2</v>
      </c>
      <c r="L21">
        <v>-8.0100000000000005E-2</v>
      </c>
      <c r="M21">
        <v>-4.0972784888114844E-2</v>
      </c>
      <c r="N21">
        <f t="shared" si="4"/>
        <v>1.3287800000000001</v>
      </c>
      <c r="O21">
        <f t="shared" si="5"/>
        <v>4.3998449989604546E-2</v>
      </c>
      <c r="P21">
        <f t="shared" si="6"/>
        <v>4.3999337748344374</v>
      </c>
      <c r="Q21">
        <f t="shared" si="7"/>
        <v>0.29211243412072319</v>
      </c>
    </row>
    <row r="22" spans="1:17" x14ac:dyDescent="0.3">
      <c r="A22">
        <v>15.52</v>
      </c>
      <c r="B22">
        <v>8.5000000000000006E-2</v>
      </c>
      <c r="C22">
        <v>0.27200000000000002</v>
      </c>
      <c r="D22">
        <v>29.3</v>
      </c>
      <c r="E22">
        <f t="shared" si="0"/>
        <v>1.3192000000000002</v>
      </c>
      <c r="F22">
        <f t="shared" si="1"/>
        <v>4.8500000000000005</v>
      </c>
      <c r="G22">
        <v>0.01</v>
      </c>
      <c r="H22">
        <v>1E-3</v>
      </c>
      <c r="I22">
        <v>1E-3</v>
      </c>
      <c r="J22">
        <f t="shared" si="2"/>
        <v>1.5543258989028008E-2</v>
      </c>
      <c r="K22">
        <f>(F22)*SQRT((J22/E22)^2 + (I22/C22)^2)</f>
        <v>5.9861634901203477E-2</v>
      </c>
      <c r="L22">
        <v>-8.0100000000000005E-2</v>
      </c>
      <c r="M22">
        <v>-4.0972784888114844E-2</v>
      </c>
      <c r="N22">
        <f t="shared" si="4"/>
        <v>1.2391000000000001</v>
      </c>
      <c r="O22">
        <f t="shared" si="5"/>
        <v>4.3821935163656706E-2</v>
      </c>
      <c r="P22">
        <f t="shared" si="6"/>
        <v>4.5555147058823531</v>
      </c>
      <c r="Q22">
        <f t="shared" si="7"/>
        <v>0.31977053268909444</v>
      </c>
    </row>
    <row r="23" spans="1:17" x14ac:dyDescent="0.3">
      <c r="A23">
        <v>15.09</v>
      </c>
      <c r="B23">
        <v>8.3000000000000004E-2</v>
      </c>
      <c r="C23">
        <v>0.28199999999999997</v>
      </c>
      <c r="D23">
        <v>29.9</v>
      </c>
      <c r="E23">
        <f t="shared" si="0"/>
        <v>1.25247</v>
      </c>
      <c r="F23">
        <f t="shared" si="1"/>
        <v>4.4413829787234045</v>
      </c>
      <c r="G23">
        <v>0.01</v>
      </c>
      <c r="H23">
        <v>1E-3</v>
      </c>
      <c r="I23">
        <v>1E-3</v>
      </c>
      <c r="J23">
        <f t="shared" si="2"/>
        <v>1.5112809136623143E-2</v>
      </c>
      <c r="K23">
        <f t="shared" si="3"/>
        <v>5.5857860980477896E-2</v>
      </c>
      <c r="L23">
        <v>-8.0100000000000005E-2</v>
      </c>
      <c r="M23">
        <v>-4.0972784888114844E-2</v>
      </c>
      <c r="N23">
        <f t="shared" si="4"/>
        <v>1.1723699999999999</v>
      </c>
      <c r="O23">
        <f t="shared" si="5"/>
        <v>4.3671112894998816E-2</v>
      </c>
      <c r="P23">
        <f t="shared" si="6"/>
        <v>4.1573404255319151</v>
      </c>
      <c r="Q23">
        <f t="shared" si="7"/>
        <v>0.29201233684741862</v>
      </c>
    </row>
    <row r="24" spans="1:17" x14ac:dyDescent="0.3">
      <c r="A24">
        <v>14.48</v>
      </c>
      <c r="B24">
        <v>0.08</v>
      </c>
      <c r="C24">
        <v>0.20200000000000001</v>
      </c>
      <c r="D24">
        <v>28.88</v>
      </c>
      <c r="E24">
        <f t="shared" si="0"/>
        <v>1.1584000000000001</v>
      </c>
      <c r="F24">
        <f t="shared" si="1"/>
        <v>5.7346534653465344</v>
      </c>
      <c r="G24">
        <v>0.01</v>
      </c>
      <c r="H24">
        <v>1E-3</v>
      </c>
      <c r="I24">
        <v>1E-3</v>
      </c>
      <c r="J24">
        <f t="shared" si="2"/>
        <v>1.4502082609059986E-2</v>
      </c>
      <c r="K24">
        <f t="shared" si="3"/>
        <v>7.7201799782188579E-2</v>
      </c>
      <c r="L24">
        <v>-8.0100000000000005E-2</v>
      </c>
      <c r="M24">
        <v>-4.0972784888114844E-2</v>
      </c>
      <c r="N24">
        <f t="shared" si="4"/>
        <v>1.0783</v>
      </c>
      <c r="O24">
        <f t="shared" si="5"/>
        <v>4.346354221054391E-2</v>
      </c>
      <c r="P24">
        <f t="shared" si="6"/>
        <v>5.3381188118811878</v>
      </c>
      <c r="Q24">
        <f t="shared" si="7"/>
        <v>0.43285485168095689</v>
      </c>
    </row>
    <row r="25" spans="1:17" x14ac:dyDescent="0.3">
      <c r="A25">
        <v>14.03</v>
      </c>
      <c r="B25">
        <v>7.8E-2</v>
      </c>
      <c r="C25">
        <v>0.217</v>
      </c>
      <c r="D25">
        <v>28.2</v>
      </c>
      <c r="E25">
        <f t="shared" si="0"/>
        <v>1.0943399999999999</v>
      </c>
      <c r="F25">
        <f>E25/C25</f>
        <v>5.0430414746543777</v>
      </c>
      <c r="G25">
        <v>0.01</v>
      </c>
      <c r="H25">
        <v>1E-3</v>
      </c>
      <c r="I25">
        <v>1E-3</v>
      </c>
      <c r="J25">
        <f t="shared" si="2"/>
        <v>1.4051665381726109E-2</v>
      </c>
      <c r="K25">
        <f t="shared" si="3"/>
        <v>6.8798242289588279E-2</v>
      </c>
      <c r="L25">
        <v>-8.0100000000000005E-2</v>
      </c>
      <c r="M25">
        <v>-4.0972784888114844E-2</v>
      </c>
      <c r="N25">
        <f t="shared" si="4"/>
        <v>1.0142399999999998</v>
      </c>
      <c r="O25">
        <f t="shared" si="5"/>
        <v>4.3315336792962053E-2</v>
      </c>
      <c r="P25">
        <f t="shared" si="6"/>
        <v>4.6739170506912435</v>
      </c>
      <c r="Q25">
        <f t="shared" si="7"/>
        <v>0.37485277199276829</v>
      </c>
    </row>
    <row r="26" spans="1:17" x14ac:dyDescent="0.3">
      <c r="A26">
        <v>13.54</v>
      </c>
      <c r="B26">
        <v>7.4999999999999997E-2</v>
      </c>
      <c r="C26">
        <v>0.20100000000000001</v>
      </c>
      <c r="D26">
        <v>28.1</v>
      </c>
      <c r="E26">
        <f>A26*B26</f>
        <v>1.0154999999999998</v>
      </c>
      <c r="F26">
        <f t="shared" si="1"/>
        <v>5.0522388059701484</v>
      </c>
      <c r="G26">
        <v>0.01</v>
      </c>
      <c r="H26">
        <v>1E-3</v>
      </c>
      <c r="I26">
        <v>1E-3</v>
      </c>
      <c r="J26">
        <f t="shared" si="2"/>
        <v>1.3560755878637443E-2</v>
      </c>
      <c r="K26">
        <f t="shared" si="3"/>
        <v>7.1996636582068771E-2</v>
      </c>
      <c r="L26">
        <v>-8.0100000000000005E-2</v>
      </c>
      <c r="M26">
        <v>-4.0972784888114844E-2</v>
      </c>
      <c r="N26">
        <f t="shared" si="4"/>
        <v>0.93539999999999979</v>
      </c>
      <c r="O26">
        <f t="shared" si="5"/>
        <v>4.3158582014330961E-2</v>
      </c>
      <c r="P26">
        <f t="shared" si="6"/>
        <v>4.6537313432835807</v>
      </c>
      <c r="Q26">
        <f t="shared" si="7"/>
        <v>0.3922393707509606</v>
      </c>
    </row>
    <row r="27" spans="1:17" x14ac:dyDescent="0.3">
      <c r="A27">
        <v>13.14</v>
      </c>
      <c r="B27">
        <v>7.2999999999999995E-2</v>
      </c>
      <c r="C27">
        <v>0.17299999999999999</v>
      </c>
      <c r="D27">
        <v>27.8</v>
      </c>
      <c r="E27">
        <f t="shared" si="0"/>
        <v>0.95921999999999996</v>
      </c>
      <c r="F27">
        <f t="shared" si="1"/>
        <v>5.5446242774566477</v>
      </c>
      <c r="G27">
        <v>0.01</v>
      </c>
      <c r="H27">
        <v>1E-3</v>
      </c>
      <c r="I27">
        <v>1E-3</v>
      </c>
      <c r="J27">
        <f t="shared" si="2"/>
        <v>1.3160262155443561E-2</v>
      </c>
      <c r="K27">
        <f t="shared" si="3"/>
        <v>8.2546784788458893E-2</v>
      </c>
      <c r="L27">
        <v>-8.0100000000000005E-2</v>
      </c>
      <c r="M27">
        <v>-4.0972784888114844E-2</v>
      </c>
      <c r="N27">
        <f t="shared" si="4"/>
        <v>0.8791199999999999</v>
      </c>
      <c r="O27">
        <f t="shared" si="5"/>
        <v>4.3034423447836874E-2</v>
      </c>
      <c r="P27">
        <f t="shared" si="6"/>
        <v>5.0816184971098268</v>
      </c>
      <c r="Q27">
        <f t="shared" si="7"/>
        <v>0.45950354527989534</v>
      </c>
    </row>
    <row r="28" spans="1:17" x14ac:dyDescent="0.3">
      <c r="A28">
        <v>12.49</v>
      </c>
      <c r="B28">
        <v>7.0000000000000007E-2</v>
      </c>
      <c r="C28">
        <v>0.155</v>
      </c>
      <c r="D28">
        <v>27.8</v>
      </c>
      <c r="E28">
        <f t="shared" si="0"/>
        <v>0.87430000000000008</v>
      </c>
      <c r="F28">
        <f t="shared" si="1"/>
        <v>5.6406451612903235</v>
      </c>
      <c r="G28">
        <v>0.01</v>
      </c>
      <c r="H28">
        <v>1E-3</v>
      </c>
      <c r="I28">
        <v>1E-3</v>
      </c>
      <c r="J28">
        <f t="shared" si="2"/>
        <v>1.2509600313359336E-2</v>
      </c>
      <c r="K28">
        <f t="shared" si="3"/>
        <v>8.8532251385019148E-2</v>
      </c>
      <c r="L28">
        <v>-8.0100000000000005E-2</v>
      </c>
      <c r="M28">
        <v>-4.0972784888114844E-2</v>
      </c>
      <c r="N28">
        <f t="shared" si="4"/>
        <v>0.79420000000000002</v>
      </c>
      <c r="O28">
        <f t="shared" si="5"/>
        <v>4.2839925320753446E-2</v>
      </c>
      <c r="P28">
        <f t="shared" si="6"/>
        <v>5.1238709677419356</v>
      </c>
      <c r="Q28">
        <f t="shared" si="7"/>
        <v>0.49575251135082565</v>
      </c>
    </row>
    <row r="29" spans="1:17" x14ac:dyDescent="0.3">
      <c r="A29">
        <v>12.07</v>
      </c>
      <c r="B29">
        <v>6.8000000000000005E-2</v>
      </c>
      <c r="C29">
        <v>0.154</v>
      </c>
      <c r="D29">
        <v>27.7</v>
      </c>
      <c r="E29">
        <f t="shared" si="0"/>
        <v>0.82076000000000005</v>
      </c>
      <c r="F29">
        <f t="shared" si="1"/>
        <v>5.3296103896103899</v>
      </c>
      <c r="G29">
        <v>0.01</v>
      </c>
      <c r="H29">
        <v>1E-3</v>
      </c>
      <c r="I29">
        <v>1E-3</v>
      </c>
      <c r="J29">
        <f t="shared" si="2"/>
        <v>1.2089139754341498E-2</v>
      </c>
      <c r="K29">
        <f t="shared" si="3"/>
        <v>8.5791004358173065E-2</v>
      </c>
      <c r="L29">
        <v>-8.0100000000000005E-2</v>
      </c>
      <c r="M29">
        <v>-4.0972784888114844E-2</v>
      </c>
      <c r="N29">
        <f t="shared" si="4"/>
        <v>0.7406600000000001</v>
      </c>
      <c r="O29">
        <f t="shared" si="5"/>
        <v>4.2719040268804402E-2</v>
      </c>
      <c r="P29">
        <f t="shared" si="6"/>
        <v>4.8094805194805206</v>
      </c>
      <c r="Q29">
        <f t="shared" si="7"/>
        <v>0.47660330485383284</v>
      </c>
    </row>
    <row r="30" spans="1:17" x14ac:dyDescent="0.3">
      <c r="A30">
        <v>11.48</v>
      </c>
      <c r="B30">
        <v>6.5000000000000002E-2</v>
      </c>
      <c r="C30">
        <v>0.108</v>
      </c>
      <c r="D30">
        <v>27.1</v>
      </c>
      <c r="E30">
        <f t="shared" si="0"/>
        <v>0.74620000000000009</v>
      </c>
      <c r="F30">
        <f t="shared" si="1"/>
        <v>6.9092592592592599</v>
      </c>
      <c r="G30">
        <v>0.01</v>
      </c>
      <c r="H30">
        <v>1E-3</v>
      </c>
      <c r="I30">
        <v>1E-3</v>
      </c>
      <c r="J30">
        <f t="shared" si="2"/>
        <v>1.149838684337938E-2</v>
      </c>
      <c r="K30">
        <f t="shared" si="3"/>
        <v>0.12420900744370016</v>
      </c>
      <c r="L30">
        <v>-8.0100000000000005E-2</v>
      </c>
      <c r="M30">
        <v>-4.0972784888114844E-2</v>
      </c>
      <c r="N30">
        <f t="shared" si="4"/>
        <v>0.66610000000000014</v>
      </c>
      <c r="O30">
        <f t="shared" si="5"/>
        <v>4.2555634192051849E-2</v>
      </c>
      <c r="P30">
        <f t="shared" si="6"/>
        <v>6.1675925925925936</v>
      </c>
      <c r="Q30">
        <f t="shared" si="7"/>
        <v>0.71237442203176715</v>
      </c>
    </row>
    <row r="31" spans="1:17" x14ac:dyDescent="0.3">
      <c r="A31">
        <v>11.03</v>
      </c>
      <c r="B31">
        <v>6.2E-2</v>
      </c>
      <c r="C31">
        <v>0.126</v>
      </c>
      <c r="D31">
        <v>27</v>
      </c>
      <c r="E31">
        <f t="shared" si="0"/>
        <v>0.68385999999999991</v>
      </c>
      <c r="F31">
        <f t="shared" si="1"/>
        <v>5.4274603174603167</v>
      </c>
      <c r="G31">
        <v>0.01</v>
      </c>
      <c r="H31">
        <v>1E-3</v>
      </c>
      <c r="I31">
        <v>1E-3</v>
      </c>
      <c r="J31">
        <f t="shared" si="2"/>
        <v>1.1047411461514408E-2</v>
      </c>
      <c r="K31">
        <f t="shared" si="3"/>
        <v>9.7687621255387574E-2</v>
      </c>
      <c r="L31">
        <v>-8.0100000000000005E-2</v>
      </c>
      <c r="M31">
        <v>-4.0972784888114844E-2</v>
      </c>
      <c r="N31">
        <f t="shared" si="4"/>
        <v>0.60375999999999985</v>
      </c>
      <c r="O31">
        <f t="shared" si="5"/>
        <v>4.2436003599393431E-2</v>
      </c>
      <c r="P31">
        <f t="shared" si="6"/>
        <v>4.7917460317460305</v>
      </c>
      <c r="Q31">
        <f t="shared" si="7"/>
        <v>0.54374515376303423</v>
      </c>
    </row>
    <row r="32" spans="1:17" x14ac:dyDescent="0.3">
      <c r="A32">
        <v>10.64</v>
      </c>
      <c r="B32">
        <v>6.0999999999999999E-2</v>
      </c>
      <c r="C32">
        <v>9.9000000000000005E-2</v>
      </c>
      <c r="D32">
        <v>26.8</v>
      </c>
      <c r="E32">
        <f t="shared" si="0"/>
        <v>0.64904000000000006</v>
      </c>
      <c r="F32">
        <f t="shared" si="1"/>
        <v>6.555959595959596</v>
      </c>
      <c r="G32">
        <v>0.01</v>
      </c>
      <c r="H32">
        <v>1E-3</v>
      </c>
      <c r="I32">
        <v>1E-3</v>
      </c>
      <c r="J32">
        <f t="shared" si="2"/>
        <v>1.0657471557550599E-2</v>
      </c>
      <c r="K32">
        <f t="shared" si="3"/>
        <v>0.12638874760538818</v>
      </c>
      <c r="L32">
        <v>-9.6120000000000011E-2</v>
      </c>
      <c r="M32">
        <v>-4.6169191682791419E-2</v>
      </c>
      <c r="N32">
        <f t="shared" si="4"/>
        <v>0.55292000000000008</v>
      </c>
      <c r="O32">
        <f t="shared" si="5"/>
        <v>4.7383287777889964E-2</v>
      </c>
      <c r="P32">
        <f t="shared" si="6"/>
        <v>5.5850505050505053</v>
      </c>
      <c r="Q32">
        <f t="shared" si="7"/>
        <v>0.73766855085381644</v>
      </c>
    </row>
    <row r="33" spans="1:17" x14ac:dyDescent="0.3">
      <c r="A33">
        <v>10.050000000000001</v>
      </c>
      <c r="B33">
        <v>5.7000000000000002E-2</v>
      </c>
      <c r="C33">
        <v>8.8999999999999996E-2</v>
      </c>
      <c r="D33">
        <v>26.6</v>
      </c>
      <c r="E33">
        <f t="shared" si="0"/>
        <v>0.57285000000000008</v>
      </c>
      <c r="F33">
        <f t="shared" si="1"/>
        <v>6.4365168539325852</v>
      </c>
      <c r="G33">
        <v>0.01</v>
      </c>
      <c r="H33">
        <v>1E-3</v>
      </c>
      <c r="I33">
        <v>1E-3</v>
      </c>
      <c r="J33">
        <f t="shared" si="2"/>
        <v>1.0066151200930771E-2</v>
      </c>
      <c r="K33">
        <f t="shared" si="3"/>
        <v>0.13424787055108678</v>
      </c>
      <c r="L33">
        <v>-9.6120000000000011E-2</v>
      </c>
      <c r="M33">
        <v>-4.6169191682791419E-2</v>
      </c>
      <c r="N33">
        <f t="shared" si="4"/>
        <v>0.4767300000000001</v>
      </c>
      <c r="O33">
        <f t="shared" si="5"/>
        <v>4.7253800488874294E-2</v>
      </c>
      <c r="P33">
        <f t="shared" si="6"/>
        <v>5.356516853932586</v>
      </c>
      <c r="Q33">
        <f t="shared" si="7"/>
        <v>0.77735709138173892</v>
      </c>
    </row>
    <row r="34" spans="1:17" x14ac:dyDescent="0.3">
      <c r="A34">
        <v>9.64</v>
      </c>
      <c r="B34">
        <v>5.6000000000000001E-2</v>
      </c>
      <c r="C34">
        <v>6.0999999999999999E-2</v>
      </c>
      <c r="D34">
        <v>26.3</v>
      </c>
      <c r="E34">
        <f t="shared" si="0"/>
        <v>0.5398400000000001</v>
      </c>
      <c r="F34">
        <f t="shared" si="1"/>
        <v>8.849836065573772</v>
      </c>
      <c r="G34">
        <v>0.01</v>
      </c>
      <c r="H34">
        <v>1E-3</v>
      </c>
      <c r="I34">
        <v>1E-3</v>
      </c>
      <c r="J34">
        <f t="shared" si="2"/>
        <v>9.6562518608412466E-3</v>
      </c>
      <c r="K34">
        <f>(F34)*SQRT((J34/E34)^2 + (I34/C34)^2)</f>
        <v>0.21472456209570992</v>
      </c>
      <c r="L34">
        <v>-9.6120000000000011E-2</v>
      </c>
      <c r="M34">
        <v>-4.6169191682791419E-2</v>
      </c>
      <c r="N34">
        <f t="shared" si="4"/>
        <v>0.44372000000000011</v>
      </c>
      <c r="O34">
        <f t="shared" si="5"/>
        <v>4.7168182715071144E-2</v>
      </c>
      <c r="P34">
        <f t="shared" si="6"/>
        <v>7.2740983606557394</v>
      </c>
      <c r="Q34">
        <f t="shared" si="7"/>
        <v>1.2105089853264899</v>
      </c>
    </row>
    <row r="35" spans="1:17" x14ac:dyDescent="0.3">
      <c r="A35">
        <v>9.49</v>
      </c>
      <c r="B35">
        <v>5.5E-2</v>
      </c>
      <c r="C35">
        <v>6.5000000000000002E-2</v>
      </c>
      <c r="D35">
        <v>26.2</v>
      </c>
      <c r="E35">
        <f t="shared" si="0"/>
        <v>0.52195000000000003</v>
      </c>
      <c r="F35">
        <f t="shared" si="1"/>
        <v>8.0299999999999994</v>
      </c>
      <c r="G35">
        <v>0.01</v>
      </c>
      <c r="H35">
        <v>1E-3</v>
      </c>
      <c r="I35">
        <v>1E-3</v>
      </c>
      <c r="J35">
        <f>A35*B35*SQRT((G35/A35)^2 + (H35/B35)^2)</f>
        <v>9.5059244684565017E-3</v>
      </c>
      <c r="K35">
        <f t="shared" si="3"/>
        <v>0.19144019722207253</v>
      </c>
      <c r="L35">
        <v>-9.6120000000000011E-2</v>
      </c>
      <c r="M35">
        <v>-4.6169191682791419E-2</v>
      </c>
      <c r="N35">
        <f t="shared" si="4"/>
        <v>0.42583000000000004</v>
      </c>
      <c r="O35">
        <f t="shared" si="5"/>
        <v>4.7137637410484802E-2</v>
      </c>
      <c r="P35">
        <f t="shared" si="6"/>
        <v>6.5512307692307701</v>
      </c>
      <c r="Q35">
        <f t="shared" si="7"/>
        <v>1.0891250990793959</v>
      </c>
    </row>
    <row r="36" spans="1:17" x14ac:dyDescent="0.3">
      <c r="A36">
        <v>8.65</v>
      </c>
      <c r="B36">
        <v>5.0999999999999997E-2</v>
      </c>
      <c r="C36">
        <v>4.2999999999999997E-2</v>
      </c>
      <c r="D36">
        <v>25.8</v>
      </c>
      <c r="E36">
        <f t="shared" si="0"/>
        <v>0.44114999999999999</v>
      </c>
      <c r="F36">
        <f t="shared" si="1"/>
        <v>10.259302325581396</v>
      </c>
      <c r="G36">
        <v>0.01</v>
      </c>
      <c r="H36">
        <v>1E-3</v>
      </c>
      <c r="I36">
        <v>1E-3</v>
      </c>
      <c r="J36">
        <f t="shared" si="2"/>
        <v>8.6650216387496697E-3</v>
      </c>
      <c r="K36">
        <f t="shared" si="3"/>
        <v>0.31230045805176165</v>
      </c>
      <c r="L36">
        <v>-9.6120000000000011E-2</v>
      </c>
      <c r="M36">
        <v>-4.6169191682791419E-2</v>
      </c>
      <c r="N36">
        <f t="shared" si="4"/>
        <v>0.34502999999999995</v>
      </c>
      <c r="O36">
        <f t="shared" si="5"/>
        <v>4.6975279250285849E-2</v>
      </c>
      <c r="P36">
        <f t="shared" si="6"/>
        <v>8.0239534883720918</v>
      </c>
      <c r="Q36">
        <f t="shared" si="7"/>
        <v>1.6403480636751757</v>
      </c>
    </row>
    <row r="37" spans="1:17" x14ac:dyDescent="0.3">
      <c r="A37">
        <v>8.24</v>
      </c>
      <c r="B37">
        <v>4.8000000000000001E-2</v>
      </c>
      <c r="C37">
        <v>3.3000000000000002E-2</v>
      </c>
      <c r="D37">
        <v>25.6</v>
      </c>
      <c r="E37">
        <f t="shared" si="0"/>
        <v>0.39552000000000004</v>
      </c>
      <c r="F37">
        <f t="shared" si="1"/>
        <v>11.985454545454546</v>
      </c>
      <c r="G37">
        <v>0.01</v>
      </c>
      <c r="H37">
        <v>1E-3</v>
      </c>
      <c r="I37">
        <v>1E-3</v>
      </c>
      <c r="J37">
        <f t="shared" si="2"/>
        <v>8.2539687423687294E-3</v>
      </c>
      <c r="K37">
        <f t="shared" si="3"/>
        <v>0.44098887194590963</v>
      </c>
      <c r="L37">
        <v>-9.6120000000000011E-2</v>
      </c>
      <c r="M37">
        <v>-4.6169191682791419E-2</v>
      </c>
      <c r="N37">
        <f t="shared" si="4"/>
        <v>0.2994</v>
      </c>
      <c r="O37">
        <f t="shared" si="5"/>
        <v>4.690119679328382E-2</v>
      </c>
      <c r="P37">
        <f t="shared" si="6"/>
        <v>9.0727272727272723</v>
      </c>
      <c r="Q37">
        <f t="shared" si="7"/>
        <v>2.1246934216478066</v>
      </c>
    </row>
    <row r="38" spans="1:17" x14ac:dyDescent="0.3">
      <c r="A38">
        <v>7.77</v>
      </c>
      <c r="B38">
        <v>4.5999999999999999E-2</v>
      </c>
      <c r="C38">
        <v>3.2000000000000001E-2</v>
      </c>
      <c r="D38">
        <v>25.5</v>
      </c>
      <c r="E38">
        <f t="shared" si="0"/>
        <v>0.35741999999999996</v>
      </c>
      <c r="F38">
        <f t="shared" si="1"/>
        <v>11.169374999999999</v>
      </c>
      <c r="G38">
        <v>0.01</v>
      </c>
      <c r="H38">
        <v>1E-3</v>
      </c>
      <c r="I38">
        <v>1E-3</v>
      </c>
      <c r="J38">
        <f t="shared" si="2"/>
        <v>7.7836045634397423E-3</v>
      </c>
      <c r="K38">
        <f t="shared" si="3"/>
        <v>0.42543571172982581</v>
      </c>
      <c r="L38">
        <v>-9.6120000000000011E-2</v>
      </c>
      <c r="M38">
        <v>-4.6169191682791419E-2</v>
      </c>
      <c r="N38">
        <f t="shared" si="4"/>
        <v>0.26129999999999998</v>
      </c>
      <c r="O38">
        <f t="shared" si="5"/>
        <v>4.6820708673004259E-2</v>
      </c>
      <c r="P38">
        <f t="shared" si="6"/>
        <v>8.1656249999999986</v>
      </c>
      <c r="Q38">
        <f t="shared" si="7"/>
        <v>2.0553513835131234</v>
      </c>
    </row>
    <row r="39" spans="1:17" x14ac:dyDescent="0.3">
      <c r="A39">
        <v>7.26</v>
      </c>
      <c r="B39">
        <v>4.3999999999999997E-2</v>
      </c>
      <c r="C39">
        <v>1.0999999999999999E-2</v>
      </c>
      <c r="D39">
        <v>25.3</v>
      </c>
      <c r="E39">
        <f t="shared" si="0"/>
        <v>0.31943999999999995</v>
      </c>
      <c r="F39">
        <f t="shared" si="1"/>
        <v>29.039999999999996</v>
      </c>
      <c r="G39">
        <v>0.01</v>
      </c>
      <c r="H39">
        <v>1E-3</v>
      </c>
      <c r="I39">
        <v>1E-3</v>
      </c>
      <c r="J39">
        <f t="shared" si="2"/>
        <v>7.2733211121192758E-3</v>
      </c>
      <c r="K39">
        <f t="shared" si="3"/>
        <v>2.7215436796053809</v>
      </c>
      <c r="L39">
        <v>-9.6120000000000011E-2</v>
      </c>
      <c r="M39">
        <v>-4.6169191682791419E-2</v>
      </c>
      <c r="N39">
        <f t="shared" si="4"/>
        <v>0.22331999999999994</v>
      </c>
      <c r="O39">
        <f t="shared" si="5"/>
        <v>4.6738586421096823E-2</v>
      </c>
      <c r="P39">
        <f t="shared" si="6"/>
        <v>20.301818181818177</v>
      </c>
      <c r="Q39">
        <f t="shared" si="7"/>
        <v>7.45138375135563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data_session4_wErrors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alejandrosalazar</dc:creator>
  <cp:lastModifiedBy>alejandrosalazar</cp:lastModifiedBy>
  <dcterms:created xsi:type="dcterms:W3CDTF">2019-01-22T04:28:00Z</dcterms:created>
  <dcterms:modified xsi:type="dcterms:W3CDTF">2019-02-05T03:20:03Z</dcterms:modified>
</cp:coreProperties>
</file>