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AA5AF0AA-1673-45EA-B8BB-B792964C63F5}" xr6:coauthVersionLast="47" xr6:coauthVersionMax="47" xr10:uidLastSave="{00000000-0000-0000-0000-000000000000}"/>
  <bookViews>
    <workbookView xWindow="-120" yWindow="-120" windowWidth="29040" windowHeight="15840" xr2:uid="{0EE26498-3E23-482A-99B2-2EA5FC6A4AC8}"/>
  </bookViews>
  <sheets>
    <sheet name="Financia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M19" i="1" s="1"/>
  <c r="K17" i="1"/>
  <c r="M18" i="1" s="1"/>
  <c r="K15" i="1"/>
  <c r="M15" i="1" s="1"/>
  <c r="K13" i="1"/>
  <c r="M13" i="1" s="1"/>
  <c r="K11" i="1"/>
  <c r="M12" i="1" s="1"/>
  <c r="M11" i="1" l="1"/>
  <c r="M14" i="1"/>
  <c r="M16" i="1"/>
  <c r="M17" i="1"/>
  <c r="M20" i="1"/>
</calcChain>
</file>

<file path=xl/sharedStrings.xml><?xml version="1.0" encoding="utf-8"?>
<sst xmlns="http://schemas.openxmlformats.org/spreadsheetml/2006/main" count="25" uniqueCount="23">
  <si>
    <t>Financial calculator :</t>
  </si>
  <si>
    <t>N</t>
  </si>
  <si>
    <t>I/Y</t>
  </si>
  <si>
    <t>PV</t>
  </si>
  <si>
    <t>PMT</t>
  </si>
  <si>
    <t>FV</t>
  </si>
  <si>
    <t>ENTRY:</t>
  </si>
  <si>
    <t>"END" is the default</t>
  </si>
  <si>
    <t>END</t>
  </si>
  <si>
    <t>RESULT:</t>
  </si>
  <si>
    <t>KEY:</t>
  </si>
  <si>
    <t>X</t>
  </si>
  <si>
    <t>EXCEL FORMULA:</t>
  </si>
  <si>
    <t>Enter an "X" for the "ENTRY:" column for the "KEY:" you desire to compute.  In the financial calculator, [CPT] key + [associated "KEY:"] key are pressed after other entries are completed.</t>
  </si>
  <si>
    <t>Set cash flows to arrive at the end of the period "END" or at the beginning of the period "BEG"</t>
  </si>
  <si>
    <t>To adjust this setting: [2ND] key + [PMT] key and then switch between "END" and "BEG" using [2ND] key + [ENTER] key, use [2ND] key + [CPT] key to exit the setting.</t>
  </si>
  <si>
    <r>
      <rPr>
        <b/>
        <sz val="11"/>
        <color theme="1"/>
        <rFont val="Calibri"/>
        <family val="2"/>
        <scheme val="minor"/>
      </rPr>
      <t>Number of periods</t>
    </r>
    <r>
      <rPr>
        <sz val="11"/>
        <color theme="1"/>
        <rFont val="Calibri"/>
        <family val="2"/>
        <scheme val="minor"/>
      </rPr>
      <t xml:space="preserve"> (single cash flow), </t>
    </r>
    <r>
      <rPr>
        <b/>
        <sz val="11"/>
        <color theme="1"/>
        <rFont val="Calibri"/>
        <family val="2"/>
        <scheme val="minor"/>
      </rPr>
      <t>Number of payments</t>
    </r>
    <r>
      <rPr>
        <sz val="11"/>
        <color theme="1"/>
        <rFont val="Calibri"/>
        <family val="2"/>
        <scheme val="minor"/>
      </rPr>
      <t xml:space="preserve"> (annuity)</t>
    </r>
  </si>
  <si>
    <r>
      <rPr>
        <b/>
        <sz val="11"/>
        <color theme="1"/>
        <rFont val="Calibri"/>
        <family val="2"/>
        <scheme val="minor"/>
      </rPr>
      <t>Period-adjusted Interest rate in terms of percentage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</si>
  <si>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(e.g. 8% is entered as 8.00 = rate% </t>
    </r>
    <r>
      <rPr>
        <sz val="11"/>
        <color theme="1"/>
        <rFont val="Calibri"/>
        <family val="2"/>
      </rPr>
      <t xml:space="preserve">× </t>
    </r>
    <r>
      <rPr>
        <sz val="11"/>
        <color theme="1"/>
        <rFont val="Calibri"/>
        <family val="2"/>
        <scheme val="minor"/>
      </rPr>
      <t>100)</t>
    </r>
  </si>
  <si>
    <t>Present value</t>
  </si>
  <si>
    <t>(default sets the cash flow value to its negative, e.g. 100 becomes -100)</t>
  </si>
  <si>
    <t>Constant payment received each period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</si>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</sst>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0" fontId="0" fillId="0" borderId="0" xfId="0" applyNumberFormat="1"/>
    <xf numFmtId="8" fontId="0" fillId="0" borderId="0" xfId="0" applyNumberFormat="1"/>
    <xf numFmtId="8" fontId="4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E858-C9A1-4FC7-9F16-F60626C22665}">
  <dimension ref="A1:X31"/>
  <sheetViews>
    <sheetView tabSelected="1" workbookViewId="0">
      <selection activeCell="G18" sqref="G18"/>
    </sheetView>
  </sheetViews>
  <sheetFormatPr defaultColWidth="8.85546875" defaultRowHeight="15" x14ac:dyDescent="0.25"/>
  <cols>
    <col min="6" max="6" width="76.28515625" customWidth="1"/>
    <col min="8" max="9" width="9.140625" customWidth="1"/>
    <col min="11" max="11" width="13.42578125" customWidth="1"/>
    <col min="14" max="14" width="10.140625" customWidth="1"/>
    <col min="15" max="15" width="9.28515625" customWidth="1"/>
    <col min="16" max="16" width="10.7109375" customWidth="1"/>
    <col min="17" max="17" width="9" customWidth="1"/>
    <col min="18" max="18" width="6.7109375" customWidth="1"/>
    <col min="19" max="19" width="2.42578125" customWidth="1"/>
    <col min="20" max="20" width="6.28515625" customWidth="1"/>
    <col min="21" max="21" width="1.85546875" customWidth="1"/>
    <col min="22" max="22" width="4.42578125" customWidth="1"/>
    <col min="24" max="24" width="10.42578125" bestFit="1" customWidth="1"/>
  </cols>
  <sheetData>
    <row r="1" spans="1:24" x14ac:dyDescent="0.25">
      <c r="A1" s="14" t="s">
        <v>0</v>
      </c>
      <c r="B1" s="14"/>
      <c r="C1" s="14"/>
    </row>
    <row r="3" spans="1:24" ht="28.5" customHeight="1" x14ac:dyDescent="0.25">
      <c r="A3" s="16" t="s">
        <v>13</v>
      </c>
      <c r="B3" s="16"/>
      <c r="C3" s="16"/>
      <c r="D3" s="16"/>
      <c r="E3" s="16"/>
      <c r="F3" s="16"/>
      <c r="G3" s="16"/>
      <c r="H3" s="16"/>
      <c r="I3" s="16"/>
    </row>
    <row r="5" spans="1:24" x14ac:dyDescent="0.25">
      <c r="A5" s="14" t="s">
        <v>14</v>
      </c>
      <c r="B5" s="14"/>
      <c r="C5" s="14"/>
      <c r="D5" s="14"/>
      <c r="E5" s="14"/>
      <c r="F5" s="14"/>
      <c r="G5" s="14"/>
      <c r="H5" s="14"/>
      <c r="I5" s="14"/>
      <c r="K5" s="3"/>
      <c r="M5" s="3"/>
      <c r="N5" s="3"/>
    </row>
    <row r="6" spans="1:24" x14ac:dyDescent="0.25">
      <c r="A6" s="13" t="s">
        <v>15</v>
      </c>
      <c r="B6" s="13"/>
      <c r="C6" s="13"/>
      <c r="D6" s="13"/>
      <c r="E6" s="13"/>
      <c r="F6" s="13"/>
      <c r="G6" s="13"/>
      <c r="H6" s="13"/>
      <c r="I6" s="13"/>
      <c r="K6" s="3"/>
      <c r="M6" s="3"/>
      <c r="N6" s="3"/>
    </row>
    <row r="7" spans="1:24" x14ac:dyDescent="0.25">
      <c r="G7" s="3"/>
      <c r="I7" s="3"/>
      <c r="K7" s="3"/>
      <c r="M7" s="3"/>
      <c r="N7" s="3"/>
    </row>
    <row r="8" spans="1:24" x14ac:dyDescent="0.25">
      <c r="A8" s="13" t="s">
        <v>7</v>
      </c>
      <c r="B8" s="13"/>
      <c r="C8" s="13"/>
      <c r="D8" s="13"/>
      <c r="E8" s="13"/>
      <c r="F8" s="13"/>
      <c r="G8" s="2" t="s">
        <v>8</v>
      </c>
    </row>
    <row r="10" spans="1:24" x14ac:dyDescent="0.25">
      <c r="G10" s="3" t="s">
        <v>6</v>
      </c>
      <c r="I10" s="3" t="s">
        <v>10</v>
      </c>
      <c r="K10" s="3" t="s">
        <v>9</v>
      </c>
      <c r="M10" s="14" t="s">
        <v>12</v>
      </c>
      <c r="N10" s="14"/>
      <c r="O10" s="14"/>
    </row>
    <row r="11" spans="1:24" x14ac:dyDescent="0.25">
      <c r="A11" s="13" t="s">
        <v>16</v>
      </c>
      <c r="B11" s="13"/>
      <c r="C11" s="13"/>
      <c r="D11" s="13"/>
      <c r="E11" s="13"/>
      <c r="F11" s="13"/>
      <c r="G11" s="4">
        <v>5</v>
      </c>
      <c r="I11" s="6" t="s">
        <v>1</v>
      </c>
      <c r="K11" s="5" t="str">
        <f>IFERROR(NPER(G13/100,G17,G15,G19,IF(G8="BEG",1,IF(G8="END",0,"A")))," ")</f>
        <v xml:space="preserve"> </v>
      </c>
      <c r="M11" s="14" t="str">
        <f>IF(K11=" "," ",_xlfn.CONCAT("= NPER ( ",G13,"% , ",TEXT(G17,"#,##0.00")," , ",TEXT(G15,"#,##0.00")," , ",TEXT(G19,"#,##0.00")," , ",IF(G8="BEG",1,0)," )"))</f>
        <v xml:space="preserve"> </v>
      </c>
      <c r="N11" s="14"/>
      <c r="O11" s="14"/>
      <c r="P11" s="14"/>
      <c r="Q11" s="14"/>
      <c r="R11" s="9"/>
      <c r="S11" s="9"/>
      <c r="T11" s="9"/>
      <c r="U11" s="9"/>
      <c r="V11" s="9"/>
      <c r="W11" s="9"/>
    </row>
    <row r="12" spans="1:24" x14ac:dyDescent="0.25">
      <c r="G12" s="1"/>
      <c r="M12" s="14" t="str">
        <f>IF(K11=" "," ",_xlfn.CONCAT("= NPER ( I/Y , PMT , PV , FV , ",IF(G8="BEG",1,0)," )"))</f>
        <v xml:space="preserve"> </v>
      </c>
      <c r="N12" s="14"/>
      <c r="O12" s="14"/>
      <c r="P12" s="14"/>
      <c r="Q12" s="14"/>
      <c r="R12" s="3"/>
      <c r="S12" s="9"/>
      <c r="T12" s="3"/>
      <c r="U12" s="9"/>
      <c r="V12" s="9"/>
      <c r="W12" s="9"/>
    </row>
    <row r="13" spans="1:24" x14ac:dyDescent="0.25">
      <c r="A13" s="13" t="s">
        <v>17</v>
      </c>
      <c r="B13" s="13"/>
      <c r="C13" s="13"/>
      <c r="D13" s="13"/>
      <c r="E13" s="13"/>
      <c r="F13" s="13"/>
      <c r="G13" s="4" t="s">
        <v>11</v>
      </c>
      <c r="I13" s="6" t="s">
        <v>2</v>
      </c>
      <c r="K13" s="5">
        <f>IFERROR(RATE(G11,G17,G15,G19,IF(G8="BEG",1,IF(G8="END",0,"A")))*100," ")</f>
        <v>9.616134769098112</v>
      </c>
      <c r="M13" s="14" t="str">
        <f>IF(K13=" "," ",_xlfn.CONCAT("= RATE ( ",G11," , ",TEXT(G17,"#,##0.00")," , ",TEXT(G15,"#,##0.00")," , ",TEXT(G19,"#,##0.00")," , ",IF(G8="BEG",1,0)," )*100"))</f>
        <v>= RATE ( 5 , 40.00 , -785.00 , 1,000.00 , 0 )*100</v>
      </c>
      <c r="N13" s="14"/>
      <c r="O13" s="14"/>
      <c r="P13" s="14"/>
      <c r="Q13" s="14"/>
      <c r="R13" s="8"/>
      <c r="S13" s="9"/>
      <c r="T13" s="8"/>
      <c r="U13" s="9"/>
      <c r="V13" s="9"/>
      <c r="W13" s="9"/>
      <c r="X13" s="10"/>
    </row>
    <row r="14" spans="1:24" x14ac:dyDescent="0.25">
      <c r="A14" s="13" t="s">
        <v>18</v>
      </c>
      <c r="B14" s="13"/>
      <c r="C14" s="13"/>
      <c r="D14" s="13"/>
      <c r="E14" s="13"/>
      <c r="F14" s="13"/>
      <c r="G14" s="1"/>
      <c r="M14" s="14" t="str">
        <f>IF(K13=" "," ",_xlfn.CONCAT("= RATE ( N , PMT , PV , FV , ",IF(G8="BEG",1,0)," )*100"))</f>
        <v>= RATE ( N , PMT , PV , FV , 0 )*100</v>
      </c>
      <c r="N14" s="14"/>
      <c r="O14" s="14"/>
      <c r="P14" s="14"/>
      <c r="Q14" s="14"/>
      <c r="R14" s="3"/>
      <c r="S14" s="9"/>
      <c r="T14" s="3"/>
      <c r="U14" s="9"/>
      <c r="V14" s="9"/>
      <c r="W14" s="9"/>
    </row>
    <row r="15" spans="1:24" x14ac:dyDescent="0.25">
      <c r="A15" s="14" t="s">
        <v>19</v>
      </c>
      <c r="B15" s="14"/>
      <c r="C15" s="14"/>
      <c r="D15" s="14"/>
      <c r="E15" s="14"/>
      <c r="F15" s="15"/>
      <c r="G15" s="2">
        <v>-785</v>
      </c>
      <c r="I15" s="6" t="s">
        <v>3</v>
      </c>
      <c r="K15" s="5" t="str">
        <f>IFERROR(PV(G13/100,G11,G17,G19,IF(G8="BEG",1,IF(G8="END",0,"A")))," ")</f>
        <v xml:space="preserve"> </v>
      </c>
      <c r="M15" s="14" t="str">
        <f>IF(K15=" "," ",_xlfn.CONCAT("= PV ( ",G13,"% , ",G11," , ",TEXT(G17,"#,##0.00")," , ",TEXT(G19,"#,##0.00")," , ",IF(G8="BEG",1,0)," )"))</f>
        <v xml:space="preserve"> </v>
      </c>
      <c r="N15" s="14"/>
      <c r="O15" s="14"/>
      <c r="P15" s="14"/>
      <c r="Q15" s="14"/>
      <c r="R15" s="3"/>
      <c r="S15" s="9"/>
      <c r="T15" s="3"/>
      <c r="U15" s="9"/>
      <c r="V15" s="9"/>
      <c r="W15" s="9"/>
      <c r="X15" s="11"/>
    </row>
    <row r="16" spans="1:24" x14ac:dyDescent="0.25">
      <c r="A16" s="13" t="s">
        <v>20</v>
      </c>
      <c r="B16" s="13"/>
      <c r="C16" s="13"/>
      <c r="D16" s="13"/>
      <c r="E16" s="13"/>
      <c r="F16" s="13"/>
      <c r="G16" s="1"/>
      <c r="M16" s="14" t="str">
        <f>IF(K15=" "," ",_xlfn.CONCAT("= PV ( I/Y , N , PMT , FV , ",IF(G8="BEG",1,0)," )"))</f>
        <v xml:space="preserve"> </v>
      </c>
      <c r="N16" s="14"/>
      <c r="O16" s="14"/>
      <c r="P16" s="14"/>
      <c r="Q16" s="14"/>
      <c r="R16" s="3"/>
      <c r="S16" s="9"/>
      <c r="T16" s="3"/>
      <c r="U16" s="9"/>
      <c r="V16" s="9"/>
      <c r="W16" s="9"/>
    </row>
    <row r="17" spans="1:24" x14ac:dyDescent="0.25">
      <c r="A17" s="14" t="s">
        <v>21</v>
      </c>
      <c r="B17" s="14"/>
      <c r="C17" s="14"/>
      <c r="D17" s="14"/>
      <c r="E17" s="14"/>
      <c r="F17" s="14"/>
      <c r="G17" s="2">
        <v>40</v>
      </c>
      <c r="I17" s="6" t="s">
        <v>4</v>
      </c>
      <c r="K17" s="5" t="str">
        <f>IFERROR(PMT(G13/100,G11,G15,G19,IF(G8="BEG",1,IF(G8="END",0,"A")))," ")</f>
        <v xml:space="preserve"> </v>
      </c>
      <c r="M17" s="14" t="str">
        <f>IF(K17=" "," ",_xlfn.CONCAT("= PMT ( ",G13,"% , ",G11," , ",TEXT(G15,"#,##0.00")," , ",TEXT(G19,"#,##0.00")," , ",IF(G8="BEG",1,0)," )"))</f>
        <v xml:space="preserve"> </v>
      </c>
      <c r="N17" s="14"/>
      <c r="O17" s="14"/>
      <c r="P17" s="14"/>
      <c r="Q17" s="14"/>
      <c r="R17" s="9"/>
      <c r="S17" s="9"/>
      <c r="T17" s="9"/>
      <c r="U17" s="9"/>
      <c r="V17" s="9"/>
      <c r="W17" s="9"/>
      <c r="X17" s="11"/>
    </row>
    <row r="18" spans="1:24" x14ac:dyDescent="0.25">
      <c r="A18" s="13" t="s">
        <v>20</v>
      </c>
      <c r="B18" s="13"/>
      <c r="C18" s="13"/>
      <c r="D18" s="13"/>
      <c r="E18" s="13"/>
      <c r="F18" s="13"/>
      <c r="G18" s="1"/>
      <c r="M18" s="14" t="str">
        <f>IF(K17=" "," ",_xlfn.CONCAT("= PMT ( I/Y , N , PV , FV , ",IF(G8="BEG",1,0)," )"))</f>
        <v xml:space="preserve"> </v>
      </c>
      <c r="N18" s="14"/>
      <c r="O18" s="14"/>
      <c r="P18" s="14"/>
      <c r="Q18" s="14"/>
      <c r="R18" s="3"/>
      <c r="S18" s="9"/>
      <c r="T18" s="3"/>
      <c r="U18" s="9"/>
      <c r="V18" s="9"/>
      <c r="W18" s="9"/>
    </row>
    <row r="19" spans="1:24" x14ac:dyDescent="0.25">
      <c r="A19" s="14" t="s">
        <v>22</v>
      </c>
      <c r="B19" s="14"/>
      <c r="C19" s="14"/>
      <c r="D19" s="14"/>
      <c r="E19" s="14"/>
      <c r="F19" s="15"/>
      <c r="G19" s="2">
        <v>1000</v>
      </c>
      <c r="I19" s="6" t="s">
        <v>5</v>
      </c>
      <c r="K19" s="5" t="str">
        <f>IFERROR(FV(G13/100,G11,G17,G15,IF(G8="BEG",1,IF(G8="END",0,"A")))," ")</f>
        <v xml:space="preserve"> </v>
      </c>
      <c r="M19" s="14" t="str">
        <f>IF(K19=" "," ",_xlfn.CONCAT("= FV ( ",G13,"% , ",G11," , ",TEXT(G17,"#,##0.00")," , ",TEXT(G15,"#,##0.00")," , ",IF(G8="BEG",1,0)," )"))</f>
        <v xml:space="preserve"> </v>
      </c>
      <c r="N19" s="14"/>
      <c r="O19" s="14"/>
      <c r="P19" s="14"/>
      <c r="Q19" s="14"/>
      <c r="R19" s="9"/>
      <c r="S19" s="9"/>
      <c r="T19" s="9"/>
      <c r="U19" s="9"/>
      <c r="V19" s="9"/>
      <c r="W19" s="9"/>
      <c r="X19" s="11"/>
    </row>
    <row r="20" spans="1:24" x14ac:dyDescent="0.25">
      <c r="A20" s="13" t="s">
        <v>20</v>
      </c>
      <c r="B20" s="13"/>
      <c r="C20" s="13"/>
      <c r="D20" s="13"/>
      <c r="E20" s="13"/>
      <c r="F20" s="13"/>
      <c r="M20" s="14" t="str">
        <f>IF(K19=" "," ",_xlfn.CONCAT("= FV ( I/Y , N, PMT, PV, ",IF(G8="BEG",1,0)," )"))</f>
        <v xml:space="preserve"> </v>
      </c>
      <c r="N20" s="14"/>
      <c r="O20" s="14"/>
      <c r="P20" s="14"/>
      <c r="Q20" s="14"/>
      <c r="R20" s="3"/>
      <c r="S20" s="9"/>
      <c r="T20" s="3"/>
      <c r="U20" s="9"/>
      <c r="V20" s="9"/>
      <c r="W20" s="9"/>
    </row>
    <row r="21" spans="1:24" x14ac:dyDescent="0.25">
      <c r="M21" s="7"/>
    </row>
    <row r="22" spans="1:24" x14ac:dyDescent="0.25">
      <c r="M22" s="12"/>
    </row>
    <row r="23" spans="1:24" x14ac:dyDescent="0.25">
      <c r="M23" s="7"/>
    </row>
    <row r="24" spans="1:24" x14ac:dyDescent="0.25">
      <c r="M24" s="7"/>
    </row>
    <row r="25" spans="1:24" x14ac:dyDescent="0.25">
      <c r="M25" s="7"/>
    </row>
    <row r="26" spans="1:24" x14ac:dyDescent="0.25">
      <c r="M26" s="7"/>
    </row>
    <row r="27" spans="1:24" x14ac:dyDescent="0.25">
      <c r="M27" s="7"/>
    </row>
    <row r="30" spans="1:24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24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25">
    <mergeCell ref="M20:Q20"/>
    <mergeCell ref="M11:Q11"/>
    <mergeCell ref="M12:Q12"/>
    <mergeCell ref="M14:Q14"/>
    <mergeCell ref="M13:Q13"/>
    <mergeCell ref="M15:Q15"/>
    <mergeCell ref="M10:O10"/>
    <mergeCell ref="M16:Q16"/>
    <mergeCell ref="M17:Q17"/>
    <mergeCell ref="M18:Q18"/>
    <mergeCell ref="M19:Q19"/>
    <mergeCell ref="A20:F20"/>
    <mergeCell ref="A19:F19"/>
    <mergeCell ref="A1:C1"/>
    <mergeCell ref="A5:I5"/>
    <mergeCell ref="A6:I6"/>
    <mergeCell ref="A3:I3"/>
    <mergeCell ref="A14:F14"/>
    <mergeCell ref="A16:F16"/>
    <mergeCell ref="A18:F18"/>
    <mergeCell ref="A8:F8"/>
    <mergeCell ref="A15:F15"/>
    <mergeCell ref="A11:F11"/>
    <mergeCell ref="A13:F13"/>
    <mergeCell ref="A17:F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Calculator</vt:lpstr>
    </vt:vector>
  </TitlesOfParts>
  <Company>University of Richmond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Arnold, Tom</dc:creator>
  <cp:lastModifiedBy>AashishNahar RajendraKumarNahar (Student)</cp:lastModifiedBy>
  <dcterms:created xsi:type="dcterms:W3CDTF">2020-06-24T16:07:22Z</dcterms:created>
  <dcterms:modified xsi:type="dcterms:W3CDTF">2024-06-17T04:52:59Z</dcterms:modified>
</cp:coreProperties>
</file>