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<sst xmlns="http://schemas.openxmlformats.org/spreadsheetml/2006/main" count="234" uniqueCount="140">
  <si>
    <t>Products</t>
  </si>
  <si>
    <t>Price</t>
  </si>
  <si>
    <t>Client</t>
  </si>
  <si>
    <t>Client Code</t>
  </si>
  <si>
    <t>Orders</t>
  </si>
  <si>
    <t>Total</t>
  </si>
  <si>
    <t xml:space="preserve"> </t>
  </si>
  <si>
    <t>Left</t>
  </si>
  <si>
    <t>Right</t>
  </si>
  <si>
    <t>Mid</t>
  </si>
  <si>
    <t>Concatenate</t>
  </si>
  <si>
    <t>Trim</t>
  </si>
  <si>
    <t>VLookup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</si>
  <si>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</si>
  <si>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</si>
  <si>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</si>
  <si>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</si>
  <si>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</si>
  <si>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</si>
  <si>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</si>
  <si>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</si>
  <si>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</si>
  <si>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</si>
  <si>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</si>
  <si>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</si>
  <si>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</si>
  <si>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</si>
  <si>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</si>
  <si>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</si>
  <si>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</si>
  <si>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</si>
  <si>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</si>
  <si>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</si>
  <si>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</si>
  <si>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</si>
  <si>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</si>
  <si>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</si>
  <si>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</si>
  <si>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</si>
  <si>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</si>
  <si>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</si>
  <si>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</si>
  <si>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</si>
  <si>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</si>
  <si>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</si>
  <si>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</si>
  <si>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</si>
  <si>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</si>
  <si>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</si>
  <si>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</si>
  <si>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</si>
  <si>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</si>
  <si>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</si>
  <si>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</si>
  <si>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</si>
  <si>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</si>
  <si>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</si>
  <si>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</si>
  <si>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</si>
  <si>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</si>
  <si>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</si>
  <si>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</si>
  <si>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</si>
  <si>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</si>
  <si>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</si>
  <si>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</si>
  <si>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</si>
  <si>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</si>
  <si>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</si>
  <si>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</si>
  <si>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</si>
  <si>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</si>
  <si>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</si>
  <si>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</si>
  <si>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</si>
  <si>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</si>
  <si>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</si>
  <si>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</si>
  <si>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</si>
  <si>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</si>
  <si>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</si>
  <si>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</si>
  <si>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</si>
  <si>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</si>
  <si>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</si>
  <si>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</si>
  <si>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</si>
  <si>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</si>
  <si>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</si>
  <si>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</si>
  <si>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</si>
  <si>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</si>
  <si>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</si>
  <si>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</si>
  <si>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</si>
  <si>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</si>
  <si>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</si>
  <si>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</si>
  <si>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</si>
  <si>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</si>
  <si>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</si>
  <si>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</si>
  <si>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</si>
  <si>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</si>
  <si>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</si>
  <si>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</si>
  <si>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</si>
  <si>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 xml:space="preserve">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</si>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</sst>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1261741971"/>
        <c:axId val="1289990622"/>
      </c:barChart>
      <c:catAx>
        <c:axId val="1261741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990622"/>
      </c:catAx>
      <c:valAx>
        <c:axId val="1289990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741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66675</xdr:colOff>
      <xdr:row>5</xdr:row>
      <xdr:rowOff>66675</xdr:rowOff>
    </xdr:from>
    <xdr:ext cx="4676775" cy="2895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000" sheet="Sheet1"/>
  </cacheSource>
  <cacheFields>
    <cacheField name="Products" numFmtId="49">
      <sharedItems containsBlank="1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  <m/>
      </sharedItems>
    </cacheField>
    <cacheField name="Price" numFmtId="164">
      <sharedItems containsString="0" containsBlank="1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  <m/>
      </sharedItems>
    </cacheField>
    <cacheField name="Client" numFmtId="49">
      <sharedItems containsBlank="1">
        <s v="Candy's Beauty Supply"/>
        <s v="Rockland's"/>
        <s v="Rudiger Pharmacy"/>
        <s v="Elizabethtown Supply"/>
        <m/>
      </sharedItems>
    </cacheField>
    <cacheField name="Client Code" numFmtId="49">
      <sharedItems containsBlank="1"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  <m/>
      </sharedItems>
    </cacheField>
    <cacheField name="Orders" numFmtId="0">
      <sharedItems containsString="0" containsBlank="1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  <m/>
      </sharedItems>
    </cacheField>
    <cacheField name="Total" numFmtId="164">
      <sharedItems containsString="0" containsBlank="1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  <m/>
      </sharedItems>
    </cacheField>
    <cacheField name=" " numFmtId="0">
      <sharedItems containsString="0" containsBlank="1">
        <m/>
      </sharedItems>
    </cacheField>
    <cacheField name="Left" numFmtId="0">
      <sharedItems containsBlank="1">
        <s v="51993"/>
        <s v="49631"/>
        <s v="42292"/>
        <s v="86661"/>
        <s v="49541"/>
        <s v="58337"/>
        <s v="40014"/>
        <s v="86139"/>
        <s v="69601"/>
        <s v="25331"/>
        <s v="85021"/>
        <s v="69030"/>
        <s v="13230"/>
        <s v="91559"/>
        <s v="62289"/>
        <s v="64762"/>
        <s v="52341"/>
        <s v="68713"/>
        <s v="35073"/>
        <s v="17691"/>
        <s v="03485"/>
        <s v="26156"/>
        <s v="75112"/>
        <s v="96799"/>
        <s v="20559"/>
        <s v="32729"/>
        <s v="63094"/>
        <s v="61207"/>
        <s v="17269"/>
        <s v="15143"/>
        <m/>
      </sharedItems>
    </cacheField>
    <cacheField name="Right" numFmtId="0">
      <sharedItems containsBlank="1">
        <s v="Masc"/>
        <s v="Foun"/>
        <s v="Glos"/>
        <s v="Shad"/>
        <s v="Eyel"/>
        <s v="Lips"/>
        <s v="Exfo"/>
        <m/>
      </sharedItems>
    </cacheField>
    <cacheField name="Mid" numFmtId="0">
      <sharedItems containsBlank="1">
        <s v="NC"/>
        <s v="VA"/>
        <s v="MD"/>
        <s v="SC"/>
        <m/>
      </sharedItems>
    </cacheField>
    <cacheField name="Concatenate" numFmtId="0">
      <sharedItems containsBlank="1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  <m/>
      </sharedItems>
    </cacheField>
    <cacheField name="Trim" numFmtId="0">
      <sharedItems containsBlank="1">
        <s v="Candy's Beauty Supply"/>
        <s v="Rockland's"/>
        <s v="Rudiger Pharmacy"/>
        <s v="Elizabethtown Supply"/>
        <m/>
      </sharedItems>
    </cacheField>
    <cacheField name="VLookup" numFmtId="49">
      <sharedItems containsBlank="1">
        <s v="LashX Mascara"/>
        <s v="BeautifulU Foundation"/>
        <s v="Rosy Lip Gloss"/>
        <s v="Darkest Eye Shadow"/>
        <s v="Pinpoint Eyeliner"/>
        <s v="PerfectU Foundation"/>
        <s v="SmoothU Mascara"/>
        <s v="Peachy Lipstick"/>
        <s v="HealthyU Exfoliator"/>
        <s v="Peachy Lip Gloss"/>
        <s v="CalmU Foundation"/>
        <s v="Bluest Mascara"/>
        <s v="Greenest Mascara"/>
        <s v="Sleekest Eyeliner"/>
        <s v="Brownest Mascara"/>
        <s v="HealthyU Foundation"/>
        <s v="HappyU Foundation"/>
        <s v="HappyU Exfoliator"/>
        <s v="SensitiveU Foundation"/>
        <s v="Purplest Mascara"/>
        <s v="Smoothest Eyeliner"/>
        <s v="SparkleU Foundation"/>
        <s v="BlushU Foundation"/>
        <s v="SoftU Foundation"/>
        <s v="Lightest Eye Shadow"/>
        <s v="Darkest Lashes Mascara"/>
        <s v="HottestU Exfoliator"/>
        <s v="HottestU Foundation"/>
        <s v="SoSleek Mascara"/>
        <s v="SoSoft Exfoliator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4" firstHeaderRow="0" firstDataRow="2" firstDataCol="0"/>
  <pivotFields>
    <pivotField name="Products" axis="axisRow" compact="0" numFmtId="49" outline="0" multipleItemSelectionAllowed="1" showAll="0" sortType="ascending">
      <items>
        <item x="30"/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x="3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Le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R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caten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ri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Looku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12" max="12" width="23.25"/>
    <col customWidth="1" min="13" max="13" width="19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</row>
    <row r="2">
      <c r="A2" s="4" t="s">
        <v>13</v>
      </c>
      <c r="B2" s="5">
        <v>9.98</v>
      </c>
      <c r="C2" s="4" t="s">
        <v>14</v>
      </c>
      <c r="D2" s="6" t="s">
        <v>15</v>
      </c>
      <c r="E2" s="7">
        <v>191.0</v>
      </c>
      <c r="F2" s="8">
        <v>1906.18</v>
      </c>
      <c r="H2" s="9" t="str">
        <f t="shared" ref="H2:H31" si="1">left(A2,5)</f>
        <v>51993</v>
      </c>
      <c r="I2" s="9" t="str">
        <f t="shared" ref="I2:I31" si="2">right(A2,4)</f>
        <v>Masc</v>
      </c>
      <c r="J2" s="9" t="str">
        <f t="shared" ref="J2:J31" si="3">mid(D2,4,2)</f>
        <v>NC</v>
      </c>
      <c r="K2" s="9" t="str">
        <f t="shared" ref="K2:K31" si="4">CONCAT(H2,I2)</f>
        <v>51993Masc</v>
      </c>
      <c r="L2" s="9" t="str">
        <f t="shared" ref="L2:L31" si="5">trim(C2)</f>
        <v>Candy's Beauty Supply</v>
      </c>
      <c r="M2" s="6" t="str">
        <f>VLOOKUP(A2,'Sheet 2'!A2:B31,2,false)</f>
        <v>LashX Mascara</v>
      </c>
    </row>
    <row r="3">
      <c r="A3" s="4" t="s">
        <v>16</v>
      </c>
      <c r="B3" s="5">
        <v>14.49</v>
      </c>
      <c r="C3" s="4" t="s">
        <v>17</v>
      </c>
      <c r="D3" s="6" t="s">
        <v>18</v>
      </c>
      <c r="E3" s="7">
        <v>152.0</v>
      </c>
      <c r="F3" s="8">
        <v>2202.48</v>
      </c>
      <c r="H3" s="9" t="str">
        <f t="shared" si="1"/>
        <v>49631</v>
      </c>
      <c r="I3" s="9" t="str">
        <f t="shared" si="2"/>
        <v>Foun</v>
      </c>
      <c r="J3" s="9" t="str">
        <f t="shared" si="3"/>
        <v>VA</v>
      </c>
      <c r="K3" s="9" t="str">
        <f t="shared" si="4"/>
        <v>49631Foun</v>
      </c>
      <c r="L3" s="9" t="str">
        <f t="shared" si="5"/>
        <v>Rockland's</v>
      </c>
      <c r="M3" s="6" t="str">
        <f>VLOOKUP(A3,'Sheet 2'!A3:B32,2,false)</f>
        <v>BeautifulU Foundation</v>
      </c>
    </row>
    <row r="4">
      <c r="A4" s="4" t="s">
        <v>19</v>
      </c>
      <c r="B4" s="5">
        <v>6.74</v>
      </c>
      <c r="C4" s="4" t="s">
        <v>20</v>
      </c>
      <c r="D4" s="6" t="s">
        <v>21</v>
      </c>
      <c r="E4" s="7">
        <v>758.0</v>
      </c>
      <c r="F4" s="8">
        <v>5108.92</v>
      </c>
      <c r="H4" s="9" t="str">
        <f t="shared" si="1"/>
        <v>42292</v>
      </c>
      <c r="I4" s="9" t="str">
        <f t="shared" si="2"/>
        <v>Glos</v>
      </c>
      <c r="J4" s="9" t="str">
        <f t="shared" si="3"/>
        <v>MD</v>
      </c>
      <c r="K4" s="9" t="str">
        <f t="shared" si="4"/>
        <v>42292Glos</v>
      </c>
      <c r="L4" s="9" t="str">
        <f t="shared" si="5"/>
        <v>Rudiger Pharmacy</v>
      </c>
      <c r="M4" s="6" t="str">
        <f>VLOOKUP(A4,'Sheet 2'!A4:B33,2,false)</f>
        <v>Rosy Lip Gloss</v>
      </c>
    </row>
    <row r="5">
      <c r="A5" s="4" t="s">
        <v>22</v>
      </c>
      <c r="B5" s="5">
        <v>5.71</v>
      </c>
      <c r="C5" s="4" t="s">
        <v>23</v>
      </c>
      <c r="D5" s="6" t="s">
        <v>24</v>
      </c>
      <c r="E5" s="7">
        <v>308.0</v>
      </c>
      <c r="F5" s="8">
        <v>1758.68</v>
      </c>
      <c r="H5" s="9" t="str">
        <f t="shared" si="1"/>
        <v>86661</v>
      </c>
      <c r="I5" s="9" t="str">
        <f t="shared" si="2"/>
        <v>Shad</v>
      </c>
      <c r="J5" s="9" t="str">
        <f t="shared" si="3"/>
        <v>SC</v>
      </c>
      <c r="K5" s="9" t="str">
        <f t="shared" si="4"/>
        <v>86661Shad</v>
      </c>
      <c r="L5" s="9" t="str">
        <f t="shared" si="5"/>
        <v>Elizabethtown Supply</v>
      </c>
      <c r="M5" s="6" t="str">
        <f>VLOOKUP(A5,'Sheet 2'!A5:B34,2,false)</f>
        <v>Darkest Eye Shadow</v>
      </c>
    </row>
    <row r="6">
      <c r="A6" s="4" t="s">
        <v>25</v>
      </c>
      <c r="B6" s="5">
        <v>7.94</v>
      </c>
      <c r="C6" s="4" t="s">
        <v>17</v>
      </c>
      <c r="D6" s="6" t="s">
        <v>26</v>
      </c>
      <c r="E6" s="7">
        <v>50.0</v>
      </c>
      <c r="F6" s="10">
        <v>397.0</v>
      </c>
      <c r="H6" s="9" t="str">
        <f t="shared" si="1"/>
        <v>49541</v>
      </c>
      <c r="I6" s="9" t="str">
        <f t="shared" si="2"/>
        <v>Eyel</v>
      </c>
      <c r="J6" s="9" t="str">
        <f t="shared" si="3"/>
        <v>VA</v>
      </c>
      <c r="K6" s="9" t="str">
        <f t="shared" si="4"/>
        <v>49541Eyel</v>
      </c>
      <c r="L6" s="9" t="str">
        <f t="shared" si="5"/>
        <v>Rockland's</v>
      </c>
      <c r="M6" s="6" t="str">
        <f>VLOOKUP(A6,'Sheet 2'!A6:B35,2,false)</f>
        <v>Pinpoint Eyeliner</v>
      </c>
    </row>
    <row r="7">
      <c r="A7" s="4" t="s">
        <v>27</v>
      </c>
      <c r="B7" s="5">
        <v>13.57</v>
      </c>
      <c r="C7" s="4" t="s">
        <v>14</v>
      </c>
      <c r="D7" s="6" t="s">
        <v>28</v>
      </c>
      <c r="E7" s="7">
        <v>673.0</v>
      </c>
      <c r="F7" s="8">
        <v>9132.61</v>
      </c>
      <c r="H7" s="9" t="str">
        <f t="shared" si="1"/>
        <v>58337</v>
      </c>
      <c r="I7" s="9" t="str">
        <f t="shared" si="2"/>
        <v>Foun</v>
      </c>
      <c r="J7" s="9" t="str">
        <f t="shared" si="3"/>
        <v>NC</v>
      </c>
      <c r="K7" s="9" t="str">
        <f t="shared" si="4"/>
        <v>58337Foun</v>
      </c>
      <c r="L7" s="9" t="str">
        <f t="shared" si="5"/>
        <v>Candy's Beauty Supply</v>
      </c>
      <c r="M7" s="6" t="str">
        <f>VLOOKUP(A7,'Sheet 2'!A7:B36,2,false)</f>
        <v>PerfectU Foundation</v>
      </c>
    </row>
    <row r="8">
      <c r="A8" s="4" t="s">
        <v>29</v>
      </c>
      <c r="B8" s="5">
        <v>8.46</v>
      </c>
      <c r="C8" s="4" t="s">
        <v>23</v>
      </c>
      <c r="D8" s="6" t="s">
        <v>30</v>
      </c>
      <c r="E8" s="7">
        <v>94.0</v>
      </c>
      <c r="F8" s="8">
        <v>795.2400000000001</v>
      </c>
      <c r="H8" s="9" t="str">
        <f t="shared" si="1"/>
        <v>40014</v>
      </c>
      <c r="I8" s="9" t="str">
        <f t="shared" si="2"/>
        <v>Masc</v>
      </c>
      <c r="J8" s="9" t="str">
        <f t="shared" si="3"/>
        <v>SC</v>
      </c>
      <c r="K8" s="9" t="str">
        <f t="shared" si="4"/>
        <v>40014Masc</v>
      </c>
      <c r="L8" s="9" t="str">
        <f t="shared" si="5"/>
        <v>Elizabethtown Supply</v>
      </c>
      <c r="M8" s="6" t="str">
        <f>VLOOKUP(A8,'Sheet 2'!A8:B37,2,false)</f>
        <v>SmoothU Mascara</v>
      </c>
    </row>
    <row r="9">
      <c r="A9" s="4" t="s">
        <v>31</v>
      </c>
      <c r="B9" s="5">
        <v>5.55</v>
      </c>
      <c r="C9" s="4" t="s">
        <v>14</v>
      </c>
      <c r="D9" s="6" t="s">
        <v>32</v>
      </c>
      <c r="E9" s="7">
        <v>299.0</v>
      </c>
      <c r="F9" s="8">
        <v>1659.45</v>
      </c>
      <c r="H9" s="9" t="str">
        <f t="shared" si="1"/>
        <v>86139</v>
      </c>
      <c r="I9" s="9" t="str">
        <f t="shared" si="2"/>
        <v>Lips</v>
      </c>
      <c r="J9" s="9" t="str">
        <f t="shared" si="3"/>
        <v>NC</v>
      </c>
      <c r="K9" s="9" t="str">
        <f t="shared" si="4"/>
        <v>86139Lips</v>
      </c>
      <c r="L9" s="9" t="str">
        <f t="shared" si="5"/>
        <v>Candy's Beauty Supply</v>
      </c>
      <c r="M9" s="6" t="str">
        <f>VLOOKUP(A9,'Sheet 2'!A9:B38,2,false)</f>
        <v>Peachy Lipstick</v>
      </c>
    </row>
    <row r="10">
      <c r="A10" s="4" t="s">
        <v>33</v>
      </c>
      <c r="B10" s="5">
        <v>11.05</v>
      </c>
      <c r="C10" s="4" t="s">
        <v>17</v>
      </c>
      <c r="D10" s="6" t="s">
        <v>34</v>
      </c>
      <c r="E10" s="7">
        <v>850.0</v>
      </c>
      <c r="F10" s="8">
        <v>9392.5</v>
      </c>
      <c r="H10" s="9" t="str">
        <f t="shared" si="1"/>
        <v>69601</v>
      </c>
      <c r="I10" s="9" t="str">
        <f t="shared" si="2"/>
        <v>Exfo</v>
      </c>
      <c r="J10" s="9" t="str">
        <f t="shared" si="3"/>
        <v>VA</v>
      </c>
      <c r="K10" s="9" t="str">
        <f t="shared" si="4"/>
        <v>69601Exfo</v>
      </c>
      <c r="L10" s="9" t="str">
        <f t="shared" si="5"/>
        <v>Rockland's</v>
      </c>
      <c r="M10" s="6" t="str">
        <f>VLOOKUP(A10,'Sheet 2'!A10:B39,2,false)</f>
        <v>HealthyU Exfoliator</v>
      </c>
    </row>
    <row r="11">
      <c r="A11" s="4" t="s">
        <v>35</v>
      </c>
      <c r="B11" s="5">
        <v>7.58</v>
      </c>
      <c r="C11" s="4" t="s">
        <v>17</v>
      </c>
      <c r="D11" s="6" t="s">
        <v>36</v>
      </c>
      <c r="E11" s="7">
        <v>169.0</v>
      </c>
      <c r="F11" s="8">
        <v>1281.02</v>
      </c>
      <c r="H11" s="9" t="str">
        <f t="shared" si="1"/>
        <v>25331</v>
      </c>
      <c r="I11" s="9" t="str">
        <f t="shared" si="2"/>
        <v>Glos</v>
      </c>
      <c r="J11" s="9" t="str">
        <f t="shared" si="3"/>
        <v>VA</v>
      </c>
      <c r="K11" s="9" t="str">
        <f t="shared" si="4"/>
        <v>25331Glos</v>
      </c>
      <c r="L11" s="9" t="str">
        <f t="shared" si="5"/>
        <v>Rockland's</v>
      </c>
      <c r="M11" s="6" t="str">
        <f>VLOOKUP(A11,'Sheet 2'!A11:B40,2,false)</f>
        <v>Peachy Lip Gloss</v>
      </c>
    </row>
    <row r="12">
      <c r="A12" s="4" t="s">
        <v>37</v>
      </c>
      <c r="B12" s="5">
        <v>11.75</v>
      </c>
      <c r="C12" s="4" t="s">
        <v>20</v>
      </c>
      <c r="D12" s="6" t="s">
        <v>38</v>
      </c>
      <c r="E12" s="7">
        <v>707.0</v>
      </c>
      <c r="F12" s="8">
        <v>8307.25</v>
      </c>
      <c r="H12" s="9" t="str">
        <f t="shared" si="1"/>
        <v>85021</v>
      </c>
      <c r="I12" s="9" t="str">
        <f t="shared" si="2"/>
        <v>Foun</v>
      </c>
      <c r="J12" s="9" t="str">
        <f t="shared" si="3"/>
        <v>MD</v>
      </c>
      <c r="K12" s="9" t="str">
        <f t="shared" si="4"/>
        <v>85021Foun</v>
      </c>
      <c r="L12" s="9" t="str">
        <f t="shared" si="5"/>
        <v>Rudiger Pharmacy</v>
      </c>
      <c r="M12" s="6" t="str">
        <f>VLOOKUP(A12,'Sheet 2'!A12:B41,2,false)</f>
        <v>CalmU Foundation</v>
      </c>
    </row>
    <row r="13">
      <c r="A13" s="4" t="s">
        <v>39</v>
      </c>
      <c r="B13" s="5">
        <v>10.95</v>
      </c>
      <c r="C13" s="4" t="s">
        <v>23</v>
      </c>
      <c r="D13" s="6" t="s">
        <v>40</v>
      </c>
      <c r="E13" s="7">
        <v>461.0</v>
      </c>
      <c r="F13" s="8">
        <v>5047.95</v>
      </c>
      <c r="H13" s="9" t="str">
        <f t="shared" si="1"/>
        <v>69030</v>
      </c>
      <c r="I13" s="9" t="str">
        <f t="shared" si="2"/>
        <v>Masc</v>
      </c>
      <c r="J13" s="9" t="str">
        <f t="shared" si="3"/>
        <v>SC</v>
      </c>
      <c r="K13" s="9" t="str">
        <f t="shared" si="4"/>
        <v>69030Masc</v>
      </c>
      <c r="L13" s="9" t="str">
        <f t="shared" si="5"/>
        <v>Elizabethtown Supply</v>
      </c>
      <c r="M13" s="6" t="str">
        <f>VLOOKUP(A13,'Sheet 2'!A13:B42,2,false)</f>
        <v>Bluest Mascara</v>
      </c>
    </row>
    <row r="14">
      <c r="A14" s="4" t="s">
        <v>41</v>
      </c>
      <c r="B14" s="5">
        <v>7.3</v>
      </c>
      <c r="C14" s="4" t="s">
        <v>17</v>
      </c>
      <c r="D14" s="6" t="s">
        <v>42</v>
      </c>
      <c r="E14" s="7">
        <v>278.0</v>
      </c>
      <c r="F14" s="10">
        <v>202.94</v>
      </c>
      <c r="H14" s="9" t="str">
        <f t="shared" si="1"/>
        <v>13230</v>
      </c>
      <c r="I14" s="9" t="str">
        <f t="shared" si="2"/>
        <v>Masc</v>
      </c>
      <c r="J14" s="9" t="str">
        <f t="shared" si="3"/>
        <v>VA</v>
      </c>
      <c r="K14" s="9" t="str">
        <f t="shared" si="4"/>
        <v>13230Masc</v>
      </c>
      <c r="L14" s="9" t="str">
        <f t="shared" si="5"/>
        <v>Rockland's</v>
      </c>
      <c r="M14" s="6" t="str">
        <f>VLOOKUP(A14,'Sheet 2'!A14:B43,2,false)</f>
        <v>Greenest Mascara</v>
      </c>
    </row>
    <row r="15">
      <c r="A15" s="4" t="s">
        <v>43</v>
      </c>
      <c r="B15" s="5">
        <v>6.66</v>
      </c>
      <c r="C15" s="4" t="s">
        <v>14</v>
      </c>
      <c r="D15" s="6" t="s">
        <v>44</v>
      </c>
      <c r="E15" s="7">
        <v>444.0</v>
      </c>
      <c r="F15" s="8">
        <v>2957.04</v>
      </c>
      <c r="H15" s="9" t="str">
        <f t="shared" si="1"/>
        <v>91559</v>
      </c>
      <c r="I15" s="9" t="str">
        <f t="shared" si="2"/>
        <v>Eyel</v>
      </c>
      <c r="J15" s="9" t="str">
        <f t="shared" si="3"/>
        <v>NC</v>
      </c>
      <c r="K15" s="9" t="str">
        <f t="shared" si="4"/>
        <v>91559Eyel</v>
      </c>
      <c r="L15" s="9" t="str">
        <f t="shared" si="5"/>
        <v>Candy's Beauty Supply</v>
      </c>
      <c r="M15" s="6" t="str">
        <f>VLOOKUP(A15,'Sheet 2'!A15:B44,2,false)</f>
        <v>Sleekest Eyeliner</v>
      </c>
    </row>
    <row r="16">
      <c r="A16" s="4" t="s">
        <v>45</v>
      </c>
      <c r="B16" s="5">
        <v>12.06</v>
      </c>
      <c r="C16" s="4" t="s">
        <v>23</v>
      </c>
      <c r="D16" s="6" t="s">
        <v>46</v>
      </c>
      <c r="E16" s="7">
        <v>797.0</v>
      </c>
      <c r="F16" s="8">
        <v>9611.82</v>
      </c>
      <c r="H16" s="9" t="str">
        <f t="shared" si="1"/>
        <v>62289</v>
      </c>
      <c r="I16" s="9" t="str">
        <f t="shared" si="2"/>
        <v>Masc</v>
      </c>
      <c r="J16" s="9" t="str">
        <f t="shared" si="3"/>
        <v>SC</v>
      </c>
      <c r="K16" s="9" t="str">
        <f t="shared" si="4"/>
        <v>62289Masc</v>
      </c>
      <c r="L16" s="9" t="str">
        <f t="shared" si="5"/>
        <v>Elizabethtown Supply</v>
      </c>
      <c r="M16" s="6" t="str">
        <f>VLOOKUP(A16,'Sheet 2'!A16:B45,2,false)</f>
        <v>Brownest Mascara</v>
      </c>
    </row>
    <row r="17">
      <c r="A17" s="4" t="s">
        <v>47</v>
      </c>
      <c r="B17" s="5">
        <v>12.95</v>
      </c>
      <c r="C17" s="4" t="s">
        <v>20</v>
      </c>
      <c r="D17" s="6" t="s">
        <v>48</v>
      </c>
      <c r="E17" s="7">
        <v>355.0</v>
      </c>
      <c r="F17" s="8">
        <v>4597.25</v>
      </c>
      <c r="H17" s="9" t="str">
        <f t="shared" si="1"/>
        <v>64762</v>
      </c>
      <c r="I17" s="9" t="str">
        <f t="shared" si="2"/>
        <v>Foun</v>
      </c>
      <c r="J17" s="9" t="str">
        <f t="shared" si="3"/>
        <v>MD</v>
      </c>
      <c r="K17" s="9" t="str">
        <f t="shared" si="4"/>
        <v>64762Foun</v>
      </c>
      <c r="L17" s="9" t="str">
        <f t="shared" si="5"/>
        <v>Rudiger Pharmacy</v>
      </c>
      <c r="M17" s="6" t="str">
        <f>VLOOKUP(A17,'Sheet 2'!A17:B46,2,false)</f>
        <v>HealthyU Foundation</v>
      </c>
    </row>
    <row r="18">
      <c r="A18" s="4" t="s">
        <v>49</v>
      </c>
      <c r="B18" s="5">
        <v>13.09</v>
      </c>
      <c r="C18" s="4" t="s">
        <v>23</v>
      </c>
      <c r="D18" s="6" t="s">
        <v>50</v>
      </c>
      <c r="E18" s="7">
        <v>232.0</v>
      </c>
      <c r="F18" s="8">
        <v>3036.88</v>
      </c>
      <c r="H18" s="9" t="str">
        <f t="shared" si="1"/>
        <v>52341</v>
      </c>
      <c r="I18" s="9" t="str">
        <f t="shared" si="2"/>
        <v>Foun</v>
      </c>
      <c r="J18" s="9" t="str">
        <f t="shared" si="3"/>
        <v>SC</v>
      </c>
      <c r="K18" s="9" t="str">
        <f t="shared" si="4"/>
        <v>52341Foun</v>
      </c>
      <c r="L18" s="9" t="str">
        <f t="shared" si="5"/>
        <v>Elizabethtown Supply</v>
      </c>
      <c r="M18" s="6" t="str">
        <f>VLOOKUP(A18,'Sheet 2'!A18:B47,2,false)</f>
        <v>HappyU Foundation</v>
      </c>
    </row>
    <row r="19">
      <c r="A19" s="4" t="s">
        <v>51</v>
      </c>
      <c r="B19" s="5">
        <v>15.77</v>
      </c>
      <c r="C19" s="4" t="s">
        <v>17</v>
      </c>
      <c r="D19" s="6" t="s">
        <v>52</v>
      </c>
      <c r="E19" s="7">
        <v>514.0</v>
      </c>
      <c r="F19" s="8">
        <v>8105.78</v>
      </c>
      <c r="H19" s="9" t="str">
        <f t="shared" si="1"/>
        <v>68713</v>
      </c>
      <c r="I19" s="9" t="str">
        <f t="shared" si="2"/>
        <v>Exfo</v>
      </c>
      <c r="J19" s="9" t="str">
        <f t="shared" si="3"/>
        <v>VA</v>
      </c>
      <c r="K19" s="9" t="str">
        <f t="shared" si="4"/>
        <v>68713Exfo</v>
      </c>
      <c r="L19" s="9" t="str">
        <f t="shared" si="5"/>
        <v>Rockland's</v>
      </c>
      <c r="M19" s="6" t="str">
        <f>VLOOKUP(A19,'Sheet 2'!A19:B48,2,false)</f>
        <v>HappyU Exfoliator</v>
      </c>
    </row>
    <row r="20">
      <c r="A20" s="4" t="s">
        <v>53</v>
      </c>
      <c r="B20" s="5">
        <v>11.82</v>
      </c>
      <c r="C20" s="4" t="s">
        <v>23</v>
      </c>
      <c r="D20" s="6" t="s">
        <v>54</v>
      </c>
      <c r="E20" s="7">
        <v>189.0</v>
      </c>
      <c r="F20" s="8">
        <v>2233.98</v>
      </c>
      <c r="H20" s="9" t="str">
        <f t="shared" si="1"/>
        <v>35073</v>
      </c>
      <c r="I20" s="9" t="str">
        <f t="shared" si="2"/>
        <v>Foun</v>
      </c>
      <c r="J20" s="9" t="str">
        <f t="shared" si="3"/>
        <v>SC</v>
      </c>
      <c r="K20" s="9" t="str">
        <f t="shared" si="4"/>
        <v>35073Foun</v>
      </c>
      <c r="L20" s="9" t="str">
        <f t="shared" si="5"/>
        <v>Elizabethtown Supply</v>
      </c>
      <c r="M20" s="6" t="str">
        <f>VLOOKUP(A20,'Sheet 2'!A20:B49,2,false)</f>
        <v>SensitiveU Foundation</v>
      </c>
    </row>
    <row r="21">
      <c r="A21" s="4" t="s">
        <v>55</v>
      </c>
      <c r="B21" s="5">
        <v>11.22</v>
      </c>
      <c r="C21" s="4" t="s">
        <v>23</v>
      </c>
      <c r="D21" s="6" t="s">
        <v>56</v>
      </c>
      <c r="E21" s="7">
        <v>621.0</v>
      </c>
      <c r="F21" s="8">
        <v>6967.620000000001</v>
      </c>
      <c r="H21" s="9" t="str">
        <f t="shared" si="1"/>
        <v>17691</v>
      </c>
      <c r="I21" s="9" t="str">
        <f t="shared" si="2"/>
        <v>Masc</v>
      </c>
      <c r="J21" s="9" t="str">
        <f t="shared" si="3"/>
        <v>SC</v>
      </c>
      <c r="K21" s="9" t="str">
        <f t="shared" si="4"/>
        <v>17691Masc</v>
      </c>
      <c r="L21" s="9" t="str">
        <f t="shared" si="5"/>
        <v>Elizabethtown Supply</v>
      </c>
      <c r="M21" s="6" t="str">
        <f>VLOOKUP(A21,'Sheet 2'!A21:B50,2,false)</f>
        <v>Purplest Mascara</v>
      </c>
    </row>
    <row r="22">
      <c r="A22" s="4" t="s">
        <v>57</v>
      </c>
      <c r="B22" s="5">
        <v>7.0</v>
      </c>
      <c r="C22" s="4" t="s">
        <v>20</v>
      </c>
      <c r="D22" s="6" t="s">
        <v>58</v>
      </c>
      <c r="E22" s="7">
        <v>461.0</v>
      </c>
      <c r="F22" s="8">
        <v>3227.0</v>
      </c>
      <c r="H22" s="9" t="str">
        <f t="shared" si="1"/>
        <v>03485</v>
      </c>
      <c r="I22" s="9" t="str">
        <f t="shared" si="2"/>
        <v>Eyel</v>
      </c>
      <c r="J22" s="9" t="str">
        <f t="shared" si="3"/>
        <v>MD</v>
      </c>
      <c r="K22" s="9" t="str">
        <f t="shared" si="4"/>
        <v>03485Eyel</v>
      </c>
      <c r="L22" s="9" t="str">
        <f t="shared" si="5"/>
        <v>Rudiger Pharmacy</v>
      </c>
      <c r="M22" s="6" t="str">
        <f>VLOOKUP(A22,'Sheet 2'!A22:B51,2,false)</f>
        <v>Smoothest Eyeliner</v>
      </c>
    </row>
    <row r="23">
      <c r="A23" s="4" t="s">
        <v>59</v>
      </c>
      <c r="B23" s="5">
        <v>12.01</v>
      </c>
      <c r="C23" s="4" t="s">
        <v>14</v>
      </c>
      <c r="D23" s="6" t="s">
        <v>60</v>
      </c>
      <c r="E23" s="7">
        <v>146.0</v>
      </c>
      <c r="F23" s="8">
        <v>1753.46</v>
      </c>
      <c r="H23" s="9" t="str">
        <f t="shared" si="1"/>
        <v>26156</v>
      </c>
      <c r="I23" s="9" t="str">
        <f t="shared" si="2"/>
        <v>Foun</v>
      </c>
      <c r="J23" s="9" t="str">
        <f t="shared" si="3"/>
        <v>NC</v>
      </c>
      <c r="K23" s="9" t="str">
        <f t="shared" si="4"/>
        <v>26156Foun</v>
      </c>
      <c r="L23" s="9" t="str">
        <f t="shared" si="5"/>
        <v>Candy's Beauty Supply</v>
      </c>
      <c r="M23" s="6" t="str">
        <f>VLOOKUP(A23,'Sheet 2'!A23:B52,2,false)</f>
        <v>SparkleU Foundation</v>
      </c>
    </row>
    <row r="24">
      <c r="A24" s="4" t="s">
        <v>61</v>
      </c>
      <c r="B24" s="5">
        <v>13.24</v>
      </c>
      <c r="C24" s="4" t="s">
        <v>23</v>
      </c>
      <c r="D24" s="6" t="s">
        <v>62</v>
      </c>
      <c r="E24" s="7">
        <v>261.0</v>
      </c>
      <c r="F24" s="8">
        <v>3455.64</v>
      </c>
      <c r="H24" s="9" t="str">
        <f t="shared" si="1"/>
        <v>75112</v>
      </c>
      <c r="I24" s="9" t="str">
        <f t="shared" si="2"/>
        <v>Foun</v>
      </c>
      <c r="J24" s="9" t="str">
        <f t="shared" si="3"/>
        <v>SC</v>
      </c>
      <c r="K24" s="9" t="str">
        <f t="shared" si="4"/>
        <v>75112Foun</v>
      </c>
      <c r="L24" s="9" t="str">
        <f t="shared" si="5"/>
        <v>Elizabethtown Supply</v>
      </c>
      <c r="M24" s="6" t="str">
        <f>VLOOKUP(A24,'Sheet 2'!A24:B53,2,false)</f>
        <v>BlushU Foundation</v>
      </c>
    </row>
    <row r="25">
      <c r="A25" s="4" t="s">
        <v>63</v>
      </c>
      <c r="B25" s="5">
        <v>10.07</v>
      </c>
      <c r="C25" s="4" t="s">
        <v>20</v>
      </c>
      <c r="D25" s="6" t="s">
        <v>64</v>
      </c>
      <c r="E25" s="7">
        <v>602.0</v>
      </c>
      <c r="F25" s="8">
        <v>6062.14</v>
      </c>
      <c r="H25" s="9" t="str">
        <f t="shared" si="1"/>
        <v>96799</v>
      </c>
      <c r="I25" s="9" t="str">
        <f t="shared" si="2"/>
        <v>Foun</v>
      </c>
      <c r="J25" s="9" t="str">
        <f t="shared" si="3"/>
        <v>MD</v>
      </c>
      <c r="K25" s="9" t="str">
        <f t="shared" si="4"/>
        <v>96799Foun</v>
      </c>
      <c r="L25" s="9" t="str">
        <f t="shared" si="5"/>
        <v>Rudiger Pharmacy</v>
      </c>
      <c r="M25" s="6" t="str">
        <f>VLOOKUP(A25,'Sheet 2'!A25:B54,2,false)</f>
        <v>SoftU Foundation</v>
      </c>
    </row>
    <row r="26">
      <c r="A26" s="4" t="s">
        <v>65</v>
      </c>
      <c r="B26" s="5">
        <v>4.33</v>
      </c>
      <c r="C26" s="4" t="s">
        <v>23</v>
      </c>
      <c r="D26" s="6" t="s">
        <v>66</v>
      </c>
      <c r="E26" s="7">
        <v>225.0</v>
      </c>
      <c r="F26" s="8">
        <v>974.25</v>
      </c>
      <c r="H26" s="9" t="str">
        <f t="shared" si="1"/>
        <v>20559</v>
      </c>
      <c r="I26" s="9" t="str">
        <f t="shared" si="2"/>
        <v>Shad</v>
      </c>
      <c r="J26" s="9" t="str">
        <f t="shared" si="3"/>
        <v>SC</v>
      </c>
      <c r="K26" s="9" t="str">
        <f t="shared" si="4"/>
        <v>20559Shad</v>
      </c>
      <c r="L26" s="9" t="str">
        <f t="shared" si="5"/>
        <v>Elizabethtown Supply</v>
      </c>
      <c r="M26" s="6" t="str">
        <f>VLOOKUP(A26,'Sheet 2'!A26:B55,2,false)</f>
        <v>Lightest Eye Shadow</v>
      </c>
    </row>
    <row r="27">
      <c r="A27" s="4" t="s">
        <v>67</v>
      </c>
      <c r="B27" s="5">
        <v>13.13</v>
      </c>
      <c r="C27" s="4" t="s">
        <v>23</v>
      </c>
      <c r="D27" s="6" t="s">
        <v>68</v>
      </c>
      <c r="E27" s="7">
        <v>972.0</v>
      </c>
      <c r="F27" s="8">
        <v>12762.36</v>
      </c>
      <c r="H27" s="9" t="str">
        <f t="shared" si="1"/>
        <v>32729</v>
      </c>
      <c r="I27" s="9" t="str">
        <f t="shared" si="2"/>
        <v>Masc</v>
      </c>
      <c r="J27" s="9" t="str">
        <f t="shared" si="3"/>
        <v>SC</v>
      </c>
      <c r="K27" s="9" t="str">
        <f t="shared" si="4"/>
        <v>32729Masc</v>
      </c>
      <c r="L27" s="9" t="str">
        <f t="shared" si="5"/>
        <v>Elizabethtown Supply</v>
      </c>
      <c r="M27" s="6" t="str">
        <f>VLOOKUP(A27,'Sheet 2'!A27:B56,2,false)</f>
        <v>Darkest Lashes Mascara</v>
      </c>
    </row>
    <row r="28">
      <c r="A28" s="4" t="s">
        <v>69</v>
      </c>
      <c r="B28" s="5">
        <v>16.94</v>
      </c>
      <c r="C28" s="4" t="s">
        <v>14</v>
      </c>
      <c r="D28" s="6" t="s">
        <v>70</v>
      </c>
      <c r="E28" s="7">
        <v>362.0</v>
      </c>
      <c r="F28" s="8">
        <v>6132.280000000001</v>
      </c>
      <c r="H28" s="9" t="str">
        <f t="shared" si="1"/>
        <v>63094</v>
      </c>
      <c r="I28" s="9" t="str">
        <f t="shared" si="2"/>
        <v>Exfo</v>
      </c>
      <c r="J28" s="9" t="str">
        <f t="shared" si="3"/>
        <v>NC</v>
      </c>
      <c r="K28" s="9" t="str">
        <f t="shared" si="4"/>
        <v>63094Exfo</v>
      </c>
      <c r="L28" s="9" t="str">
        <f t="shared" si="5"/>
        <v>Candy's Beauty Supply</v>
      </c>
      <c r="M28" s="6" t="str">
        <f>VLOOKUP(A28,'Sheet 2'!A28:B57,2,false)</f>
        <v>HottestU Exfoliator</v>
      </c>
    </row>
    <row r="29">
      <c r="A29" s="4" t="s">
        <v>71</v>
      </c>
      <c r="B29" s="5">
        <v>9.83</v>
      </c>
      <c r="C29" s="4" t="s">
        <v>20</v>
      </c>
      <c r="D29" s="6" t="s">
        <v>72</v>
      </c>
      <c r="E29" s="7">
        <v>588.0</v>
      </c>
      <c r="F29" s="8">
        <v>5780.04</v>
      </c>
      <c r="H29" s="9" t="str">
        <f t="shared" si="1"/>
        <v>61207</v>
      </c>
      <c r="I29" s="9" t="str">
        <f t="shared" si="2"/>
        <v>Foun</v>
      </c>
      <c r="J29" s="9" t="str">
        <f t="shared" si="3"/>
        <v>MD</v>
      </c>
      <c r="K29" s="9" t="str">
        <f t="shared" si="4"/>
        <v>61207Foun</v>
      </c>
      <c r="L29" s="9" t="str">
        <f t="shared" si="5"/>
        <v>Rudiger Pharmacy</v>
      </c>
      <c r="M29" s="6" t="str">
        <f>VLOOKUP(A29,'Sheet 2'!A29:B58,2,false)</f>
        <v>HottestU Foundation</v>
      </c>
    </row>
    <row r="30">
      <c r="A30" s="4" t="s">
        <v>73</v>
      </c>
      <c r="B30" s="5">
        <v>14.95</v>
      </c>
      <c r="C30" s="4" t="s">
        <v>17</v>
      </c>
      <c r="D30" s="6" t="s">
        <v>74</v>
      </c>
      <c r="E30" s="7">
        <v>381.0</v>
      </c>
      <c r="F30" s="8">
        <v>5695.95</v>
      </c>
      <c r="H30" s="9" t="str">
        <f t="shared" si="1"/>
        <v>17269</v>
      </c>
      <c r="I30" s="9" t="str">
        <f t="shared" si="2"/>
        <v>Masc</v>
      </c>
      <c r="J30" s="9" t="str">
        <f t="shared" si="3"/>
        <v>VA</v>
      </c>
      <c r="K30" s="9" t="str">
        <f t="shared" si="4"/>
        <v>17269Masc</v>
      </c>
      <c r="L30" s="9" t="str">
        <f t="shared" si="5"/>
        <v>Rockland's</v>
      </c>
      <c r="M30" s="6" t="str">
        <f>VLOOKUP(A30,'Sheet 2'!A30:B59,2,false)</f>
        <v>SoSleek Mascara</v>
      </c>
    </row>
    <row r="31">
      <c r="A31" s="4" t="s">
        <v>75</v>
      </c>
      <c r="B31" s="5">
        <v>20.04</v>
      </c>
      <c r="C31" s="4" t="s">
        <v>20</v>
      </c>
      <c r="D31" s="6" t="s">
        <v>76</v>
      </c>
      <c r="E31" s="7">
        <v>782.0</v>
      </c>
      <c r="F31" s="10">
        <v>15671.28</v>
      </c>
      <c r="H31" s="9" t="str">
        <f t="shared" si="1"/>
        <v>15143</v>
      </c>
      <c r="I31" s="9" t="str">
        <f t="shared" si="2"/>
        <v>Exfo</v>
      </c>
      <c r="J31" s="9" t="str">
        <f t="shared" si="3"/>
        <v>MD</v>
      </c>
      <c r="K31" s="9" t="str">
        <f t="shared" si="4"/>
        <v>15143Exfo</v>
      </c>
      <c r="L31" s="9" t="str">
        <f t="shared" si="5"/>
        <v>Rudiger Pharmacy</v>
      </c>
      <c r="M31" s="6" t="str">
        <f>VLOOKUP(A31,'Sheet 2'!A31:B60,2,false)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109</v>
      </c>
      <c r="C1" s="1"/>
      <c r="D1" s="1"/>
      <c r="E1" s="1"/>
      <c r="F1" s="1"/>
      <c r="G1" s="1"/>
      <c r="H1" s="1"/>
    </row>
    <row r="2">
      <c r="A2" s="11" t="s">
        <v>13</v>
      </c>
      <c r="B2" s="4" t="s">
        <v>110</v>
      </c>
      <c r="C2" s="4"/>
      <c r="D2" s="4"/>
      <c r="E2" s="4"/>
      <c r="F2" s="4"/>
      <c r="G2" s="4"/>
      <c r="H2" s="4"/>
    </row>
    <row r="3">
      <c r="A3" s="12" t="s">
        <v>16</v>
      </c>
      <c r="B3" s="4" t="s">
        <v>111</v>
      </c>
      <c r="C3" s="4"/>
      <c r="D3" s="4"/>
      <c r="E3" s="4"/>
      <c r="F3" s="4"/>
      <c r="G3" s="4"/>
      <c r="H3" s="4"/>
    </row>
    <row r="4">
      <c r="A4" s="12" t="s">
        <v>19</v>
      </c>
      <c r="B4" s="4" t="s">
        <v>112</v>
      </c>
      <c r="C4" s="4"/>
      <c r="D4" s="4"/>
      <c r="E4" s="4"/>
      <c r="F4" s="4"/>
      <c r="G4" s="4"/>
      <c r="H4" s="4"/>
    </row>
    <row r="5">
      <c r="A5" s="4" t="s">
        <v>22</v>
      </c>
      <c r="B5" s="4" t="s">
        <v>113</v>
      </c>
      <c r="C5" s="4"/>
      <c r="D5" s="4"/>
      <c r="E5" s="4"/>
      <c r="F5" s="4"/>
      <c r="G5" s="4"/>
      <c r="H5" s="4"/>
    </row>
    <row r="6">
      <c r="A6" s="4" t="s">
        <v>25</v>
      </c>
      <c r="B6" s="4" t="s">
        <v>114</v>
      </c>
      <c r="C6" s="4"/>
      <c r="D6" s="4"/>
      <c r="E6" s="4"/>
      <c r="F6" s="4"/>
      <c r="G6" s="4"/>
      <c r="H6" s="4"/>
    </row>
    <row r="7">
      <c r="A7" s="4" t="s">
        <v>27</v>
      </c>
      <c r="B7" s="4" t="s">
        <v>115</v>
      </c>
      <c r="C7" s="4"/>
      <c r="D7" s="4"/>
      <c r="E7" s="4"/>
      <c r="F7" s="4"/>
      <c r="G7" s="4"/>
      <c r="H7" s="4"/>
    </row>
    <row r="8">
      <c r="A8" s="4" t="s">
        <v>29</v>
      </c>
      <c r="B8" s="4" t="s">
        <v>116</v>
      </c>
      <c r="C8" s="4"/>
      <c r="D8" s="4"/>
      <c r="E8" s="4"/>
      <c r="F8" s="4"/>
      <c r="G8" s="4"/>
      <c r="H8" s="4"/>
    </row>
    <row r="9">
      <c r="A9" s="4" t="s">
        <v>31</v>
      </c>
      <c r="B9" s="4" t="s">
        <v>117</v>
      </c>
      <c r="C9" s="4"/>
      <c r="D9" s="4"/>
      <c r="E9" s="4"/>
      <c r="F9" s="4"/>
      <c r="G9" s="4"/>
      <c r="H9" s="4"/>
    </row>
    <row r="10">
      <c r="A10" s="4" t="s">
        <v>33</v>
      </c>
      <c r="B10" s="4" t="s">
        <v>118</v>
      </c>
      <c r="C10" s="4"/>
      <c r="D10" s="4"/>
      <c r="E10" s="4"/>
      <c r="F10" s="4"/>
      <c r="G10" s="4"/>
      <c r="H10" s="4"/>
    </row>
    <row r="11">
      <c r="A11" s="4" t="s">
        <v>35</v>
      </c>
      <c r="B11" s="4" t="s">
        <v>119</v>
      </c>
      <c r="C11" s="4"/>
      <c r="D11" s="4"/>
      <c r="E11" s="4"/>
      <c r="F11" s="4"/>
      <c r="G11" s="4"/>
      <c r="H11" s="4"/>
    </row>
    <row r="12">
      <c r="A12" s="4" t="s">
        <v>37</v>
      </c>
      <c r="B12" s="4" t="s">
        <v>120</v>
      </c>
      <c r="C12" s="4"/>
      <c r="D12" s="4"/>
      <c r="E12" s="4"/>
      <c r="F12" s="4"/>
      <c r="G12" s="4"/>
      <c r="H12" s="4"/>
    </row>
    <row r="13">
      <c r="A13" s="4" t="s">
        <v>39</v>
      </c>
      <c r="B13" s="4" t="s">
        <v>121</v>
      </c>
      <c r="C13" s="4"/>
      <c r="D13" s="4"/>
      <c r="E13" s="4"/>
      <c r="F13" s="4"/>
      <c r="G13" s="4"/>
      <c r="H13" s="4"/>
    </row>
    <row r="14">
      <c r="A14" s="4" t="s">
        <v>41</v>
      </c>
      <c r="B14" s="4" t="s">
        <v>122</v>
      </c>
      <c r="C14" s="4"/>
      <c r="D14" s="4"/>
      <c r="E14" s="4"/>
      <c r="F14" s="4"/>
      <c r="G14" s="4"/>
      <c r="H14" s="4"/>
    </row>
    <row r="15">
      <c r="A15" s="4" t="s">
        <v>43</v>
      </c>
      <c r="B15" s="4" t="s">
        <v>123</v>
      </c>
      <c r="C15" s="4"/>
      <c r="D15" s="4"/>
      <c r="E15" s="4"/>
      <c r="F15" s="4"/>
      <c r="G15" s="4"/>
      <c r="H15" s="4"/>
    </row>
    <row r="16">
      <c r="A16" s="4" t="s">
        <v>45</v>
      </c>
      <c r="B16" s="4" t="s">
        <v>124</v>
      </c>
      <c r="C16" s="4"/>
      <c r="D16" s="4"/>
      <c r="E16" s="4"/>
      <c r="F16" s="4"/>
      <c r="G16" s="4"/>
      <c r="H16" s="4"/>
    </row>
    <row r="17">
      <c r="A17" s="4" t="s">
        <v>47</v>
      </c>
      <c r="B17" s="4" t="s">
        <v>125</v>
      </c>
      <c r="C17" s="4"/>
      <c r="D17" s="4"/>
      <c r="E17" s="4"/>
      <c r="F17" s="4"/>
      <c r="G17" s="4"/>
      <c r="H17" s="4"/>
    </row>
    <row r="18">
      <c r="A18" s="4" t="s">
        <v>49</v>
      </c>
      <c r="B18" s="4" t="s">
        <v>126</v>
      </c>
      <c r="C18" s="4"/>
      <c r="D18" s="4"/>
      <c r="E18" s="4"/>
      <c r="F18" s="4"/>
      <c r="G18" s="4"/>
      <c r="H18" s="4"/>
    </row>
    <row r="19">
      <c r="A19" s="4" t="s">
        <v>51</v>
      </c>
      <c r="B19" s="4" t="s">
        <v>127</v>
      </c>
      <c r="C19" s="4"/>
      <c r="D19" s="4"/>
      <c r="E19" s="4"/>
      <c r="F19" s="4"/>
      <c r="G19" s="4"/>
      <c r="H19" s="4"/>
    </row>
    <row r="20">
      <c r="A20" s="4" t="s">
        <v>53</v>
      </c>
      <c r="B20" s="4" t="s">
        <v>128</v>
      </c>
      <c r="C20" s="4"/>
      <c r="D20" s="4"/>
      <c r="E20" s="4"/>
      <c r="F20" s="4"/>
      <c r="G20" s="4"/>
      <c r="H20" s="4"/>
    </row>
    <row r="21">
      <c r="A21" s="4" t="s">
        <v>55</v>
      </c>
      <c r="B21" s="4" t="s">
        <v>129</v>
      </c>
      <c r="C21" s="4"/>
      <c r="D21" s="4"/>
      <c r="E21" s="4"/>
      <c r="F21" s="4"/>
      <c r="G21" s="4"/>
      <c r="H21" s="4"/>
    </row>
    <row r="22">
      <c r="A22" s="4" t="s">
        <v>57</v>
      </c>
      <c r="B22" s="4" t="s">
        <v>130</v>
      </c>
      <c r="C22" s="4"/>
      <c r="D22" s="4"/>
      <c r="E22" s="4"/>
      <c r="F22" s="4"/>
      <c r="G22" s="4"/>
      <c r="H22" s="4"/>
    </row>
    <row r="23">
      <c r="A23" s="4" t="s">
        <v>59</v>
      </c>
      <c r="B23" s="4" t="s">
        <v>131</v>
      </c>
      <c r="C23" s="4"/>
      <c r="D23" s="4"/>
      <c r="E23" s="4"/>
      <c r="F23" s="4"/>
      <c r="G23" s="4"/>
      <c r="H23" s="4"/>
    </row>
    <row r="24">
      <c r="A24" s="4" t="s">
        <v>61</v>
      </c>
      <c r="B24" s="4" t="s">
        <v>132</v>
      </c>
      <c r="C24" s="4"/>
      <c r="D24" s="4"/>
      <c r="E24" s="4"/>
      <c r="F24" s="4"/>
      <c r="G24" s="4"/>
      <c r="H24" s="4"/>
    </row>
    <row r="25">
      <c r="A25" s="4" t="s">
        <v>63</v>
      </c>
      <c r="B25" s="4" t="s">
        <v>133</v>
      </c>
      <c r="C25" s="4"/>
      <c r="D25" s="4"/>
      <c r="E25" s="4"/>
      <c r="F25" s="4"/>
      <c r="G25" s="4"/>
      <c r="H25" s="4"/>
    </row>
    <row r="26">
      <c r="A26" s="4" t="s">
        <v>65</v>
      </c>
      <c r="B26" s="4" t="s">
        <v>134</v>
      </c>
      <c r="C26" s="4"/>
      <c r="D26" s="4"/>
      <c r="E26" s="4"/>
      <c r="F26" s="4"/>
      <c r="G26" s="4"/>
      <c r="H26" s="4"/>
    </row>
    <row r="27">
      <c r="A27" s="4" t="s">
        <v>67</v>
      </c>
      <c r="B27" s="4" t="s">
        <v>135</v>
      </c>
      <c r="C27" s="4"/>
      <c r="D27" s="4"/>
      <c r="E27" s="4"/>
      <c r="F27" s="4"/>
      <c r="G27" s="4"/>
      <c r="H27" s="4"/>
    </row>
    <row r="28">
      <c r="A28" s="4" t="s">
        <v>69</v>
      </c>
      <c r="B28" s="4" t="s">
        <v>136</v>
      </c>
      <c r="C28" s="4"/>
      <c r="D28" s="4"/>
      <c r="E28" s="4"/>
      <c r="F28" s="4"/>
      <c r="G28" s="4"/>
      <c r="H28" s="4"/>
    </row>
    <row r="29">
      <c r="A29" s="4" t="s">
        <v>71</v>
      </c>
      <c r="B29" s="4" t="s">
        <v>137</v>
      </c>
      <c r="C29" s="4"/>
      <c r="D29" s="4"/>
      <c r="E29" s="4"/>
      <c r="F29" s="4"/>
      <c r="G29" s="4"/>
      <c r="H29" s="4"/>
    </row>
    <row r="30">
      <c r="A30" s="4" t="s">
        <v>73</v>
      </c>
      <c r="B30" s="4" t="s">
        <v>138</v>
      </c>
      <c r="C30" s="4"/>
      <c r="D30" s="4"/>
      <c r="E30" s="4"/>
      <c r="F30" s="4"/>
      <c r="G30" s="4"/>
      <c r="H30" s="4"/>
    </row>
    <row r="31">
      <c r="A31" s="4" t="s">
        <v>75</v>
      </c>
      <c r="B31" s="4" t="s">
        <v>139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