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ING FOLDER\2026\PRATIK SURAT\WORKING FOLDER\EXCEL\"/>
    </mc:Choice>
  </mc:AlternateContent>
  <xr:revisionPtr revIDLastSave="0" documentId="13_ncr:1_{41853995-3509-4A12-B35B-2C64B279F4ED}" xr6:coauthVersionLast="47" xr6:coauthVersionMax="47" xr10:uidLastSave="{00000000-0000-0000-0000-000000000000}"/>
  <bookViews>
    <workbookView xWindow="-120" yWindow="-120" windowWidth="29040" windowHeight="15720" activeTab="2" xr2:uid="{F7CB2C2A-CD86-4A5F-8E7A-26509F82CD0D}"/>
  </bookViews>
  <sheets>
    <sheet name="3D VIEWS" sheetId="33" r:id="rId1"/>
    <sheet name="SUMMARY" sheetId="36" r:id="rId2"/>
    <sheet name=" CONCRETE &amp; FORMWORK" sheetId="63" r:id="rId3"/>
    <sheet name="FINISHING" sheetId="67" r:id="rId4"/>
    <sheet name="STAIRCASE" sheetId="6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7" i="63" l="1"/>
  <c r="E128" i="67"/>
  <c r="E135" i="67"/>
  <c r="H17" i="36"/>
  <c r="H16" i="36"/>
  <c r="E143" i="67"/>
  <c r="H18" i="36" s="1"/>
  <c r="E118" i="67"/>
  <c r="H15" i="36" s="1"/>
  <c r="D12" i="36"/>
  <c r="C12" i="36"/>
  <c r="E110" i="67"/>
  <c r="H14" i="36" s="1"/>
  <c r="E177" i="67"/>
  <c r="H19" i="36" s="1"/>
  <c r="G25" i="67"/>
  <c r="H9" i="36" s="1"/>
  <c r="G99" i="67" l="1"/>
  <c r="H13" i="36" s="1"/>
  <c r="G87" i="67"/>
  <c r="H12" i="36" s="1"/>
  <c r="I25" i="68"/>
  <c r="H25" i="68"/>
  <c r="I20" i="68"/>
  <c r="H20" i="68"/>
  <c r="I11" i="68"/>
  <c r="H11" i="68"/>
  <c r="H19" i="68"/>
  <c r="I19" i="68"/>
  <c r="H21" i="68"/>
  <c r="I21" i="68"/>
  <c r="H12" i="68"/>
  <c r="I12" i="68"/>
  <c r="I18" i="68"/>
  <c r="H18" i="68"/>
  <c r="I14" i="68"/>
  <c r="H14" i="68"/>
  <c r="I10" i="68"/>
  <c r="H10" i="68"/>
  <c r="G66" i="67"/>
  <c r="H11" i="36" s="1"/>
  <c r="I66" i="63"/>
  <c r="I78" i="63"/>
  <c r="H23" i="68" l="1"/>
  <c r="I23" i="68"/>
  <c r="I16" i="68"/>
  <c r="H16" i="68"/>
  <c r="G47" i="67"/>
  <c r="H10" i="36" s="1"/>
  <c r="D11" i="36" l="1"/>
  <c r="C11" i="36"/>
  <c r="D10" i="36"/>
  <c r="C10" i="36"/>
  <c r="D9" i="36"/>
  <c r="D14" i="36" s="1"/>
  <c r="C9" i="36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7" i="63"/>
  <c r="I68" i="63"/>
  <c r="I69" i="63"/>
  <c r="I70" i="63"/>
  <c r="I71" i="63"/>
  <c r="I9" i="63"/>
  <c r="I77" i="63"/>
  <c r="I315" i="63"/>
  <c r="I314" i="63"/>
  <c r="I313" i="63"/>
  <c r="I312" i="63"/>
  <c r="I311" i="63"/>
  <c r="I310" i="63"/>
  <c r="I309" i="63"/>
  <c r="I308" i="63"/>
  <c r="I307" i="63"/>
  <c r="I306" i="63"/>
  <c r="I305" i="63"/>
  <c r="I304" i="63"/>
  <c r="I303" i="63"/>
  <c r="I302" i="63"/>
  <c r="I301" i="63"/>
  <c r="I300" i="63"/>
  <c r="I299" i="63"/>
  <c r="I298" i="63"/>
  <c r="I297" i="63"/>
  <c r="I296" i="63"/>
  <c r="I295" i="63"/>
  <c r="I294" i="63"/>
  <c r="I293" i="63"/>
  <c r="I292" i="63"/>
  <c r="I291" i="63"/>
  <c r="I290" i="63"/>
  <c r="I289" i="63"/>
  <c r="I288" i="63"/>
  <c r="I287" i="63"/>
  <c r="I286" i="63"/>
  <c r="I285" i="63"/>
  <c r="I284" i="63"/>
  <c r="I283" i="63"/>
  <c r="I282" i="63"/>
  <c r="I281" i="63"/>
  <c r="I280" i="63"/>
  <c r="I279" i="63"/>
  <c r="I278" i="63"/>
  <c r="I277" i="63"/>
  <c r="I276" i="63"/>
  <c r="I275" i="63"/>
  <c r="I274" i="63"/>
  <c r="I273" i="63"/>
  <c r="I272" i="63"/>
  <c r="I271" i="63"/>
  <c r="I270" i="63"/>
  <c r="I269" i="63"/>
  <c r="I268" i="63"/>
  <c r="I267" i="63"/>
  <c r="I266" i="63"/>
  <c r="I265" i="63"/>
  <c r="I264" i="63"/>
  <c r="I263" i="63"/>
  <c r="I262" i="63"/>
  <c r="I261" i="63"/>
  <c r="I260" i="63"/>
  <c r="I259" i="63"/>
  <c r="I258" i="63"/>
  <c r="I257" i="63"/>
  <c r="I256" i="63"/>
  <c r="I255" i="63"/>
  <c r="I254" i="63"/>
  <c r="I253" i="63"/>
  <c r="I252" i="63"/>
  <c r="I251" i="63"/>
  <c r="I250" i="63"/>
  <c r="I249" i="63"/>
  <c r="I248" i="63"/>
  <c r="I247" i="63"/>
  <c r="I246" i="63"/>
  <c r="I245" i="63"/>
  <c r="I244" i="63"/>
  <c r="I243" i="63"/>
  <c r="I242" i="63"/>
  <c r="I241" i="63"/>
  <c r="I240" i="63"/>
  <c r="I239" i="63"/>
  <c r="I238" i="63"/>
  <c r="I237" i="63"/>
  <c r="I236" i="63"/>
  <c r="I235" i="63"/>
  <c r="I234" i="63"/>
  <c r="I233" i="63"/>
  <c r="I232" i="63"/>
  <c r="I231" i="63"/>
  <c r="I230" i="63"/>
  <c r="I229" i="63"/>
  <c r="I228" i="63"/>
  <c r="I227" i="63"/>
  <c r="I226" i="63"/>
  <c r="I225" i="63"/>
  <c r="I224" i="63"/>
  <c r="I223" i="63"/>
  <c r="I222" i="63"/>
  <c r="I221" i="63"/>
  <c r="I220" i="63"/>
  <c r="I219" i="63"/>
  <c r="I218" i="63"/>
  <c r="I217" i="63"/>
  <c r="I216" i="63"/>
  <c r="I215" i="63"/>
  <c r="I214" i="63"/>
  <c r="I213" i="63"/>
  <c r="I212" i="63"/>
  <c r="I211" i="63"/>
  <c r="I210" i="63"/>
  <c r="I209" i="63"/>
  <c r="I208" i="63"/>
  <c r="I207" i="63"/>
  <c r="I206" i="63"/>
  <c r="I205" i="63"/>
  <c r="I204" i="63"/>
  <c r="I203" i="63"/>
  <c r="I202" i="63"/>
  <c r="I201" i="63"/>
  <c r="I200" i="63"/>
  <c r="I199" i="63"/>
  <c r="I198" i="63"/>
  <c r="I197" i="63"/>
  <c r="I196" i="63"/>
  <c r="I195" i="63"/>
  <c r="I194" i="63"/>
  <c r="I193" i="63"/>
  <c r="I192" i="63"/>
  <c r="I191" i="63"/>
  <c r="I190" i="63"/>
  <c r="I189" i="63"/>
  <c r="I188" i="63"/>
  <c r="I187" i="63"/>
  <c r="I186" i="63"/>
  <c r="I185" i="63"/>
  <c r="I184" i="63"/>
  <c r="I183" i="63"/>
  <c r="I182" i="63"/>
  <c r="I181" i="63"/>
  <c r="I180" i="63"/>
  <c r="I179" i="63"/>
  <c r="I178" i="63"/>
  <c r="I177" i="63"/>
  <c r="I176" i="63"/>
  <c r="I175" i="63"/>
  <c r="I174" i="63"/>
  <c r="I173" i="63"/>
  <c r="I172" i="63"/>
  <c r="I171" i="63"/>
  <c r="I170" i="63"/>
  <c r="I169" i="63"/>
  <c r="I168" i="63"/>
  <c r="I167" i="63"/>
  <c r="I166" i="63"/>
  <c r="I165" i="63"/>
  <c r="I164" i="63"/>
  <c r="I163" i="63"/>
  <c r="I162" i="63"/>
  <c r="I161" i="63"/>
  <c r="I160" i="63"/>
  <c r="I159" i="63"/>
  <c r="I158" i="63"/>
  <c r="I157" i="63"/>
  <c r="I156" i="63"/>
  <c r="I155" i="63"/>
  <c r="I154" i="63"/>
  <c r="I153" i="63"/>
  <c r="I152" i="63"/>
  <c r="I151" i="63"/>
  <c r="I150" i="63"/>
  <c r="I149" i="63"/>
  <c r="I148" i="63"/>
  <c r="I147" i="63"/>
  <c r="I146" i="63"/>
  <c r="I145" i="63"/>
  <c r="I144" i="63"/>
  <c r="I143" i="63"/>
  <c r="I142" i="63"/>
  <c r="I141" i="63"/>
  <c r="I140" i="63"/>
  <c r="I139" i="63"/>
  <c r="I138" i="63"/>
  <c r="I137" i="63"/>
  <c r="I136" i="63"/>
  <c r="I135" i="63"/>
  <c r="I134" i="63"/>
  <c r="I133" i="63"/>
  <c r="I132" i="63"/>
  <c r="I131" i="63"/>
  <c r="I130" i="63"/>
  <c r="I129" i="63"/>
  <c r="I128" i="63"/>
  <c r="I127" i="63"/>
  <c r="I126" i="63"/>
  <c r="I125" i="63"/>
  <c r="I124" i="63"/>
  <c r="I123" i="63"/>
  <c r="I122" i="63"/>
  <c r="I121" i="63"/>
  <c r="I120" i="63"/>
  <c r="I119" i="63"/>
  <c r="I118" i="63"/>
  <c r="I117" i="63"/>
  <c r="I116" i="63"/>
  <c r="I115" i="63"/>
  <c r="I114" i="63"/>
  <c r="I113" i="63"/>
  <c r="I112" i="63"/>
  <c r="I111" i="63"/>
  <c r="I110" i="63"/>
  <c r="I109" i="63"/>
  <c r="I108" i="63"/>
  <c r="I107" i="63"/>
  <c r="I106" i="63"/>
  <c r="I105" i="63"/>
  <c r="I104" i="63"/>
  <c r="I103" i="63"/>
  <c r="I102" i="63"/>
  <c r="I101" i="63"/>
  <c r="I100" i="63"/>
  <c r="I99" i="63"/>
  <c r="I98" i="63"/>
  <c r="I97" i="63"/>
  <c r="I96" i="63"/>
  <c r="I95" i="63"/>
  <c r="I94" i="63"/>
  <c r="I93" i="63"/>
  <c r="I92" i="63"/>
  <c r="I91" i="63"/>
  <c r="I90" i="63"/>
  <c r="I89" i="63"/>
  <c r="I88" i="63"/>
  <c r="I87" i="63"/>
  <c r="I86" i="63"/>
  <c r="I85" i="63"/>
  <c r="I84" i="63"/>
  <c r="I83" i="63"/>
  <c r="I82" i="63"/>
  <c r="I81" i="63"/>
  <c r="I80" i="63"/>
  <c r="I79" i="63"/>
  <c r="I317" i="63"/>
  <c r="H407" i="63"/>
  <c r="C14" i="36" l="1"/>
  <c r="I73" i="63"/>
</calcChain>
</file>

<file path=xl/sharedStrings.xml><?xml version="1.0" encoding="utf-8"?>
<sst xmlns="http://schemas.openxmlformats.org/spreadsheetml/2006/main" count="716" uniqueCount="181">
  <si>
    <t>COUNT</t>
  </si>
  <si>
    <t>ITEM</t>
  </si>
  <si>
    <t>LEVELS</t>
  </si>
  <si>
    <t>DESCRIPTION</t>
  </si>
  <si>
    <t>TOTAL</t>
  </si>
  <si>
    <t>TOTAL COUNT</t>
  </si>
  <si>
    <t>CHHANYADO HOSPITAL - SURAT</t>
  </si>
  <si>
    <t>2nd FLOOR</t>
  </si>
  <si>
    <t>CONCRETE</t>
  </si>
  <si>
    <t>FORMWORK &amp; CONCRETE</t>
  </si>
  <si>
    <t>COLUMN</t>
  </si>
  <si>
    <t>VOLUME</t>
  </si>
  <si>
    <r>
      <t>M</t>
    </r>
    <r>
      <rPr>
        <b/>
        <vertAlign val="superscript"/>
        <sz val="10"/>
        <color theme="1"/>
        <rFont val="Cambria"/>
        <family val="1"/>
        <scheme val="major"/>
      </rPr>
      <t>2</t>
    </r>
  </si>
  <si>
    <t>NOS</t>
  </si>
  <si>
    <t>MM</t>
  </si>
  <si>
    <t>LENGTH</t>
  </si>
  <si>
    <t>WIDTH</t>
  </si>
  <si>
    <t>HEIGHT</t>
  </si>
  <si>
    <t>BEAM</t>
  </si>
  <si>
    <t>150 X 3130</t>
  </si>
  <si>
    <t>175 X 3430</t>
  </si>
  <si>
    <t>230 X 1000</t>
  </si>
  <si>
    <t>230 X 1200</t>
  </si>
  <si>
    <t>230 X 1300</t>
  </si>
  <si>
    <t>230 X 1400</t>
  </si>
  <si>
    <t>230 X 1600</t>
  </si>
  <si>
    <t>230 X 2220</t>
  </si>
  <si>
    <t>230 X 3100</t>
  </si>
  <si>
    <t>230 X 3360</t>
  </si>
  <si>
    <t>230 X 9290</t>
  </si>
  <si>
    <t>300 X 1100</t>
  </si>
  <si>
    <t>300 X 1300</t>
  </si>
  <si>
    <t>300 X 1400</t>
  </si>
  <si>
    <t>600 X 600</t>
  </si>
  <si>
    <t>750 X 750</t>
  </si>
  <si>
    <t>DEPTH</t>
  </si>
  <si>
    <t>100 X 600</t>
  </si>
  <si>
    <t>115 X 500</t>
  </si>
  <si>
    <t>115 X 600</t>
  </si>
  <si>
    <t>150 X 600</t>
  </si>
  <si>
    <t>175 X 600</t>
  </si>
  <si>
    <t>230 X 500</t>
  </si>
  <si>
    <t>230 X 600</t>
  </si>
  <si>
    <t>300 X 600</t>
  </si>
  <si>
    <t>400 X 600</t>
  </si>
  <si>
    <t>500 X 600</t>
  </si>
  <si>
    <t>SLAB</t>
  </si>
  <si>
    <t>200mm thk</t>
  </si>
  <si>
    <t>SHUTTERING</t>
  </si>
  <si>
    <r>
      <t>M</t>
    </r>
    <r>
      <rPr>
        <b/>
        <vertAlign val="superscript"/>
        <sz val="12"/>
        <color theme="1"/>
        <rFont val="Cambria"/>
        <family val="1"/>
        <scheme val="major"/>
      </rPr>
      <t>3</t>
    </r>
  </si>
  <si>
    <r>
      <t>M</t>
    </r>
    <r>
      <rPr>
        <b/>
        <vertAlign val="superscript"/>
        <sz val="12"/>
        <color theme="1"/>
        <rFont val="Cambria"/>
        <family val="1"/>
        <scheme val="major"/>
      </rPr>
      <t>2</t>
    </r>
  </si>
  <si>
    <t>CONCRETE &amp; FORMWORK</t>
  </si>
  <si>
    <t>SUMMARY</t>
  </si>
  <si>
    <t>FINISHING</t>
  </si>
  <si>
    <t>DOOR</t>
  </si>
  <si>
    <t>D1</t>
  </si>
  <si>
    <t>D3</t>
  </si>
  <si>
    <t>D4</t>
  </si>
  <si>
    <t>D5</t>
  </si>
  <si>
    <t>D6</t>
  </si>
  <si>
    <t>D7</t>
  </si>
  <si>
    <t>D8</t>
  </si>
  <si>
    <t>D</t>
  </si>
  <si>
    <t>LD1</t>
  </si>
  <si>
    <t>LD2</t>
  </si>
  <si>
    <t>WINDOW</t>
  </si>
  <si>
    <t>V1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</si>
  <si>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</si>
  <si>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</si>
  <si>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</si>
  <si>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</si>
  <si>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</si>
  <si>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</si>
  <si>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</si>
  <si>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</si>
  <si>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</si>
  <si>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</si>
  <si>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</si>
  <si>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</t>
  </si>
  <si>
    <t>Nos</t>
  </si>
  <si>
    <t>L</t>
  </si>
  <si>
    <t>B</t>
  </si>
  <si>
    <t>Waist Slab</t>
  </si>
  <si>
    <t>Landing</t>
  </si>
  <si>
    <t>Steps</t>
  </si>
  <si>
    <t>Grand Total</t>
  </si>
  <si>
    <t>NAME OF WORK : CIVIL &amp; STRUCTURAL WORKS</t>
  </si>
  <si>
    <t>SR.</t>
  </si>
  <si>
    <t>NO.</t>
  </si>
  <si>
    <t>LOCATION</t>
  </si>
  <si>
    <t>m</t>
  </si>
  <si>
    <t>Total</t>
  </si>
  <si>
    <t>STAIRCASE - QUANTITY</t>
  </si>
  <si>
    <t>1ST FLOOR TO 2ND FLOOR</t>
  </si>
  <si>
    <t>Concrete</t>
  </si>
  <si>
    <t xml:space="preserve">Shuttering </t>
  </si>
  <si>
    <t>-</t>
  </si>
  <si>
    <t>ST2</t>
  </si>
  <si>
    <t>Waist Slab-1</t>
  </si>
  <si>
    <t>Waist Slab-2</t>
  </si>
  <si>
    <t>Mid Landing</t>
  </si>
  <si>
    <t>ST1 * 2</t>
  </si>
  <si>
    <r>
      <t>m</t>
    </r>
    <r>
      <rPr>
        <b/>
        <vertAlign val="superscript"/>
        <sz val="11"/>
        <rFont val="Cambria"/>
        <family val="1"/>
        <scheme val="major"/>
      </rPr>
      <t>3</t>
    </r>
  </si>
  <si>
    <r>
      <t>m</t>
    </r>
    <r>
      <rPr>
        <b/>
        <vertAlign val="superscript"/>
        <sz val="11"/>
        <rFont val="Cambria"/>
        <family val="1"/>
        <scheme val="major"/>
      </rPr>
      <t>2</t>
    </r>
  </si>
  <si>
    <t>CURTAIN WALL</t>
  </si>
  <si>
    <t>AREA</t>
  </si>
  <si>
    <t>M2</t>
  </si>
  <si>
    <r>
      <t>M</t>
    </r>
    <r>
      <rPr>
        <b/>
        <vertAlign val="superscript"/>
        <sz val="10"/>
        <color theme="1"/>
        <rFont val="Cambria"/>
        <family val="1"/>
        <scheme val="major"/>
      </rPr>
      <t>3</t>
    </r>
  </si>
  <si>
    <t>LOUVERS</t>
  </si>
  <si>
    <t>CURTAIN</t>
  </si>
  <si>
    <t>CURTAIN DOUBLE DOOR</t>
  </si>
  <si>
    <t>CURTAIN DOOR</t>
  </si>
  <si>
    <t>D9 - AUTOSLIDING DOOR</t>
  </si>
  <si>
    <t>LOUVERS WALL</t>
  </si>
  <si>
    <t>SKIRTING</t>
  </si>
  <si>
    <t>SKIRING 20mm thk</t>
  </si>
  <si>
    <t>RMT</t>
  </si>
  <si>
    <t>CEILING</t>
  </si>
  <si>
    <t>600X600 GRID CEILING</t>
  </si>
  <si>
    <t>VERTICAL CEILING</t>
  </si>
  <si>
    <t>HORIZONTAL CEILING</t>
  </si>
  <si>
    <t>FLOOR</t>
  </si>
  <si>
    <t>AHU ROOM</t>
  </si>
  <si>
    <t>BATTERY ROOM</t>
  </si>
  <si>
    <t>BUFFER SPACE</t>
  </si>
  <si>
    <t>CARDIAC MEDICAL ICU</t>
  </si>
  <si>
    <t>CONSOLE</t>
  </si>
  <si>
    <t>COUNSELING</t>
  </si>
  <si>
    <t>DOCTOR'S ROOM</t>
  </si>
  <si>
    <t>PANTRY</t>
  </si>
  <si>
    <t>PASSAGE</t>
  </si>
  <si>
    <t>TOILET</t>
  </si>
  <si>
    <t>CATH LAB</t>
  </si>
  <si>
    <t>CATH LAB SERVER</t>
  </si>
  <si>
    <t>DIRTY PASSAGE</t>
  </si>
  <si>
    <t>DIRTY UTILITY</t>
  </si>
  <si>
    <t>DRINKING AREA</t>
  </si>
  <si>
    <t>FEMALE CHANGE ROOM</t>
  </si>
  <si>
    <t>HOUSE KEEPING</t>
  </si>
  <si>
    <t>ISOLATION BED</t>
  </si>
  <si>
    <t>LIFT FOYER</t>
  </si>
  <si>
    <t>MALE CHANGE ROOM</t>
  </si>
  <si>
    <t>OPERATION THEATHER</t>
  </si>
  <si>
    <t>OT STORE</t>
  </si>
  <si>
    <t>OUTPATIENT DEPARTMENT</t>
  </si>
  <si>
    <t>RECOVERY AREA</t>
  </si>
  <si>
    <t>REFUGE AREA</t>
  </si>
  <si>
    <t>REGISTRATION AREA</t>
  </si>
  <si>
    <t>STAFF ROOM</t>
  </si>
  <si>
    <t>TECHNICAL UPS ROOM</t>
  </si>
  <si>
    <t>WAITING AREA DORMITORY</t>
  </si>
  <si>
    <t>WALL</t>
  </si>
  <si>
    <t>EXT BRICK WALL 100mm thk</t>
  </si>
  <si>
    <t>EXT BRICK WALL 115mm thk</t>
  </si>
  <si>
    <t>TOTAL AREA</t>
  </si>
  <si>
    <t>TOTAL RMT</t>
  </si>
  <si>
    <t>EXT BRICK WALL 150mm thk</t>
  </si>
  <si>
    <t>EXT BRICK WALL 230mm thk</t>
  </si>
  <si>
    <t>EXT INT BLOCK WALL 300mm thk</t>
  </si>
  <si>
    <t>EXT INT BRICK WALL 100mm thk</t>
  </si>
  <si>
    <t>EXT INT BRICK WALL 115mm thk</t>
  </si>
  <si>
    <t>EXT INT BRICK WALL 230mm thk</t>
  </si>
  <si>
    <t>INT BRICK WALL 100mm thk</t>
  </si>
  <si>
    <t>INT BRICK WALL 115mm thk</t>
  </si>
  <si>
    <t>INT BRICK WALL 230mm thk</t>
  </si>
  <si>
    <t>INT WOOD WALL 75mm thk</t>
  </si>
  <si>
    <t>INT TOILET WALL 115mm thk</t>
  </si>
  <si>
    <t>THK</t>
  </si>
  <si>
    <t>PLASTER &amp; PAINT</t>
  </si>
  <si>
    <t>10X100</t>
  </si>
  <si>
    <t>10X150</t>
  </si>
  <si>
    <t>50X100</t>
  </si>
  <si>
    <t>50X150</t>
  </si>
  <si>
    <t>50X50</t>
  </si>
  <si>
    <t>STAIRCASE</t>
  </si>
  <si>
    <t>UNIT</t>
  </si>
  <si>
    <t>QUANTITY</t>
  </si>
  <si>
    <t>MULLIONS</t>
  </si>
  <si>
    <t>WALL MULLIONS</t>
  </si>
  <si>
    <t>PLASTER</t>
  </si>
  <si>
    <t>PAINT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</si>
</sst>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"/>
  </numFmts>
  <fonts count="43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6"/>
      <color rgb="FFFF0000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u val="double"/>
      <sz val="16"/>
      <color rgb="FFFF0000"/>
      <name val="Cambria"/>
      <family val="1"/>
      <scheme val="major"/>
    </font>
    <font>
      <b/>
      <sz val="12"/>
      <color rgb="FFC0000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0"/>
      <color rgb="FFC0000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vertAlign val="superscript"/>
      <sz val="10"/>
      <color theme="1"/>
      <name val="Cambria"/>
      <family val="1"/>
      <scheme val="major"/>
    </font>
    <font>
      <b/>
      <u/>
      <sz val="12"/>
      <color theme="10"/>
      <name val="Cambria"/>
      <family val="1"/>
      <scheme val="major"/>
    </font>
    <font>
      <b/>
      <vertAlign val="superscript"/>
      <sz val="12"/>
      <color theme="1"/>
      <name val="Cambria"/>
      <family val="1"/>
      <scheme val="major"/>
    </font>
    <font>
      <b/>
      <sz val="11"/>
      <name val="Cambria"/>
      <family val="1"/>
      <scheme val="major"/>
    </font>
    <font>
      <sz val="11"/>
      <name val="Cambria"/>
      <family val="1"/>
      <scheme val="major"/>
    </font>
    <font>
      <b/>
      <vertAlign val="superscript"/>
      <sz val="11"/>
      <name val="Cambria"/>
      <family val="1"/>
      <scheme val="major"/>
    </font>
  </fonts>
  <fills count="3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6" fillId="26" borderId="0" applyNumberFormat="0" applyBorder="0" applyAlignment="0" applyProtection="0"/>
    <xf numFmtId="0" fontId="7" fillId="27" borderId="21" applyNumberFormat="0" applyAlignment="0" applyProtection="0"/>
    <xf numFmtId="0" fontId="8" fillId="28" borderId="22" applyNumberFormat="0" applyAlignment="0" applyProtection="0"/>
    <xf numFmtId="164" fontId="4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29" borderId="0" applyNumberFormat="0" applyBorder="0" applyAlignment="0" applyProtection="0"/>
    <xf numFmtId="0" fontId="11" fillId="0" borderId="23" applyNumberFormat="0" applyFill="0" applyAlignment="0" applyProtection="0"/>
    <xf numFmtId="0" fontId="12" fillId="0" borderId="24" applyNumberFormat="0" applyFill="0" applyAlignment="0" applyProtection="0"/>
    <xf numFmtId="0" fontId="13" fillId="0" borderId="2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30" borderId="21" applyNumberFormat="0" applyAlignment="0" applyProtection="0"/>
    <xf numFmtId="0" fontId="16" fillId="0" borderId="26" applyNumberFormat="0" applyFill="0" applyAlignment="0" applyProtection="0"/>
    <xf numFmtId="0" fontId="17" fillId="31" borderId="0" applyNumberFormat="0" applyBorder="0" applyAlignment="0" applyProtection="0"/>
    <xf numFmtId="0" fontId="2" fillId="0" borderId="0"/>
    <xf numFmtId="0" fontId="1" fillId="0" borderId="0">
      <alignment vertical="top"/>
    </xf>
    <xf numFmtId="0" fontId="4" fillId="32" borderId="27" applyNumberFormat="0" applyFont="0" applyAlignment="0" applyProtection="0"/>
    <xf numFmtId="0" fontId="18" fillId="27" borderId="28" applyNumberFormat="0" applyAlignment="0" applyProtection="0"/>
    <xf numFmtId="0" fontId="19" fillId="0" borderId="0" applyNumberFormat="0" applyFill="0" applyBorder="0" applyAlignment="0" applyProtection="0"/>
    <xf numFmtId="0" fontId="20" fillId="0" borderId="29" applyNumberFormat="0" applyFill="0" applyAlignment="0" applyProtection="0"/>
    <xf numFmtId="0" fontId="21" fillId="0" borderId="0" applyNumberFormat="0" applyFill="0" applyBorder="0" applyAlignment="0" applyProtection="0"/>
    <xf numFmtId="0" fontId="2" fillId="0" borderId="0"/>
  </cellStyleXfs>
  <cellXfs count="159">
    <xf numFmtId="0" fontId="0" fillId="0" borderId="0" xfId="0"/>
    <xf numFmtId="0" fontId="25" fillId="0" borderId="0" xfId="0" applyFont="1"/>
    <xf numFmtId="0" fontId="29" fillId="0" borderId="0" xfId="0" applyFont="1"/>
    <xf numFmtId="0" fontId="25" fillId="0" borderId="0" xfId="0" applyFont="1" applyAlignment="1">
      <alignment horizontal="center" vertical="center"/>
    </xf>
    <xf numFmtId="0" fontId="23" fillId="33" borderId="7" xfId="0" applyFont="1" applyFill="1" applyBorder="1" applyAlignment="1">
      <alignment horizontal="center" vertical="center"/>
    </xf>
    <xf numFmtId="0" fontId="24" fillId="33" borderId="11" xfId="0" applyFont="1" applyFill="1" applyBorder="1" applyAlignment="1">
      <alignment horizontal="center" vertical="center"/>
    </xf>
    <xf numFmtId="0" fontId="24" fillId="33" borderId="18" xfId="0" applyFont="1" applyFill="1" applyBorder="1" applyAlignment="1">
      <alignment horizontal="center" vertical="center"/>
    </xf>
    <xf numFmtId="0" fontId="32" fillId="0" borderId="6" xfId="0" applyFont="1" applyBorder="1" applyAlignment="1">
      <alignment vertical="center"/>
    </xf>
    <xf numFmtId="0" fontId="31" fillId="0" borderId="0" xfId="0" applyFont="1"/>
    <xf numFmtId="0" fontId="30" fillId="0" borderId="0" xfId="0" applyFont="1" applyAlignment="1">
      <alignment horizontal="center"/>
    </xf>
    <xf numFmtId="0" fontId="33" fillId="34" borderId="30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36" fillId="34" borderId="30" xfId="0" applyFont="1" applyFill="1" applyBorder="1" applyAlignment="1">
      <alignment horizontal="center" vertical="center"/>
    </xf>
    <xf numFmtId="2" fontId="33" fillId="34" borderId="30" xfId="0" applyNumberFormat="1" applyFont="1" applyFill="1" applyBorder="1" applyAlignment="1">
      <alignment horizontal="center" vertical="center"/>
    </xf>
    <xf numFmtId="0" fontId="33" fillId="34" borderId="33" xfId="0" applyFont="1" applyFill="1" applyBorder="1" applyAlignment="1">
      <alignment horizontal="center" vertical="center"/>
    </xf>
    <xf numFmtId="0" fontId="33" fillId="34" borderId="34" xfId="0" applyFont="1" applyFill="1" applyBorder="1" applyAlignment="1">
      <alignment horizontal="center" vertical="center"/>
    </xf>
    <xf numFmtId="0" fontId="33" fillId="34" borderId="35" xfId="0" applyFont="1" applyFill="1" applyBorder="1" applyAlignment="1">
      <alignment horizontal="center" vertical="center"/>
    </xf>
    <xf numFmtId="0" fontId="33" fillId="34" borderId="9" xfId="0" applyFont="1" applyFill="1" applyBorder="1" applyAlignment="1">
      <alignment horizontal="center" vertical="center"/>
    </xf>
    <xf numFmtId="0" fontId="33" fillId="34" borderId="20" xfId="0" applyFont="1" applyFill="1" applyBorder="1" applyAlignment="1">
      <alignment horizontal="center" vertical="center"/>
    </xf>
    <xf numFmtId="0" fontId="33" fillId="34" borderId="19" xfId="0" applyFont="1" applyFill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34" fillId="0" borderId="2" xfId="0" applyNumberFormat="1" applyFont="1" applyBorder="1" applyAlignment="1">
      <alignment horizontal="center" vertical="center"/>
    </xf>
    <xf numFmtId="2" fontId="34" fillId="0" borderId="16" xfId="0" applyNumberFormat="1" applyFont="1" applyBorder="1" applyAlignment="1">
      <alignment horizontal="center" vertical="center"/>
    </xf>
    <xf numFmtId="2" fontId="33" fillId="34" borderId="8" xfId="0" applyNumberFormat="1" applyFont="1" applyFill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34" fillId="0" borderId="31" xfId="0" applyFont="1" applyBorder="1" applyAlignment="1">
      <alignment horizontal="center" vertical="center" wrapText="1"/>
    </xf>
    <xf numFmtId="0" fontId="36" fillId="34" borderId="5" xfId="0" applyFont="1" applyFill="1" applyBorder="1" applyAlignment="1">
      <alignment horizontal="center" vertical="center"/>
    </xf>
    <xf numFmtId="0" fontId="26" fillId="33" borderId="13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2" fontId="34" fillId="0" borderId="4" xfId="0" applyNumberFormat="1" applyFont="1" applyBorder="1" applyAlignment="1">
      <alignment horizontal="center" vertical="center"/>
    </xf>
    <xf numFmtId="2" fontId="34" fillId="0" borderId="32" xfId="0" applyNumberFormat="1" applyFont="1" applyBorder="1" applyAlignment="1">
      <alignment horizontal="center" vertical="center"/>
    </xf>
    <xf numFmtId="2" fontId="28" fillId="0" borderId="2" xfId="0" applyNumberFormat="1" applyFont="1" applyBorder="1" applyAlignment="1">
      <alignment horizontal="right" vertical="center"/>
    </xf>
    <xf numFmtId="2" fontId="28" fillId="0" borderId="16" xfId="0" applyNumberFormat="1" applyFont="1" applyBorder="1" applyAlignment="1">
      <alignment horizontal="right" vertical="center"/>
    </xf>
    <xf numFmtId="0" fontId="32" fillId="0" borderId="3" xfId="0" applyFont="1" applyBorder="1" applyAlignment="1">
      <alignment vertical="center"/>
    </xf>
    <xf numFmtId="2" fontId="28" fillId="0" borderId="1" xfId="0" applyNumberFormat="1" applyFont="1" applyBorder="1" applyAlignment="1">
      <alignment horizontal="right" vertical="center"/>
    </xf>
    <xf numFmtId="2" fontId="28" fillId="0" borderId="10" xfId="0" applyNumberFormat="1" applyFont="1" applyBorder="1" applyAlignment="1">
      <alignment horizontal="right" vertical="center"/>
    </xf>
    <xf numFmtId="0" fontId="38" fillId="0" borderId="0" xfId="35" applyNumberFormat="1" applyFont="1" applyBorder="1" applyAlignment="1">
      <alignment horizontal="left" vertical="center"/>
    </xf>
    <xf numFmtId="0" fontId="23" fillId="0" borderId="0" xfId="28" applyNumberFormat="1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33" borderId="0" xfId="0" applyFont="1" applyFill="1" applyAlignment="1">
      <alignment vertical="center" wrapText="1"/>
    </xf>
    <xf numFmtId="0" fontId="23" fillId="34" borderId="2" xfId="0" applyFont="1" applyFill="1" applyBorder="1" applyAlignment="1">
      <alignment horizontal="center" vertical="center"/>
    </xf>
    <xf numFmtId="0" fontId="23" fillId="34" borderId="9" xfId="0" applyFont="1" applyFill="1" applyBorder="1" applyAlignment="1">
      <alignment horizontal="center" vertical="center"/>
    </xf>
    <xf numFmtId="0" fontId="23" fillId="34" borderId="20" xfId="0" applyFont="1" applyFill="1" applyBorder="1" applyAlignment="1">
      <alignment horizontal="center" vertical="center"/>
    </xf>
    <xf numFmtId="2" fontId="28" fillId="0" borderId="4" xfId="0" applyNumberFormat="1" applyFont="1" applyBorder="1" applyAlignment="1">
      <alignment horizontal="right" vertical="center"/>
    </xf>
    <xf numFmtId="0" fontId="23" fillId="34" borderId="5" xfId="0" applyFont="1" applyFill="1" applyBorder="1" applyAlignment="1">
      <alignment horizontal="center" vertical="center"/>
    </xf>
    <xf numFmtId="2" fontId="23" fillId="34" borderId="30" xfId="0" applyNumberFormat="1" applyFont="1" applyFill="1" applyBorder="1" applyAlignment="1">
      <alignment horizontal="right" vertical="center"/>
    </xf>
    <xf numFmtId="2" fontId="23" fillId="34" borderId="8" xfId="0" applyNumberFormat="1" applyFont="1" applyFill="1" applyBorder="1" applyAlignment="1">
      <alignment horizontal="right" vertical="center"/>
    </xf>
    <xf numFmtId="0" fontId="32" fillId="0" borderId="31" xfId="0" applyFont="1" applyBorder="1" applyAlignment="1">
      <alignment vertical="center"/>
    </xf>
    <xf numFmtId="2" fontId="28" fillId="0" borderId="32" xfId="0" applyNumberFormat="1" applyFont="1" applyBorder="1" applyAlignment="1">
      <alignment horizontal="right" vertical="center"/>
    </xf>
    <xf numFmtId="0" fontId="23" fillId="33" borderId="14" xfId="0" applyFont="1" applyFill="1" applyBorder="1" applyAlignment="1">
      <alignment vertical="center" wrapText="1"/>
    </xf>
    <xf numFmtId="0" fontId="23" fillId="33" borderId="15" xfId="0" applyFont="1" applyFill="1" applyBorder="1" applyAlignment="1">
      <alignment vertical="center" wrapText="1"/>
    </xf>
    <xf numFmtId="0" fontId="23" fillId="34" borderId="16" xfId="0" applyFont="1" applyFill="1" applyBorder="1" applyAlignment="1">
      <alignment horizontal="center" vertical="center"/>
    </xf>
    <xf numFmtId="1" fontId="34" fillId="0" borderId="16" xfId="0" applyNumberFormat="1" applyFont="1" applyBorder="1" applyAlignment="1">
      <alignment horizontal="center" vertical="center"/>
    </xf>
    <xf numFmtId="1" fontId="34" fillId="0" borderId="32" xfId="0" applyNumberFormat="1" applyFont="1" applyBorder="1" applyAlignment="1">
      <alignment horizontal="center" vertical="center"/>
    </xf>
    <xf numFmtId="1" fontId="33" fillId="34" borderId="8" xfId="0" applyNumberFormat="1" applyFont="1" applyFill="1" applyBorder="1" applyAlignment="1">
      <alignment horizontal="center" vertical="center" wrapText="1"/>
    </xf>
    <xf numFmtId="0" fontId="41" fillId="0" borderId="3" xfId="46" applyFont="1" applyBorder="1" applyAlignment="1">
      <alignment horizontal="center" vertical="center"/>
    </xf>
    <xf numFmtId="0" fontId="41" fillId="0" borderId="0" xfId="46" applyFont="1" applyAlignment="1">
      <alignment horizontal="center" vertical="center"/>
    </xf>
    <xf numFmtId="2" fontId="41" fillId="0" borderId="0" xfId="46" applyNumberFormat="1" applyFont="1" applyAlignment="1">
      <alignment horizontal="center" vertical="center"/>
    </xf>
    <xf numFmtId="165" fontId="41" fillId="0" borderId="0" xfId="46" applyNumberFormat="1" applyFont="1" applyAlignment="1">
      <alignment horizontal="center" vertical="center"/>
    </xf>
    <xf numFmtId="0" fontId="41" fillId="0" borderId="1" xfId="46" applyFont="1" applyBorder="1" applyAlignment="1">
      <alignment horizontal="center" vertical="center" wrapText="1"/>
    </xf>
    <xf numFmtId="165" fontId="41" fillId="0" borderId="1" xfId="28" applyNumberFormat="1" applyFont="1" applyFill="1" applyBorder="1" applyAlignment="1">
      <alignment horizontal="center" vertical="center"/>
    </xf>
    <xf numFmtId="165" fontId="41" fillId="0" borderId="10" xfId="28" applyNumberFormat="1" applyFont="1" applyFill="1" applyBorder="1" applyAlignment="1">
      <alignment horizontal="center" vertical="center"/>
    </xf>
    <xf numFmtId="0" fontId="41" fillId="0" borderId="31" xfId="46" applyFont="1" applyBorder="1" applyAlignment="1">
      <alignment horizontal="center" vertical="center"/>
    </xf>
    <xf numFmtId="0" fontId="41" fillId="0" borderId="4" xfId="46" applyFont="1" applyBorder="1" applyAlignment="1">
      <alignment horizontal="center" vertical="center" wrapText="1"/>
    </xf>
    <xf numFmtId="2" fontId="41" fillId="0" borderId="4" xfId="28" applyNumberFormat="1" applyFont="1" applyFill="1" applyBorder="1" applyAlignment="1">
      <alignment horizontal="center" vertical="center"/>
    </xf>
    <xf numFmtId="165" fontId="41" fillId="0" borderId="4" xfId="28" applyNumberFormat="1" applyFont="1" applyFill="1" applyBorder="1" applyAlignment="1">
      <alignment horizontal="center" vertical="center"/>
    </xf>
    <xf numFmtId="165" fontId="41" fillId="0" borderId="32" xfId="28" applyNumberFormat="1" applyFont="1" applyFill="1" applyBorder="1" applyAlignment="1">
      <alignment horizontal="center" vertical="center"/>
    </xf>
    <xf numFmtId="0" fontId="41" fillId="0" borderId="6" xfId="46" applyFont="1" applyBorder="1" applyAlignment="1">
      <alignment horizontal="center" vertical="center"/>
    </xf>
    <xf numFmtId="0" fontId="41" fillId="0" borderId="41" xfId="46" applyFont="1" applyBorder="1" applyAlignment="1">
      <alignment horizontal="center" vertical="center"/>
    </xf>
    <xf numFmtId="0" fontId="41" fillId="0" borderId="39" xfId="46" applyFont="1" applyBorder="1" applyAlignment="1">
      <alignment horizontal="center" vertical="center"/>
    </xf>
    <xf numFmtId="2" fontId="41" fillId="0" borderId="39" xfId="46" applyNumberFormat="1" applyFont="1" applyBorder="1" applyAlignment="1">
      <alignment horizontal="center" vertical="center"/>
    </xf>
    <xf numFmtId="165" fontId="41" fillId="0" borderId="39" xfId="46" applyNumberFormat="1" applyFont="1" applyBorder="1" applyAlignment="1">
      <alignment horizontal="center" vertical="center"/>
    </xf>
    <xf numFmtId="165" fontId="41" fillId="0" borderId="40" xfId="46" applyNumberFormat="1" applyFont="1" applyBorder="1" applyAlignment="1">
      <alignment horizontal="center" vertical="center"/>
    </xf>
    <xf numFmtId="0" fontId="41" fillId="0" borderId="2" xfId="46" applyFont="1" applyBorder="1" applyAlignment="1">
      <alignment horizontal="center" vertical="center" wrapText="1"/>
    </xf>
    <xf numFmtId="2" fontId="41" fillId="0" borderId="2" xfId="28" applyNumberFormat="1" applyFont="1" applyFill="1" applyBorder="1" applyAlignment="1">
      <alignment horizontal="center" vertical="center"/>
    </xf>
    <xf numFmtId="165" fontId="41" fillId="0" borderId="2" xfId="28" applyNumberFormat="1" applyFont="1" applyFill="1" applyBorder="1" applyAlignment="1">
      <alignment horizontal="center" vertical="center"/>
    </xf>
    <xf numFmtId="165" fontId="41" fillId="0" borderId="16" xfId="28" applyNumberFormat="1" applyFont="1" applyFill="1" applyBorder="1" applyAlignment="1">
      <alignment horizontal="center" vertical="center"/>
    </xf>
    <xf numFmtId="1" fontId="41" fillId="0" borderId="1" xfId="28" applyNumberFormat="1" applyFont="1" applyFill="1" applyBorder="1" applyAlignment="1">
      <alignment horizontal="center" vertical="center"/>
    </xf>
    <xf numFmtId="0" fontId="40" fillId="34" borderId="5" xfId="46" applyFont="1" applyFill="1" applyBorder="1" applyAlignment="1">
      <alignment horizontal="center" vertical="center"/>
    </xf>
    <xf numFmtId="0" fontId="40" fillId="34" borderId="30" xfId="46" applyFont="1" applyFill="1" applyBorder="1" applyAlignment="1">
      <alignment horizontal="center" vertical="center"/>
    </xf>
    <xf numFmtId="2" fontId="40" fillId="34" borderId="30" xfId="28" applyNumberFormat="1" applyFont="1" applyFill="1" applyBorder="1" applyAlignment="1">
      <alignment horizontal="center" vertical="center"/>
    </xf>
    <xf numFmtId="165" fontId="40" fillId="34" borderId="30" xfId="28" applyNumberFormat="1" applyFont="1" applyFill="1" applyBorder="1" applyAlignment="1">
      <alignment horizontal="center" vertical="center"/>
    </xf>
    <xf numFmtId="165" fontId="40" fillId="34" borderId="30" xfId="46" applyNumberFormat="1" applyFont="1" applyFill="1" applyBorder="1" applyAlignment="1">
      <alignment horizontal="center" vertical="center"/>
    </xf>
    <xf numFmtId="165" fontId="40" fillId="34" borderId="8" xfId="46" applyNumberFormat="1" applyFont="1" applyFill="1" applyBorder="1" applyAlignment="1">
      <alignment horizontal="center" vertical="center"/>
    </xf>
    <xf numFmtId="0" fontId="40" fillId="34" borderId="37" xfId="46" applyFont="1" applyFill="1" applyBorder="1" applyAlignment="1">
      <alignment vertical="center"/>
    </xf>
    <xf numFmtId="0" fontId="40" fillId="34" borderId="38" xfId="46" applyFont="1" applyFill="1" applyBorder="1" applyAlignment="1">
      <alignment vertical="center"/>
    </xf>
    <xf numFmtId="0" fontId="40" fillId="33" borderId="33" xfId="46" applyFont="1" applyFill="1" applyBorder="1" applyAlignment="1">
      <alignment horizontal="center" vertical="center"/>
    </xf>
    <xf numFmtId="2" fontId="40" fillId="33" borderId="34" xfId="28" applyNumberFormat="1" applyFont="1" applyFill="1" applyBorder="1" applyAlignment="1">
      <alignment horizontal="center" vertical="center"/>
    </xf>
    <xf numFmtId="165" fontId="40" fillId="33" borderId="34" xfId="28" applyNumberFormat="1" applyFont="1" applyFill="1" applyBorder="1" applyAlignment="1">
      <alignment horizontal="center" vertical="center"/>
    </xf>
    <xf numFmtId="165" fontId="40" fillId="33" borderId="34" xfId="46" applyNumberFormat="1" applyFont="1" applyFill="1" applyBorder="1" applyAlignment="1">
      <alignment horizontal="center" vertical="center" wrapText="1"/>
    </xf>
    <xf numFmtId="165" fontId="40" fillId="33" borderId="35" xfId="46" applyNumberFormat="1" applyFont="1" applyFill="1" applyBorder="1" applyAlignment="1">
      <alignment horizontal="center" vertical="center" wrapText="1"/>
    </xf>
    <xf numFmtId="0" fontId="40" fillId="33" borderId="19" xfId="46" applyFont="1" applyFill="1" applyBorder="1" applyAlignment="1">
      <alignment horizontal="center" vertical="center"/>
    </xf>
    <xf numFmtId="2" fontId="40" fillId="33" borderId="9" xfId="28" applyNumberFormat="1" applyFont="1" applyFill="1" applyBorder="1" applyAlignment="1">
      <alignment horizontal="center" vertical="center"/>
    </xf>
    <xf numFmtId="165" fontId="40" fillId="33" borderId="9" xfId="28" applyNumberFormat="1" applyFont="1" applyFill="1" applyBorder="1" applyAlignment="1">
      <alignment horizontal="center" vertical="center"/>
    </xf>
    <xf numFmtId="165" fontId="40" fillId="33" borderId="9" xfId="46" applyNumberFormat="1" applyFont="1" applyFill="1" applyBorder="1" applyAlignment="1">
      <alignment horizontal="center" vertical="center" wrapText="1"/>
    </xf>
    <xf numFmtId="165" fontId="40" fillId="33" borderId="20" xfId="46" applyNumberFormat="1" applyFont="1" applyFill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2" fontId="33" fillId="34" borderId="8" xfId="0" applyNumberFormat="1" applyFont="1" applyFill="1" applyBorder="1" applyAlignment="1">
      <alignment horizontal="center" vertical="center"/>
    </xf>
    <xf numFmtId="0" fontId="33" fillId="34" borderId="33" xfId="0" applyFont="1" applyFill="1" applyBorder="1" applyAlignment="1">
      <alignment horizontal="center" vertical="center"/>
    </xf>
    <xf numFmtId="0" fontId="33" fillId="34" borderId="19" xfId="0" applyFont="1" applyFill="1" applyBorder="1" applyAlignment="1">
      <alignment horizontal="center" vertical="center"/>
    </xf>
    <xf numFmtId="0" fontId="33" fillId="34" borderId="34" xfId="0" applyFont="1" applyFill="1" applyBorder="1" applyAlignment="1">
      <alignment horizontal="center" vertical="center"/>
    </xf>
    <xf numFmtId="0" fontId="33" fillId="34" borderId="9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24" fillId="33" borderId="15" xfId="0" applyFont="1" applyFill="1" applyBorder="1" applyAlignment="1">
      <alignment horizontal="center" vertical="center"/>
    </xf>
    <xf numFmtId="0" fontId="27" fillId="33" borderId="14" xfId="0" applyFont="1" applyFill="1" applyBorder="1" applyAlignment="1">
      <alignment horizontal="center" vertical="center"/>
    </xf>
    <xf numFmtId="0" fontId="27" fillId="33" borderId="0" xfId="0" applyFont="1" applyFill="1" applyAlignment="1">
      <alignment horizontal="center" vertical="center"/>
    </xf>
    <xf numFmtId="0" fontId="27" fillId="33" borderId="15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right" vertical="center"/>
    </xf>
    <xf numFmtId="0" fontId="23" fillId="33" borderId="7" xfId="0" applyFont="1" applyFill="1" applyBorder="1" applyAlignment="1">
      <alignment horizontal="right" vertical="center"/>
    </xf>
    <xf numFmtId="0" fontId="23" fillId="33" borderId="13" xfId="0" applyFont="1" applyFill="1" applyBorder="1" applyAlignment="1">
      <alignment horizontal="right" vertical="center"/>
    </xf>
    <xf numFmtId="0" fontId="24" fillId="33" borderId="14" xfId="0" applyFont="1" applyFill="1" applyBorder="1" applyAlignment="1">
      <alignment horizontal="center" vertical="center" wrapText="1"/>
    </xf>
    <xf numFmtId="0" fontId="24" fillId="33" borderId="0" xfId="0" applyFont="1" applyFill="1" applyAlignment="1">
      <alignment horizontal="center" vertical="center" wrapText="1"/>
    </xf>
    <xf numFmtId="0" fontId="24" fillId="33" borderId="15" xfId="0" applyFont="1" applyFill="1" applyBorder="1" applyAlignment="1">
      <alignment horizontal="center" vertical="center" wrapText="1"/>
    </xf>
    <xf numFmtId="0" fontId="27" fillId="33" borderId="14" xfId="0" applyFont="1" applyFill="1" applyBorder="1" applyAlignment="1">
      <alignment horizontal="center" vertical="center" wrapText="1"/>
    </xf>
    <xf numFmtId="0" fontId="27" fillId="33" borderId="0" xfId="0" applyFont="1" applyFill="1" applyAlignment="1">
      <alignment horizontal="center" vertical="center" wrapText="1"/>
    </xf>
    <xf numFmtId="0" fontId="27" fillId="33" borderId="15" xfId="0" applyFont="1" applyFill="1" applyBorder="1" applyAlignment="1">
      <alignment horizontal="center" vertical="center" wrapText="1"/>
    </xf>
    <xf numFmtId="0" fontId="23" fillId="34" borderId="6" xfId="0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5" borderId="30" xfId="0" applyFont="1" applyFill="1" applyBorder="1" applyAlignment="1">
      <alignment horizontal="center" vertical="center"/>
    </xf>
    <xf numFmtId="0" fontId="23" fillId="35" borderId="8" xfId="0" applyFont="1" applyFill="1" applyBorder="1" applyAlignment="1">
      <alignment horizontal="center" vertical="center"/>
    </xf>
    <xf numFmtId="0" fontId="40" fillId="34" borderId="12" xfId="46" applyFont="1" applyFill="1" applyBorder="1" applyAlignment="1">
      <alignment horizontal="center" vertical="center"/>
    </xf>
    <xf numFmtId="0" fontId="40" fillId="34" borderId="7" xfId="46" applyFont="1" applyFill="1" applyBorder="1" applyAlignment="1">
      <alignment horizontal="center" vertical="center"/>
    </xf>
    <xf numFmtId="0" fontId="40" fillId="34" borderId="13" xfId="46" applyFont="1" applyFill="1" applyBorder="1" applyAlignment="1">
      <alignment horizontal="center" vertical="center"/>
    </xf>
    <xf numFmtId="0" fontId="40" fillId="34" borderId="36" xfId="46" applyFont="1" applyFill="1" applyBorder="1" applyAlignment="1">
      <alignment horizontal="left" vertical="center"/>
    </xf>
    <xf numFmtId="0" fontId="40" fillId="34" borderId="37" xfId="46" applyFont="1" applyFill="1" applyBorder="1" applyAlignment="1">
      <alignment horizontal="left" vertical="center"/>
    </xf>
    <xf numFmtId="0" fontId="40" fillId="33" borderId="12" xfId="46" applyFont="1" applyFill="1" applyBorder="1" applyAlignment="1">
      <alignment horizontal="center" vertical="center" wrapText="1"/>
    </xf>
    <xf numFmtId="0" fontId="40" fillId="33" borderId="7" xfId="46" applyFont="1" applyFill="1" applyBorder="1" applyAlignment="1">
      <alignment horizontal="center" vertical="center"/>
    </xf>
    <xf numFmtId="0" fontId="40" fillId="33" borderId="13" xfId="46" applyFont="1" applyFill="1" applyBorder="1" applyAlignment="1">
      <alignment horizontal="center" vertical="center"/>
    </xf>
    <xf numFmtId="0" fontId="40" fillId="33" borderId="11" xfId="46" applyFont="1" applyFill="1" applyBorder="1" applyAlignment="1">
      <alignment horizontal="center" vertical="center"/>
    </xf>
    <xf numFmtId="0" fontId="40" fillId="33" borderId="18" xfId="46" applyFont="1" applyFill="1" applyBorder="1" applyAlignment="1">
      <alignment horizontal="center" vertical="center"/>
    </xf>
    <xf numFmtId="0" fontId="40" fillId="33" borderId="17" xfId="46" applyFont="1" applyFill="1" applyBorder="1" applyAlignment="1">
      <alignment horizontal="center" vertical="center"/>
    </xf>
    <xf numFmtId="0" fontId="40" fillId="33" borderId="34" xfId="46" applyFont="1" applyFill="1" applyBorder="1" applyAlignment="1">
      <alignment horizontal="center" vertical="center" wrapText="1"/>
    </xf>
    <xf numFmtId="0" fontId="40" fillId="33" borderId="9" xfId="46" applyFont="1" applyFill="1" applyBorder="1" applyAlignment="1">
      <alignment horizontal="center" vertical="center" wrapText="1"/>
    </xf>
    <xf numFmtId="0" fontId="35" fillId="0" borderId="41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2" fontId="34" fillId="0" borderId="40" xfId="0" applyNumberFormat="1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 wrapText="1"/>
    </xf>
    <xf numFmtId="2" fontId="25" fillId="0" borderId="0" xfId="0" applyNumberFormat="1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35" borderId="5" xfId="0" applyFont="1" applyFill="1" applyBorder="1" applyAlignment="1">
      <alignment horizontal="center" vertical="center"/>
    </xf>
    <xf numFmtId="0" fontId="23" fillId="34" borderId="42" xfId="0" applyFont="1" applyFill="1" applyBorder="1" applyAlignment="1">
      <alignment horizontal="center" vertical="center"/>
    </xf>
    <xf numFmtId="0" fontId="23" fillId="34" borderId="43" xfId="0" applyFont="1" applyFill="1" applyBorder="1" applyAlignment="1">
      <alignment horizontal="center" vertical="center"/>
    </xf>
    <xf numFmtId="0" fontId="23" fillId="34" borderId="44" xfId="0" applyFont="1" applyFill="1" applyBorder="1" applyAlignment="1">
      <alignment horizontal="center" vertical="center"/>
    </xf>
    <xf numFmtId="0" fontId="23" fillId="34" borderId="45" xfId="0" applyFont="1" applyFill="1" applyBorder="1" applyAlignment="1">
      <alignment horizontal="center" vertical="center"/>
    </xf>
    <xf numFmtId="2" fontId="28" fillId="0" borderId="2" xfId="0" applyNumberFormat="1" applyFont="1" applyBorder="1" applyAlignment="1">
      <alignment horizontal="center" vertical="center"/>
    </xf>
    <xf numFmtId="1" fontId="28" fillId="0" borderId="10" xfId="0" applyNumberFormat="1" applyFont="1" applyBorder="1" applyAlignment="1">
      <alignment horizontal="right" vertical="center"/>
    </xf>
    <xf numFmtId="0" fontId="23" fillId="34" borderId="33" xfId="0" applyFont="1" applyFill="1" applyBorder="1" applyAlignment="1">
      <alignment horizontal="center" vertical="center"/>
    </xf>
    <xf numFmtId="0" fontId="32" fillId="0" borderId="19" xfId="0" applyFont="1" applyBorder="1" applyAlignment="1">
      <alignment vertical="center"/>
    </xf>
    <xf numFmtId="2" fontId="28" fillId="0" borderId="9" xfId="0" applyNumberFormat="1" applyFont="1" applyBorder="1" applyAlignment="1">
      <alignment horizontal="center" vertical="center"/>
    </xf>
    <xf numFmtId="2" fontId="28" fillId="0" borderId="20" xfId="0" applyNumberFormat="1" applyFont="1" applyBorder="1" applyAlignment="1">
      <alignment horizontal="right" vertical="center"/>
    </xf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10 54" xfId="39" xr:uid="{00000000-0005-0000-0000-000027000000}"/>
    <cellStyle name="Normal 115" xfId="46" xr:uid="{8109D685-78ED-4B21-A1B0-FECAA8A328A8}"/>
    <cellStyle name="Normal 2" xfId="40" xr:uid="{00000000-0005-0000-0000-000028000000}"/>
    <cellStyle name="Note" xfId="41" builtinId="10" customBuiltin="1"/>
    <cellStyle name="Output" xfId="42" builtinId="21" customBuiltin="1"/>
    <cellStyle name="Title" xfId="43" builtinId="15" customBuiltin="1"/>
    <cellStyle name="Total" xfId="44" builtinId="25" customBuiltin="1"/>
    <cellStyle name="Warning Text" xfId="45" builtinId="11" customBuiltin="1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26</xdr:col>
      <xdr:colOff>0</xdr:colOff>
      <xdr:row>26</xdr:row>
      <xdr:rowOff>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EA6B3320-8504-D101-65E4-8488F4777E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50" b="4456"/>
        <a:stretch>
          <a:fillRect/>
        </a:stretch>
      </xdr:blipFill>
      <xdr:spPr>
        <a:xfrm>
          <a:off x="13335000" y="247650"/>
          <a:ext cx="12573000" cy="619125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14</xdr:col>
      <xdr:colOff>19050</xdr:colOff>
      <xdr:row>27</xdr:row>
      <xdr:rowOff>0</xdr:rowOff>
    </xdr:from>
    <xdr:to>
      <xdr:col>26</xdr:col>
      <xdr:colOff>0</xdr:colOff>
      <xdr:row>52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6E23E98F-DA7D-9B3E-531B-1527183D9E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0" b="3846"/>
        <a:stretch>
          <a:fillRect/>
        </a:stretch>
      </xdr:blipFill>
      <xdr:spPr>
        <a:xfrm>
          <a:off x="13354050" y="6686550"/>
          <a:ext cx="12553950" cy="619125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13</xdr:col>
      <xdr:colOff>0</xdr:colOff>
      <xdr:row>52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4E846D81-2ED3-3DF4-3618-A8DF68788B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311" b="4456"/>
        <a:stretch>
          <a:fillRect/>
        </a:stretch>
      </xdr:blipFill>
      <xdr:spPr>
        <a:xfrm>
          <a:off x="381000" y="6686550"/>
          <a:ext cx="12573000" cy="619125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13</xdr:col>
      <xdr:colOff>0</xdr:colOff>
      <xdr:row>26</xdr:row>
      <xdr:rowOff>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9DC61978-3D26-A381-7367-724FB5A6A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50" b="4456"/>
        <a:stretch>
          <a:fillRect/>
        </a:stretch>
      </xdr:blipFill>
      <xdr:spPr>
        <a:xfrm>
          <a:off x="381000" y="247650"/>
          <a:ext cx="12573000" cy="619125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>
    <xdr:from>
      <xdr:col>1</xdr:col>
      <xdr:colOff>57150</xdr:colOff>
      <xdr:row>1</xdr:row>
      <xdr:rowOff>242747</xdr:rowOff>
    </xdr:from>
    <xdr:to>
      <xdr:col>5</xdr:col>
      <xdr:colOff>201426</xdr:colOff>
      <xdr:row>6</xdr:row>
      <xdr:rowOff>190500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B3F85C6-7619-BFE5-EC78-71BF8651A526}"/>
            </a:ext>
          </a:extLst>
        </xdr:cNvPr>
        <xdr:cNvSpPr txBox="1"/>
      </xdr:nvSpPr>
      <xdr:spPr>
        <a:xfrm>
          <a:off x="438150" y="490397"/>
          <a:ext cx="4335276" cy="11860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FFFF00"/>
              </a:solidFill>
              <a:latin typeface="+mj-lt"/>
            </a:rPr>
            <a:t>2ND FLOOR</a:t>
          </a:r>
        </a:p>
        <a:p>
          <a:pPr algn="ctr"/>
          <a:r>
            <a:rPr lang="en-IN" sz="3200" b="1">
              <a:solidFill>
                <a:srgbClr val="FFFF00"/>
              </a:solidFill>
              <a:latin typeface="+mj-lt"/>
            </a:rPr>
            <a:t>3D RENDER- ARCH</a:t>
          </a: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5</xdr:col>
      <xdr:colOff>144276</xdr:colOff>
      <xdr:row>32</xdr:row>
      <xdr:rowOff>195403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B550A4A9-C092-000F-BA5D-A311F088D0DF}"/>
            </a:ext>
          </a:extLst>
        </xdr:cNvPr>
        <xdr:cNvSpPr txBox="1"/>
      </xdr:nvSpPr>
      <xdr:spPr>
        <a:xfrm>
          <a:off x="381000" y="6934200"/>
          <a:ext cx="4335276" cy="11860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FFFF00"/>
              </a:solidFill>
              <a:latin typeface="+mj-lt"/>
            </a:rPr>
            <a:t>2ND FLOOR</a:t>
          </a:r>
        </a:p>
        <a:p>
          <a:pPr algn="ctr"/>
          <a:r>
            <a:rPr lang="en-IN" sz="3200" b="1" baseline="0">
              <a:solidFill>
                <a:srgbClr val="FFFF00"/>
              </a:solidFill>
              <a:latin typeface="+mj-lt"/>
            </a:rPr>
            <a:t>3D ARCH</a:t>
          </a:r>
        </a:p>
      </xdr:txBody>
    </xdr:sp>
    <xdr:clientData/>
  </xdr:twoCellAnchor>
  <xdr:twoCellAnchor>
    <xdr:from>
      <xdr:col>14</xdr:col>
      <xdr:colOff>255774</xdr:colOff>
      <xdr:row>2</xdr:row>
      <xdr:rowOff>71297</xdr:rowOff>
    </xdr:from>
    <xdr:to>
      <xdr:col>18</xdr:col>
      <xdr:colOff>400050</xdr:colOff>
      <xdr:row>7</xdr:row>
      <xdr:rowOff>19050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9C1EC63F-F14D-8795-7D14-1639E9241AE2}"/>
            </a:ext>
          </a:extLst>
        </xdr:cNvPr>
        <xdr:cNvSpPr txBox="1"/>
      </xdr:nvSpPr>
      <xdr:spPr>
        <a:xfrm>
          <a:off x="13590774" y="566597"/>
          <a:ext cx="4335276" cy="11860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FFFF00"/>
              </a:solidFill>
              <a:latin typeface="+mj-lt"/>
            </a:rPr>
            <a:t>2ND FLOOR</a:t>
          </a:r>
        </a:p>
        <a:p>
          <a:pPr algn="ctr"/>
          <a:r>
            <a:rPr lang="en-IN" sz="3200" b="1" baseline="0">
              <a:solidFill>
                <a:srgbClr val="FFFF00"/>
              </a:solidFill>
              <a:latin typeface="+mj-lt"/>
            </a:rPr>
            <a:t>3D STRUC</a:t>
          </a:r>
        </a:p>
      </xdr:txBody>
    </xdr:sp>
    <xdr:clientData/>
  </xdr:twoCellAnchor>
  <xdr:twoCellAnchor>
    <xdr:from>
      <xdr:col>12</xdr:col>
      <xdr:colOff>285750</xdr:colOff>
      <xdr:row>26</xdr:row>
      <xdr:rowOff>171450</xdr:rowOff>
    </xdr:from>
    <xdr:to>
      <xdr:col>20</xdr:col>
      <xdr:colOff>781050</xdr:colOff>
      <xdr:row>31</xdr:row>
      <xdr:rowOff>0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4BBA721A-8A0D-3CFA-6DAA-091DF6F6A32C}"/>
            </a:ext>
          </a:extLst>
        </xdr:cNvPr>
        <xdr:cNvSpPr txBox="1"/>
      </xdr:nvSpPr>
      <xdr:spPr>
        <a:xfrm>
          <a:off x="12192000" y="6610350"/>
          <a:ext cx="821055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FFFF00"/>
              </a:solidFill>
              <a:latin typeface="+mj-lt"/>
            </a:rPr>
            <a:t>2ND FLOOR - ARCH PLAN</a:t>
          </a:r>
          <a:endParaRPr lang="en-IN" sz="3200" b="1" baseline="0">
            <a:solidFill>
              <a:srgbClr val="FFFF00"/>
            </a:solidFill>
            <a:latin typeface="+mj-lt"/>
          </a:endParaRPr>
        </a:p>
      </xdr:txBody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13</xdr:col>
      <xdr:colOff>0</xdr:colOff>
      <xdr:row>112</xdr:row>
      <xdr:rowOff>228600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D562E7D7-6792-6CAD-38A5-B4645476E7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311" b="4750"/>
        <a:stretch>
          <a:fillRect/>
        </a:stretch>
      </xdr:blipFill>
      <xdr:spPr>
        <a:xfrm>
          <a:off x="381000" y="21793200"/>
          <a:ext cx="12573000" cy="617220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</xdr:col>
      <xdr:colOff>1</xdr:colOff>
      <xdr:row>62</xdr:row>
      <xdr:rowOff>16050</xdr:rowOff>
    </xdr:from>
    <xdr:to>
      <xdr:col>13</xdr:col>
      <xdr:colOff>1</xdr:colOff>
      <xdr:row>87</xdr:row>
      <xdr:rowOff>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9CCCC398-7645-DD61-FB75-81CB010B7F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311" b="4704"/>
        <a:stretch>
          <a:fillRect/>
        </a:stretch>
      </xdr:blipFill>
      <xdr:spPr>
        <a:xfrm>
          <a:off x="381001" y="15370350"/>
          <a:ext cx="12573000" cy="617520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26</xdr:col>
      <xdr:colOff>0</xdr:colOff>
      <xdr:row>87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1D212A7D-955B-C219-2D68-B930B9D124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41" r="669" b="4456"/>
        <a:stretch>
          <a:fillRect/>
        </a:stretch>
      </xdr:blipFill>
      <xdr:spPr>
        <a:xfrm>
          <a:off x="14001750" y="15354300"/>
          <a:ext cx="12573000" cy="619125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14</xdr:col>
      <xdr:colOff>0</xdr:colOff>
      <xdr:row>56</xdr:row>
      <xdr:rowOff>0</xdr:rowOff>
    </xdr:from>
    <xdr:to>
      <xdr:col>26</xdr:col>
      <xdr:colOff>0</xdr:colOff>
      <xdr:row>60</xdr:row>
      <xdr:rowOff>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518EE4E4-36FD-5BF6-466C-FA38907AF5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039" r="750" b="42674"/>
        <a:stretch>
          <a:fillRect/>
        </a:stretch>
      </xdr:blipFill>
      <xdr:spPr>
        <a:xfrm>
          <a:off x="14001750" y="13868400"/>
          <a:ext cx="12573000" cy="99060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13</xdr:col>
      <xdr:colOff>0</xdr:colOff>
      <xdr:row>60</xdr:row>
      <xdr:rowOff>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5180352C-53B2-9472-A80D-1BB20F7352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039" r="750" b="42674"/>
        <a:stretch>
          <a:fillRect/>
        </a:stretch>
      </xdr:blipFill>
      <xdr:spPr>
        <a:xfrm>
          <a:off x="381000" y="13868400"/>
          <a:ext cx="12573000" cy="990600"/>
        </a:xfrm>
        <a:prstGeom prst="rect">
          <a:avLst/>
        </a:prstGeom>
        <a:ln w="38100">
          <a:solidFill>
            <a:srgbClr val="C00000"/>
          </a:solidFill>
        </a:ln>
      </xdr:spPr>
    </xdr:pic>
    <xdr:clientData/>
  </xdr:twoCellAnchor>
  <xdr:twoCellAnchor>
    <xdr:from>
      <xdr:col>1</xdr:col>
      <xdr:colOff>57150</xdr:colOff>
      <xdr:row>53</xdr:row>
      <xdr:rowOff>38100</xdr:rowOff>
    </xdr:from>
    <xdr:to>
      <xdr:col>8</xdr:col>
      <xdr:colOff>0</xdr:colOff>
      <xdr:row>57</xdr:row>
      <xdr:rowOff>0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DEBBCC72-B2C8-E7FC-AA5C-505EDE28B73E}"/>
            </a:ext>
          </a:extLst>
        </xdr:cNvPr>
        <xdr:cNvSpPr txBox="1"/>
      </xdr:nvSpPr>
      <xdr:spPr>
        <a:xfrm>
          <a:off x="438150" y="13163550"/>
          <a:ext cx="7277100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C00000"/>
              </a:solidFill>
              <a:latin typeface="+mj-lt"/>
            </a:rPr>
            <a:t>FRONT</a:t>
          </a:r>
          <a:r>
            <a:rPr lang="en-IN" sz="3200" b="1" baseline="0">
              <a:solidFill>
                <a:srgbClr val="C00000"/>
              </a:solidFill>
              <a:latin typeface="+mj-lt"/>
            </a:rPr>
            <a:t> ELEVATION</a:t>
          </a:r>
        </a:p>
      </xdr:txBody>
    </xdr:sp>
    <xdr:clientData/>
  </xdr:twoCellAnchor>
  <xdr:twoCellAnchor>
    <xdr:from>
      <xdr:col>14</xdr:col>
      <xdr:colOff>57150</xdr:colOff>
      <xdr:row>53</xdr:row>
      <xdr:rowOff>38100</xdr:rowOff>
    </xdr:from>
    <xdr:to>
      <xdr:col>21</xdr:col>
      <xdr:colOff>0</xdr:colOff>
      <xdr:row>57</xdr:row>
      <xdr:rowOff>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38FD1B94-1FBA-4C6A-DFF6-807263234FBC}"/>
            </a:ext>
          </a:extLst>
        </xdr:cNvPr>
        <xdr:cNvSpPr txBox="1"/>
      </xdr:nvSpPr>
      <xdr:spPr>
        <a:xfrm>
          <a:off x="14058900" y="13163550"/>
          <a:ext cx="7277100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rgbClr val="C00000"/>
              </a:solidFill>
              <a:latin typeface="+mj-lt"/>
            </a:rPr>
            <a:t>BACK</a:t>
          </a:r>
          <a:r>
            <a:rPr lang="en-IN" sz="3200" b="1" baseline="0">
              <a:solidFill>
                <a:srgbClr val="C00000"/>
              </a:solidFill>
              <a:latin typeface="+mj-lt"/>
            </a:rPr>
            <a:t> ELEVATION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8"/>
  <sheetViews>
    <sheetView zoomScale="60" zoomScaleNormal="60" workbookViewId="0"/>
  </sheetViews>
  <sheetFormatPr defaultColWidth="15.7109375" defaultRowHeight="20.100000000000001" customHeight="1" x14ac:dyDescent="0.2"/>
  <cols>
    <col min="1" max="26" width="15.7109375" style="1" customWidth="1"/>
    <col min="27" max="16384" width="15.7109375" style="1"/>
  </cols>
  <sheetData>
    <row r="1" spans="2:16" ht="20.100000000000001" customHeight="1" x14ac:dyDescent="0.35">
      <c r="B1" s="9"/>
      <c r="C1" s="9"/>
      <c r="D1" s="2"/>
      <c r="O1" s="9"/>
      <c r="P1" s="9"/>
    </row>
    <row r="24" spans="1:17" ht="20.100000000000001" customHeight="1" x14ac:dyDescent="0.3">
      <c r="A24" s="8"/>
      <c r="B24" s="8"/>
      <c r="C24" s="8"/>
      <c r="D24" s="8"/>
      <c r="E24" s="8"/>
      <c r="F24" s="8"/>
      <c r="G24" s="8"/>
      <c r="K24" s="8"/>
      <c r="L24" s="8"/>
      <c r="M24" s="8"/>
      <c r="N24" s="8"/>
      <c r="O24" s="8"/>
      <c r="P24" s="8"/>
      <c r="Q24" s="8"/>
    </row>
    <row r="25" spans="1:17" ht="20.100000000000001" customHeight="1" x14ac:dyDescent="0.3">
      <c r="A25" s="8"/>
      <c r="B25" s="8"/>
      <c r="C25" s="8"/>
      <c r="D25" s="8"/>
      <c r="E25" s="8"/>
      <c r="F25" s="8"/>
      <c r="G25" s="8"/>
      <c r="K25" s="8"/>
      <c r="L25" s="8"/>
      <c r="M25" s="8"/>
      <c r="N25" s="8"/>
      <c r="O25" s="8"/>
      <c r="P25" s="8"/>
      <c r="Q25" s="8"/>
    </row>
    <row r="26" spans="1:17" ht="20.100000000000001" customHeight="1" x14ac:dyDescent="0.3">
      <c r="A26" s="8"/>
      <c r="B26" s="8"/>
      <c r="C26" s="8"/>
      <c r="D26" s="8"/>
      <c r="E26" s="8"/>
      <c r="F26" s="8"/>
      <c r="G26" s="8"/>
      <c r="K26" s="8"/>
      <c r="L26" s="8"/>
      <c r="M26" s="8"/>
      <c r="N26" s="8"/>
      <c r="O26" s="8"/>
      <c r="P26" s="8"/>
      <c r="Q26" s="8"/>
    </row>
    <row r="68" spans="2:2" ht="20.100000000000001" customHeight="1" x14ac:dyDescent="0.25">
      <c r="B68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0"/>
  <sheetViews>
    <sheetView zoomScale="90" zoomScaleNormal="90" workbookViewId="0">
      <selection activeCell="H18" sqref="H18"/>
    </sheetView>
  </sheetViews>
  <sheetFormatPr defaultColWidth="15.7109375" defaultRowHeight="20.100000000000001" customHeight="1" x14ac:dyDescent="0.25"/>
  <cols>
    <col min="1" max="1" width="5.140625" style="42" customWidth="1"/>
    <col min="2" max="2" width="35.7109375" style="42" customWidth="1"/>
    <col min="3" max="4" width="15.7109375" style="42" customWidth="1"/>
    <col min="5" max="5" width="8" style="42" customWidth="1"/>
    <col min="6" max="6" width="35.7109375" style="42" customWidth="1"/>
    <col min="7" max="7" width="15.7109375" style="42"/>
    <col min="8" max="8" width="15.7109375" style="42" customWidth="1"/>
    <col min="9" max="16384" width="15.7109375" style="42"/>
  </cols>
  <sheetData>
    <row r="1" spans="2:8" ht="20.100000000000001" customHeight="1" thickBot="1" x14ac:dyDescent="0.3">
      <c r="B1" s="40"/>
      <c r="C1" s="41"/>
      <c r="D1" s="41"/>
    </row>
    <row r="2" spans="2:8" ht="20.100000000000001" customHeight="1" x14ac:dyDescent="0.25">
      <c r="B2" s="113"/>
      <c r="C2" s="114"/>
      <c r="D2" s="115"/>
      <c r="F2" s="113"/>
      <c r="G2" s="114"/>
      <c r="H2" s="115"/>
    </row>
    <row r="3" spans="2:8" ht="20.100000000000001" customHeight="1" x14ac:dyDescent="0.25">
      <c r="B3" s="116" t="s">
        <v>6</v>
      </c>
      <c r="C3" s="117"/>
      <c r="D3" s="118"/>
      <c r="F3" s="116" t="s">
        <v>6</v>
      </c>
      <c r="G3" s="117"/>
      <c r="H3" s="118"/>
    </row>
    <row r="4" spans="2:8" ht="20.100000000000001" customHeight="1" x14ac:dyDescent="0.25">
      <c r="B4" s="119" t="s">
        <v>51</v>
      </c>
      <c r="C4" s="120"/>
      <c r="D4" s="121"/>
      <c r="F4" s="119" t="s">
        <v>53</v>
      </c>
      <c r="G4" s="120"/>
      <c r="H4" s="121"/>
    </row>
    <row r="5" spans="2:8" ht="20.100000000000001" customHeight="1" thickBot="1" x14ac:dyDescent="0.3">
      <c r="B5" s="53"/>
      <c r="C5" s="43"/>
      <c r="D5" s="54"/>
      <c r="F5" s="53"/>
      <c r="G5" s="43"/>
      <c r="H5" s="54"/>
    </row>
    <row r="6" spans="2:8" ht="20.100000000000001" customHeight="1" thickBot="1" x14ac:dyDescent="0.3">
      <c r="B6" s="148" t="s">
        <v>52</v>
      </c>
      <c r="C6" s="124" t="s">
        <v>7</v>
      </c>
      <c r="D6" s="125"/>
      <c r="F6" s="148" t="s">
        <v>52</v>
      </c>
      <c r="G6" s="124" t="s">
        <v>7</v>
      </c>
      <c r="H6" s="125"/>
    </row>
    <row r="7" spans="2:8" ht="20.100000000000001" customHeight="1" x14ac:dyDescent="0.25">
      <c r="B7" s="122" t="s">
        <v>1</v>
      </c>
      <c r="C7" s="44" t="s">
        <v>8</v>
      </c>
      <c r="D7" s="55" t="s">
        <v>48</v>
      </c>
      <c r="F7" s="155" t="s">
        <v>1</v>
      </c>
      <c r="G7" s="149" t="s">
        <v>175</v>
      </c>
      <c r="H7" s="151" t="s">
        <v>176</v>
      </c>
    </row>
    <row r="8" spans="2:8" ht="20.100000000000001" customHeight="1" thickBot="1" x14ac:dyDescent="0.3">
      <c r="B8" s="123"/>
      <c r="C8" s="45" t="s">
        <v>49</v>
      </c>
      <c r="D8" s="46" t="s">
        <v>50</v>
      </c>
      <c r="F8" s="123"/>
      <c r="G8" s="150"/>
      <c r="H8" s="152"/>
    </row>
    <row r="9" spans="2:8" ht="20.100000000000001" customHeight="1" x14ac:dyDescent="0.25">
      <c r="B9" s="7" t="s">
        <v>10</v>
      </c>
      <c r="C9" s="35">
        <f>' CONCRETE &amp; FORMWORK'!H73</f>
        <v>130.2469999999999</v>
      </c>
      <c r="D9" s="36">
        <f>' CONCRETE &amp; FORMWORK'!I73</f>
        <v>1086.1198000000002</v>
      </c>
      <c r="F9" s="7" t="s">
        <v>151</v>
      </c>
      <c r="G9" s="153" t="s">
        <v>106</v>
      </c>
      <c r="H9" s="36">
        <f>FINISHING!G25</f>
        <v>1991.43</v>
      </c>
    </row>
    <row r="10" spans="2:8" ht="20.100000000000001" customHeight="1" x14ac:dyDescent="0.25">
      <c r="B10" s="37" t="s">
        <v>18</v>
      </c>
      <c r="C10" s="38">
        <f>' CONCRETE &amp; FORMWORK'!H317</f>
        <v>153.13100000000009</v>
      </c>
      <c r="D10" s="39">
        <f>' CONCRETE &amp; FORMWORK'!I317</f>
        <v>915.61265500000002</v>
      </c>
      <c r="F10" s="37" t="s">
        <v>54</v>
      </c>
      <c r="G10" s="153" t="s">
        <v>13</v>
      </c>
      <c r="H10" s="154">
        <f>FINISHING!G47</f>
        <v>76</v>
      </c>
    </row>
    <row r="11" spans="2:8" ht="20.100000000000001" customHeight="1" x14ac:dyDescent="0.25">
      <c r="B11" s="37" t="s">
        <v>46</v>
      </c>
      <c r="C11" s="38">
        <f>' CONCRETE &amp; FORMWORK'!H407</f>
        <v>229.06499999999997</v>
      </c>
      <c r="D11" s="39">
        <f>' CONCRETE &amp; FORMWORK'!I407</f>
        <v>1145.3399999999999</v>
      </c>
      <c r="F11" s="37" t="s">
        <v>65</v>
      </c>
      <c r="G11" s="153" t="s">
        <v>13</v>
      </c>
      <c r="H11" s="154">
        <f>FINISHING!G66</f>
        <v>40</v>
      </c>
    </row>
    <row r="12" spans="2:8" ht="20.100000000000001" customHeight="1" x14ac:dyDescent="0.25">
      <c r="B12" s="37" t="s">
        <v>174</v>
      </c>
      <c r="C12" s="38">
        <f>STAIRCASE!H25</f>
        <v>26.536785399999999</v>
      </c>
      <c r="D12" s="39">
        <f>STAIRCASE!I25</f>
        <v>129.83296999999999</v>
      </c>
      <c r="F12" s="37" t="s">
        <v>109</v>
      </c>
      <c r="G12" s="153" t="s">
        <v>106</v>
      </c>
      <c r="H12" s="39">
        <f>FINISHING!G87</f>
        <v>244.14130000000003</v>
      </c>
    </row>
    <row r="13" spans="2:8" ht="20.100000000000001" customHeight="1" thickBot="1" x14ac:dyDescent="0.3">
      <c r="B13" s="51"/>
      <c r="C13" s="47"/>
      <c r="D13" s="52"/>
      <c r="F13" s="51" t="s">
        <v>108</v>
      </c>
      <c r="G13" s="153" t="s">
        <v>106</v>
      </c>
      <c r="H13" s="52">
        <f>FINISHING!G99</f>
        <v>86.200610000000012</v>
      </c>
    </row>
    <row r="14" spans="2:8" ht="20.100000000000001" customHeight="1" thickBot="1" x14ac:dyDescent="0.3">
      <c r="B14" s="48" t="s">
        <v>4</v>
      </c>
      <c r="C14" s="49">
        <f>SUM(C9:C13)</f>
        <v>538.97978539999997</v>
      </c>
      <c r="D14" s="50">
        <f>SUM(D9:D13)</f>
        <v>3276.9054250000004</v>
      </c>
      <c r="F14" s="51" t="s">
        <v>177</v>
      </c>
      <c r="G14" s="153" t="s">
        <v>116</v>
      </c>
      <c r="H14" s="52">
        <f>FINISHING!E110</f>
        <v>1356.4</v>
      </c>
    </row>
    <row r="15" spans="2:8" ht="20.100000000000001" customHeight="1" x14ac:dyDescent="0.25">
      <c r="F15" s="51" t="s">
        <v>114</v>
      </c>
      <c r="G15" s="153" t="s">
        <v>116</v>
      </c>
      <c r="H15" s="52">
        <f>FINISHING!E118</f>
        <v>1029.335</v>
      </c>
    </row>
    <row r="16" spans="2:8" ht="20.100000000000001" customHeight="1" x14ac:dyDescent="0.25">
      <c r="F16" s="51" t="s">
        <v>179</v>
      </c>
      <c r="G16" s="153" t="s">
        <v>106</v>
      </c>
      <c r="H16" s="52">
        <f>FINISHING!E128</f>
        <v>7013.9724550000001</v>
      </c>
    </row>
    <row r="17" spans="6:8" ht="20.100000000000001" customHeight="1" x14ac:dyDescent="0.25">
      <c r="F17" s="51" t="s">
        <v>180</v>
      </c>
      <c r="G17" s="153" t="s">
        <v>106</v>
      </c>
      <c r="H17" s="52">
        <f>FINISHING!E135</f>
        <v>7013.9724550000001</v>
      </c>
    </row>
    <row r="18" spans="6:8" ht="20.100000000000001" customHeight="1" x14ac:dyDescent="0.25">
      <c r="F18" s="51" t="s">
        <v>117</v>
      </c>
      <c r="G18" s="153" t="s">
        <v>106</v>
      </c>
      <c r="H18" s="52">
        <f>FINISHING!E143</f>
        <v>1296.8699999999999</v>
      </c>
    </row>
    <row r="19" spans="6:8" ht="20.100000000000001" customHeight="1" x14ac:dyDescent="0.25">
      <c r="F19" s="51" t="s">
        <v>121</v>
      </c>
      <c r="G19" s="153" t="s">
        <v>106</v>
      </c>
      <c r="H19" s="52">
        <f>FINISHING!E177</f>
        <v>1345.3300000000002</v>
      </c>
    </row>
    <row r="20" spans="6:8" ht="20.100000000000001" customHeight="1" thickBot="1" x14ac:dyDescent="0.3">
      <c r="F20" s="156"/>
      <c r="G20" s="157"/>
      <c r="H20" s="158"/>
    </row>
  </sheetData>
  <mergeCells count="12">
    <mergeCell ref="F7:F8"/>
    <mergeCell ref="G7:G8"/>
    <mergeCell ref="H7:H8"/>
    <mergeCell ref="F2:H2"/>
    <mergeCell ref="F3:H3"/>
    <mergeCell ref="F4:H4"/>
    <mergeCell ref="G6:H6"/>
    <mergeCell ref="B2:D2"/>
    <mergeCell ref="B3:D3"/>
    <mergeCell ref="B4:D4"/>
    <mergeCell ref="B7:B8"/>
    <mergeCell ref="C6:D6"/>
  </mergeCells>
  <phoneticPr fontId="3" type="noConversion"/>
  <pageMargins left="0.25" right="0.25" top="0.75" bottom="0.75" header="0.3" footer="0.3"/>
  <pageSetup paperSize="9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3C5F9-956C-49E8-BF0E-9131696E0713}">
  <dimension ref="B1:I407"/>
  <sheetViews>
    <sheetView tabSelected="1" workbookViewId="0">
      <selection activeCell="G413" sqref="G413"/>
    </sheetView>
  </sheetViews>
  <sheetFormatPr defaultRowHeight="20.100000000000001" customHeight="1" x14ac:dyDescent="0.25"/>
  <cols>
    <col min="1" max="1" width="3.5703125" style="3" customWidth="1"/>
    <col min="2" max="2" width="20.7109375" style="3" customWidth="1"/>
    <col min="3" max="3" width="15.7109375" style="3" customWidth="1"/>
    <col min="4" max="4" width="20.7109375" style="3" customWidth="1"/>
    <col min="5" max="7" width="10.7109375" style="3" customWidth="1"/>
    <col min="8" max="9" width="12.7109375" style="3" customWidth="1"/>
    <col min="10" max="16384" width="9.140625" style="3"/>
  </cols>
  <sheetData>
    <row r="1" spans="2:9" ht="20.100000000000001" customHeight="1" thickBot="1" x14ac:dyDescent="0.3"/>
    <row r="2" spans="2:9" ht="20.100000000000001" customHeight="1" x14ac:dyDescent="0.25">
      <c r="B2" s="28"/>
      <c r="C2" s="4"/>
      <c r="D2" s="4"/>
      <c r="E2" s="4"/>
      <c r="F2" s="4"/>
      <c r="G2" s="4"/>
      <c r="H2" s="4"/>
      <c r="I2" s="31"/>
    </row>
    <row r="3" spans="2:9" ht="20.100000000000001" customHeight="1" x14ac:dyDescent="0.25">
      <c r="B3" s="107" t="s">
        <v>6</v>
      </c>
      <c r="C3" s="108"/>
      <c r="D3" s="108"/>
      <c r="E3" s="108"/>
      <c r="F3" s="108"/>
      <c r="G3" s="108"/>
      <c r="H3" s="108"/>
      <c r="I3" s="109"/>
    </row>
    <row r="4" spans="2:9" ht="20.100000000000001" customHeight="1" x14ac:dyDescent="0.25">
      <c r="B4" s="110" t="s">
        <v>9</v>
      </c>
      <c r="C4" s="111"/>
      <c r="D4" s="111"/>
      <c r="E4" s="111"/>
      <c r="F4" s="111"/>
      <c r="G4" s="111"/>
      <c r="H4" s="111"/>
      <c r="I4" s="112"/>
    </row>
    <row r="5" spans="2:9" ht="20.100000000000001" customHeight="1" thickBot="1" x14ac:dyDescent="0.3">
      <c r="B5" s="5"/>
      <c r="C5" s="6"/>
      <c r="D5" s="6"/>
      <c r="E5" s="6"/>
      <c r="F5" s="6"/>
      <c r="G5" s="6"/>
      <c r="H5" s="6"/>
      <c r="I5" s="23"/>
    </row>
    <row r="6" spans="2:9" ht="20.100000000000001" customHeight="1" thickBot="1" x14ac:dyDescent="0.3"/>
    <row r="7" spans="2:9" s="32" customFormat="1" ht="20.100000000000001" customHeight="1" x14ac:dyDescent="0.25">
      <c r="B7" s="103" t="s">
        <v>1</v>
      </c>
      <c r="C7" s="105" t="s">
        <v>2</v>
      </c>
      <c r="D7" s="105" t="s">
        <v>3</v>
      </c>
      <c r="E7" s="17" t="s">
        <v>15</v>
      </c>
      <c r="F7" s="17" t="s">
        <v>16</v>
      </c>
      <c r="G7" s="17" t="s">
        <v>17</v>
      </c>
      <c r="H7" s="17" t="s">
        <v>11</v>
      </c>
      <c r="I7" s="18" t="s">
        <v>48</v>
      </c>
    </row>
    <row r="8" spans="2:9" s="32" customFormat="1" ht="20.100000000000001" customHeight="1" thickBot="1" x14ac:dyDescent="0.3">
      <c r="B8" s="104"/>
      <c r="C8" s="106"/>
      <c r="D8" s="106"/>
      <c r="E8" s="19" t="s">
        <v>14</v>
      </c>
      <c r="F8" s="19" t="s">
        <v>14</v>
      </c>
      <c r="G8" s="19" t="s">
        <v>14</v>
      </c>
      <c r="H8" s="19" t="s">
        <v>107</v>
      </c>
      <c r="I8" s="20" t="s">
        <v>12</v>
      </c>
    </row>
    <row r="9" spans="2:9" ht="20.100000000000001" customHeight="1" x14ac:dyDescent="0.25">
      <c r="B9" s="27" t="s">
        <v>10</v>
      </c>
      <c r="C9" s="11" t="s">
        <v>7</v>
      </c>
      <c r="D9" s="12" t="s">
        <v>19</v>
      </c>
      <c r="E9" s="12">
        <v>3130</v>
      </c>
      <c r="F9" s="12">
        <v>150</v>
      </c>
      <c r="G9" s="12">
        <v>4570</v>
      </c>
      <c r="H9" s="24">
        <v>2.1459999999999999</v>
      </c>
      <c r="I9" s="25">
        <f>(2*E9+2*F9)*(G9-200)/1000000</f>
        <v>28.667200000000001</v>
      </c>
    </row>
    <row r="10" spans="2:9" ht="20.100000000000001" customHeight="1" x14ac:dyDescent="0.25">
      <c r="B10" s="27"/>
      <c r="C10" s="11"/>
      <c r="D10" s="12" t="s">
        <v>19</v>
      </c>
      <c r="E10" s="12">
        <v>3130</v>
      </c>
      <c r="F10" s="12">
        <v>150</v>
      </c>
      <c r="G10" s="12">
        <v>4570</v>
      </c>
      <c r="H10" s="24">
        <v>2.1459999999999999</v>
      </c>
      <c r="I10" s="25">
        <f t="shared" ref="I10:I71" si="0">(2*E10+2*F10)*(G10-200)/1000000</f>
        <v>28.667200000000001</v>
      </c>
    </row>
    <row r="11" spans="2:9" ht="20.100000000000001" customHeight="1" x14ac:dyDescent="0.25">
      <c r="B11" s="27"/>
      <c r="C11" s="11"/>
      <c r="D11" s="12" t="s">
        <v>19</v>
      </c>
      <c r="E11" s="12">
        <v>3130</v>
      </c>
      <c r="F11" s="12">
        <v>150</v>
      </c>
      <c r="G11" s="12">
        <v>4570</v>
      </c>
      <c r="H11" s="24">
        <v>2.1459999999999999</v>
      </c>
      <c r="I11" s="25">
        <f t="shared" si="0"/>
        <v>28.667200000000001</v>
      </c>
    </row>
    <row r="12" spans="2:9" ht="20.100000000000001" customHeight="1" x14ac:dyDescent="0.25">
      <c r="B12" s="27"/>
      <c r="C12" s="11"/>
      <c r="D12" s="12" t="s">
        <v>20</v>
      </c>
      <c r="E12" s="12">
        <v>3430</v>
      </c>
      <c r="F12" s="12">
        <v>175</v>
      </c>
      <c r="G12" s="12">
        <v>4570</v>
      </c>
      <c r="H12" s="24">
        <v>2.7429999999999999</v>
      </c>
      <c r="I12" s="25">
        <f t="shared" si="0"/>
        <v>31.5077</v>
      </c>
    </row>
    <row r="13" spans="2:9" ht="20.100000000000001" customHeight="1" x14ac:dyDescent="0.25">
      <c r="B13" s="27"/>
      <c r="C13" s="11"/>
      <c r="D13" s="12" t="s">
        <v>20</v>
      </c>
      <c r="E13" s="12">
        <v>3430</v>
      </c>
      <c r="F13" s="12">
        <v>175</v>
      </c>
      <c r="G13" s="12">
        <v>4570</v>
      </c>
      <c r="H13" s="24">
        <v>2.7429999999999999</v>
      </c>
      <c r="I13" s="25">
        <f t="shared" si="0"/>
        <v>31.5077</v>
      </c>
    </row>
    <row r="14" spans="2:9" ht="20.100000000000001" customHeight="1" x14ac:dyDescent="0.25">
      <c r="B14" s="27"/>
      <c r="C14" s="11"/>
      <c r="D14" s="12" t="s">
        <v>20</v>
      </c>
      <c r="E14" s="12">
        <v>3430</v>
      </c>
      <c r="F14" s="12">
        <v>175</v>
      </c>
      <c r="G14" s="12">
        <v>4570</v>
      </c>
      <c r="H14" s="24">
        <v>2.7429999999999999</v>
      </c>
      <c r="I14" s="25">
        <f t="shared" si="0"/>
        <v>31.5077</v>
      </c>
    </row>
    <row r="15" spans="2:9" ht="20.100000000000001" customHeight="1" x14ac:dyDescent="0.25">
      <c r="B15" s="27"/>
      <c r="C15" s="11"/>
      <c r="D15" s="12" t="s">
        <v>20</v>
      </c>
      <c r="E15" s="12">
        <v>3430</v>
      </c>
      <c r="F15" s="12">
        <v>175</v>
      </c>
      <c r="G15" s="12">
        <v>4570</v>
      </c>
      <c r="H15" s="24">
        <v>2.7429999999999999</v>
      </c>
      <c r="I15" s="25">
        <f t="shared" si="0"/>
        <v>31.5077</v>
      </c>
    </row>
    <row r="16" spans="2:9" ht="20.100000000000001" customHeight="1" x14ac:dyDescent="0.25">
      <c r="B16" s="27"/>
      <c r="C16" s="11"/>
      <c r="D16" s="12" t="s">
        <v>21</v>
      </c>
      <c r="E16" s="12">
        <v>1000</v>
      </c>
      <c r="F16" s="12">
        <v>230</v>
      </c>
      <c r="G16" s="12">
        <v>4570</v>
      </c>
      <c r="H16" s="24">
        <v>1.0509999999999999</v>
      </c>
      <c r="I16" s="25">
        <f t="shared" si="0"/>
        <v>10.7502</v>
      </c>
    </row>
    <row r="17" spans="2:9" ht="20.100000000000001" customHeight="1" x14ac:dyDescent="0.25">
      <c r="B17" s="27"/>
      <c r="C17" s="11"/>
      <c r="D17" s="12" t="s">
        <v>21</v>
      </c>
      <c r="E17" s="12">
        <v>1000</v>
      </c>
      <c r="F17" s="12">
        <v>230</v>
      </c>
      <c r="G17" s="12">
        <v>4570</v>
      </c>
      <c r="H17" s="24">
        <v>1.0509999999999999</v>
      </c>
      <c r="I17" s="25">
        <f t="shared" si="0"/>
        <v>10.7502</v>
      </c>
    </row>
    <row r="18" spans="2:9" ht="20.100000000000001" customHeight="1" x14ac:dyDescent="0.25">
      <c r="B18" s="27"/>
      <c r="C18" s="11"/>
      <c r="D18" s="12" t="s">
        <v>22</v>
      </c>
      <c r="E18" s="12">
        <v>1200</v>
      </c>
      <c r="F18" s="12">
        <v>230</v>
      </c>
      <c r="G18" s="12">
        <v>4570</v>
      </c>
      <c r="H18" s="24">
        <v>1.2609999999999999</v>
      </c>
      <c r="I18" s="25">
        <f t="shared" si="0"/>
        <v>12.498200000000001</v>
      </c>
    </row>
    <row r="19" spans="2:9" ht="20.100000000000001" customHeight="1" x14ac:dyDescent="0.25">
      <c r="B19" s="27"/>
      <c r="C19" s="11"/>
      <c r="D19" s="12" t="s">
        <v>22</v>
      </c>
      <c r="E19" s="12">
        <v>1200</v>
      </c>
      <c r="F19" s="12">
        <v>230</v>
      </c>
      <c r="G19" s="12">
        <v>4570</v>
      </c>
      <c r="H19" s="24">
        <v>1.2609999999999999</v>
      </c>
      <c r="I19" s="25">
        <f t="shared" si="0"/>
        <v>12.498200000000001</v>
      </c>
    </row>
    <row r="20" spans="2:9" ht="20.100000000000001" customHeight="1" x14ac:dyDescent="0.25">
      <c r="B20" s="27"/>
      <c r="C20" s="11"/>
      <c r="D20" s="12" t="s">
        <v>23</v>
      </c>
      <c r="E20" s="12">
        <v>1300</v>
      </c>
      <c r="F20" s="12">
        <v>230</v>
      </c>
      <c r="G20" s="12">
        <v>4570</v>
      </c>
      <c r="H20" s="24">
        <v>1.3660000000000001</v>
      </c>
      <c r="I20" s="25">
        <f t="shared" si="0"/>
        <v>13.372199999999999</v>
      </c>
    </row>
    <row r="21" spans="2:9" ht="20.100000000000001" customHeight="1" x14ac:dyDescent="0.25">
      <c r="B21" s="27"/>
      <c r="C21" s="11"/>
      <c r="D21" s="12" t="s">
        <v>23</v>
      </c>
      <c r="E21" s="12">
        <v>1300</v>
      </c>
      <c r="F21" s="12">
        <v>230</v>
      </c>
      <c r="G21" s="12">
        <v>4570</v>
      </c>
      <c r="H21" s="24">
        <v>1.3660000000000001</v>
      </c>
      <c r="I21" s="25">
        <f t="shared" si="0"/>
        <v>13.372199999999999</v>
      </c>
    </row>
    <row r="22" spans="2:9" ht="20.100000000000001" customHeight="1" x14ac:dyDescent="0.25">
      <c r="B22" s="27"/>
      <c r="C22" s="11"/>
      <c r="D22" s="12" t="s">
        <v>23</v>
      </c>
      <c r="E22" s="12">
        <v>1300</v>
      </c>
      <c r="F22" s="12">
        <v>230</v>
      </c>
      <c r="G22" s="12">
        <v>4570</v>
      </c>
      <c r="H22" s="24">
        <v>1.3660000000000001</v>
      </c>
      <c r="I22" s="25">
        <f t="shared" si="0"/>
        <v>13.372199999999999</v>
      </c>
    </row>
    <row r="23" spans="2:9" ht="20.100000000000001" customHeight="1" x14ac:dyDescent="0.25">
      <c r="B23" s="27"/>
      <c r="C23" s="11"/>
      <c r="D23" s="12" t="s">
        <v>23</v>
      </c>
      <c r="E23" s="12">
        <v>1300</v>
      </c>
      <c r="F23" s="12">
        <v>230</v>
      </c>
      <c r="G23" s="12">
        <v>4570</v>
      </c>
      <c r="H23" s="24">
        <v>1.3660000000000001</v>
      </c>
      <c r="I23" s="25">
        <f t="shared" si="0"/>
        <v>13.372199999999999</v>
      </c>
    </row>
    <row r="24" spans="2:9" ht="20.100000000000001" customHeight="1" x14ac:dyDescent="0.25">
      <c r="B24" s="27"/>
      <c r="C24" s="11"/>
      <c r="D24" s="12" t="s">
        <v>23</v>
      </c>
      <c r="E24" s="12">
        <v>1300</v>
      </c>
      <c r="F24" s="12">
        <v>230</v>
      </c>
      <c r="G24" s="12">
        <v>4570</v>
      </c>
      <c r="H24" s="24">
        <v>1.3660000000000001</v>
      </c>
      <c r="I24" s="25">
        <f t="shared" si="0"/>
        <v>13.372199999999999</v>
      </c>
    </row>
    <row r="25" spans="2:9" ht="20.100000000000001" customHeight="1" x14ac:dyDescent="0.25">
      <c r="B25" s="27"/>
      <c r="C25" s="11"/>
      <c r="D25" s="12" t="s">
        <v>23</v>
      </c>
      <c r="E25" s="12">
        <v>1300</v>
      </c>
      <c r="F25" s="12">
        <v>230</v>
      </c>
      <c r="G25" s="12">
        <v>4570</v>
      </c>
      <c r="H25" s="24">
        <v>1.3660000000000001</v>
      </c>
      <c r="I25" s="25">
        <f t="shared" si="0"/>
        <v>13.372199999999999</v>
      </c>
    </row>
    <row r="26" spans="2:9" ht="20.100000000000001" customHeight="1" x14ac:dyDescent="0.25">
      <c r="B26" s="27"/>
      <c r="C26" s="11"/>
      <c r="D26" s="12" t="s">
        <v>24</v>
      </c>
      <c r="E26" s="12">
        <v>1400</v>
      </c>
      <c r="F26" s="12">
        <v>230</v>
      </c>
      <c r="G26" s="12">
        <v>4570</v>
      </c>
      <c r="H26" s="24">
        <v>1.472</v>
      </c>
      <c r="I26" s="25">
        <f t="shared" si="0"/>
        <v>14.2462</v>
      </c>
    </row>
    <row r="27" spans="2:9" ht="20.100000000000001" customHeight="1" x14ac:dyDescent="0.25">
      <c r="B27" s="27"/>
      <c r="C27" s="11"/>
      <c r="D27" s="12" t="s">
        <v>24</v>
      </c>
      <c r="E27" s="12">
        <v>1400</v>
      </c>
      <c r="F27" s="12">
        <v>230</v>
      </c>
      <c r="G27" s="12">
        <v>4570</v>
      </c>
      <c r="H27" s="24">
        <v>1.472</v>
      </c>
      <c r="I27" s="25">
        <f t="shared" si="0"/>
        <v>14.2462</v>
      </c>
    </row>
    <row r="28" spans="2:9" ht="20.100000000000001" customHeight="1" x14ac:dyDescent="0.25">
      <c r="B28" s="27"/>
      <c r="C28" s="11"/>
      <c r="D28" s="12" t="s">
        <v>24</v>
      </c>
      <c r="E28" s="12">
        <v>1400</v>
      </c>
      <c r="F28" s="12">
        <v>230</v>
      </c>
      <c r="G28" s="12">
        <v>4570</v>
      </c>
      <c r="H28" s="24">
        <v>1.472</v>
      </c>
      <c r="I28" s="25">
        <f t="shared" si="0"/>
        <v>14.2462</v>
      </c>
    </row>
    <row r="29" spans="2:9" ht="20.100000000000001" customHeight="1" x14ac:dyDescent="0.25">
      <c r="B29" s="27"/>
      <c r="C29" s="11"/>
      <c r="D29" s="12" t="s">
        <v>24</v>
      </c>
      <c r="E29" s="12">
        <v>1400</v>
      </c>
      <c r="F29" s="12">
        <v>230</v>
      </c>
      <c r="G29" s="12">
        <v>4570</v>
      </c>
      <c r="H29" s="24">
        <v>1.472</v>
      </c>
      <c r="I29" s="25">
        <f t="shared" si="0"/>
        <v>14.2462</v>
      </c>
    </row>
    <row r="30" spans="2:9" ht="20.100000000000001" customHeight="1" x14ac:dyDescent="0.25">
      <c r="B30" s="27"/>
      <c r="C30" s="11"/>
      <c r="D30" s="12" t="s">
        <v>25</v>
      </c>
      <c r="E30" s="12">
        <v>1600</v>
      </c>
      <c r="F30" s="12">
        <v>230</v>
      </c>
      <c r="G30" s="12">
        <v>4570</v>
      </c>
      <c r="H30" s="24">
        <v>1.6819999999999999</v>
      </c>
      <c r="I30" s="25">
        <f t="shared" si="0"/>
        <v>15.994199999999999</v>
      </c>
    </row>
    <row r="31" spans="2:9" ht="20.100000000000001" customHeight="1" x14ac:dyDescent="0.25">
      <c r="B31" s="27"/>
      <c r="C31" s="11"/>
      <c r="D31" s="12" t="s">
        <v>25</v>
      </c>
      <c r="E31" s="12">
        <v>1600</v>
      </c>
      <c r="F31" s="12">
        <v>230</v>
      </c>
      <c r="G31" s="12">
        <v>4570</v>
      </c>
      <c r="H31" s="24">
        <v>1.6819999999999999</v>
      </c>
      <c r="I31" s="25">
        <f t="shared" si="0"/>
        <v>15.994199999999999</v>
      </c>
    </row>
    <row r="32" spans="2:9" ht="20.100000000000001" customHeight="1" x14ac:dyDescent="0.25">
      <c r="B32" s="27"/>
      <c r="C32" s="11"/>
      <c r="D32" s="12" t="s">
        <v>26</v>
      </c>
      <c r="E32" s="12">
        <v>2220</v>
      </c>
      <c r="F32" s="12">
        <v>230</v>
      </c>
      <c r="G32" s="12">
        <v>4570</v>
      </c>
      <c r="H32" s="24">
        <v>2.3330000000000002</v>
      </c>
      <c r="I32" s="25">
        <f t="shared" si="0"/>
        <v>21.413</v>
      </c>
    </row>
    <row r="33" spans="2:9" ht="20.100000000000001" customHeight="1" x14ac:dyDescent="0.25">
      <c r="B33" s="27"/>
      <c r="C33" s="11"/>
      <c r="D33" s="12" t="s">
        <v>26</v>
      </c>
      <c r="E33" s="12">
        <v>2220</v>
      </c>
      <c r="F33" s="12">
        <v>230</v>
      </c>
      <c r="G33" s="12">
        <v>4570</v>
      </c>
      <c r="H33" s="24">
        <v>2.3330000000000002</v>
      </c>
      <c r="I33" s="25">
        <f t="shared" si="0"/>
        <v>21.413</v>
      </c>
    </row>
    <row r="34" spans="2:9" ht="20.100000000000001" customHeight="1" x14ac:dyDescent="0.25">
      <c r="B34" s="27"/>
      <c r="C34" s="11"/>
      <c r="D34" s="12" t="s">
        <v>27</v>
      </c>
      <c r="E34" s="12">
        <v>3100</v>
      </c>
      <c r="F34" s="12">
        <v>230</v>
      </c>
      <c r="G34" s="12">
        <v>4570</v>
      </c>
      <c r="H34" s="24">
        <v>3.258</v>
      </c>
      <c r="I34" s="25">
        <f t="shared" si="0"/>
        <v>29.104199999999999</v>
      </c>
    </row>
    <row r="35" spans="2:9" ht="20.100000000000001" customHeight="1" x14ac:dyDescent="0.25">
      <c r="B35" s="27"/>
      <c r="C35" s="11"/>
      <c r="D35" s="12" t="s">
        <v>28</v>
      </c>
      <c r="E35" s="12">
        <v>3360</v>
      </c>
      <c r="F35" s="12">
        <v>230</v>
      </c>
      <c r="G35" s="12">
        <v>4570</v>
      </c>
      <c r="H35" s="24">
        <v>3.532</v>
      </c>
      <c r="I35" s="25">
        <f t="shared" si="0"/>
        <v>31.3766</v>
      </c>
    </row>
    <row r="36" spans="2:9" ht="20.100000000000001" customHeight="1" x14ac:dyDescent="0.25">
      <c r="B36" s="27"/>
      <c r="C36" s="11"/>
      <c r="D36" s="12" t="s">
        <v>28</v>
      </c>
      <c r="E36" s="12">
        <v>3360</v>
      </c>
      <c r="F36" s="12">
        <v>230</v>
      </c>
      <c r="G36" s="12">
        <v>4570</v>
      </c>
      <c r="H36" s="24">
        <v>3.532</v>
      </c>
      <c r="I36" s="25">
        <f t="shared" si="0"/>
        <v>31.3766</v>
      </c>
    </row>
    <row r="37" spans="2:9" ht="20.100000000000001" customHeight="1" x14ac:dyDescent="0.25">
      <c r="B37" s="27"/>
      <c r="C37" s="11"/>
      <c r="D37" s="12" t="s">
        <v>29</v>
      </c>
      <c r="E37" s="12">
        <v>9290</v>
      </c>
      <c r="F37" s="12">
        <v>230</v>
      </c>
      <c r="G37" s="12">
        <v>4570</v>
      </c>
      <c r="H37" s="24">
        <v>9.7650000000000006</v>
      </c>
      <c r="I37" s="25">
        <f t="shared" si="0"/>
        <v>83.204800000000006</v>
      </c>
    </row>
    <row r="38" spans="2:9" ht="20.100000000000001" customHeight="1" x14ac:dyDescent="0.25">
      <c r="B38" s="27"/>
      <c r="C38" s="11"/>
      <c r="D38" s="12" t="s">
        <v>30</v>
      </c>
      <c r="E38" s="12">
        <v>1100</v>
      </c>
      <c r="F38" s="12">
        <v>300</v>
      </c>
      <c r="G38" s="12">
        <v>4570</v>
      </c>
      <c r="H38" s="24">
        <v>1.508</v>
      </c>
      <c r="I38" s="25">
        <f t="shared" si="0"/>
        <v>12.236000000000001</v>
      </c>
    </row>
    <row r="39" spans="2:9" ht="20.100000000000001" customHeight="1" x14ac:dyDescent="0.25">
      <c r="B39" s="27"/>
      <c r="C39" s="11"/>
      <c r="D39" s="12" t="s">
        <v>30</v>
      </c>
      <c r="E39" s="12">
        <v>1100</v>
      </c>
      <c r="F39" s="12">
        <v>300</v>
      </c>
      <c r="G39" s="12">
        <v>4570</v>
      </c>
      <c r="H39" s="24">
        <v>1.508</v>
      </c>
      <c r="I39" s="25">
        <f t="shared" si="0"/>
        <v>12.236000000000001</v>
      </c>
    </row>
    <row r="40" spans="2:9" ht="20.100000000000001" customHeight="1" x14ac:dyDescent="0.25">
      <c r="B40" s="27"/>
      <c r="C40" s="11"/>
      <c r="D40" s="12" t="s">
        <v>30</v>
      </c>
      <c r="E40" s="12">
        <v>1100</v>
      </c>
      <c r="F40" s="12">
        <v>300</v>
      </c>
      <c r="G40" s="12">
        <v>4570</v>
      </c>
      <c r="H40" s="24">
        <v>1.508</v>
      </c>
      <c r="I40" s="25">
        <f t="shared" si="0"/>
        <v>12.236000000000001</v>
      </c>
    </row>
    <row r="41" spans="2:9" ht="20.100000000000001" customHeight="1" x14ac:dyDescent="0.25">
      <c r="B41" s="27"/>
      <c r="C41" s="11"/>
      <c r="D41" s="12" t="s">
        <v>30</v>
      </c>
      <c r="E41" s="12">
        <v>1100</v>
      </c>
      <c r="F41" s="12">
        <v>300</v>
      </c>
      <c r="G41" s="12">
        <v>4570</v>
      </c>
      <c r="H41" s="24">
        <v>1.508</v>
      </c>
      <c r="I41" s="25">
        <f t="shared" si="0"/>
        <v>12.236000000000001</v>
      </c>
    </row>
    <row r="42" spans="2:9" ht="20.100000000000001" customHeight="1" x14ac:dyDescent="0.25">
      <c r="B42" s="27"/>
      <c r="C42" s="11"/>
      <c r="D42" s="12" t="s">
        <v>30</v>
      </c>
      <c r="E42" s="12">
        <v>1100</v>
      </c>
      <c r="F42" s="12">
        <v>300</v>
      </c>
      <c r="G42" s="12">
        <v>4570</v>
      </c>
      <c r="H42" s="24">
        <v>1.508</v>
      </c>
      <c r="I42" s="25">
        <f t="shared" si="0"/>
        <v>12.236000000000001</v>
      </c>
    </row>
    <row r="43" spans="2:9" ht="20.100000000000001" customHeight="1" x14ac:dyDescent="0.25">
      <c r="B43" s="27"/>
      <c r="C43" s="11"/>
      <c r="D43" s="12" t="s">
        <v>30</v>
      </c>
      <c r="E43" s="12">
        <v>1100</v>
      </c>
      <c r="F43" s="12">
        <v>300</v>
      </c>
      <c r="G43" s="12">
        <v>4570</v>
      </c>
      <c r="H43" s="24">
        <v>1.508</v>
      </c>
      <c r="I43" s="25">
        <f t="shared" si="0"/>
        <v>12.236000000000001</v>
      </c>
    </row>
    <row r="44" spans="2:9" ht="20.100000000000001" customHeight="1" x14ac:dyDescent="0.25">
      <c r="B44" s="27"/>
      <c r="C44" s="11"/>
      <c r="D44" s="12" t="s">
        <v>30</v>
      </c>
      <c r="E44" s="12">
        <v>1100</v>
      </c>
      <c r="F44" s="12">
        <v>300</v>
      </c>
      <c r="G44" s="12">
        <v>4570</v>
      </c>
      <c r="H44" s="24">
        <v>1.508</v>
      </c>
      <c r="I44" s="25">
        <f t="shared" si="0"/>
        <v>12.236000000000001</v>
      </c>
    </row>
    <row r="45" spans="2:9" ht="20.100000000000001" customHeight="1" x14ac:dyDescent="0.25">
      <c r="B45" s="27"/>
      <c r="C45" s="11"/>
      <c r="D45" s="12" t="s">
        <v>30</v>
      </c>
      <c r="E45" s="12">
        <v>1100</v>
      </c>
      <c r="F45" s="12">
        <v>300</v>
      </c>
      <c r="G45" s="12">
        <v>4570</v>
      </c>
      <c r="H45" s="24">
        <v>1.508</v>
      </c>
      <c r="I45" s="25">
        <f t="shared" si="0"/>
        <v>12.236000000000001</v>
      </c>
    </row>
    <row r="46" spans="2:9" ht="20.100000000000001" customHeight="1" x14ac:dyDescent="0.25">
      <c r="B46" s="27"/>
      <c r="C46" s="11"/>
      <c r="D46" s="12" t="s">
        <v>31</v>
      </c>
      <c r="E46" s="12">
        <v>1300</v>
      </c>
      <c r="F46" s="12">
        <v>300</v>
      </c>
      <c r="G46" s="12">
        <v>4570</v>
      </c>
      <c r="H46" s="24">
        <v>1.782</v>
      </c>
      <c r="I46" s="25">
        <f t="shared" si="0"/>
        <v>13.984</v>
      </c>
    </row>
    <row r="47" spans="2:9" ht="20.100000000000001" customHeight="1" x14ac:dyDescent="0.25">
      <c r="B47" s="27"/>
      <c r="C47" s="11"/>
      <c r="D47" s="12" t="s">
        <v>31</v>
      </c>
      <c r="E47" s="12">
        <v>1300</v>
      </c>
      <c r="F47" s="12">
        <v>300</v>
      </c>
      <c r="G47" s="12">
        <v>4570</v>
      </c>
      <c r="H47" s="24">
        <v>1.782</v>
      </c>
      <c r="I47" s="25">
        <f t="shared" si="0"/>
        <v>13.984</v>
      </c>
    </row>
    <row r="48" spans="2:9" ht="20.100000000000001" customHeight="1" x14ac:dyDescent="0.25">
      <c r="B48" s="27"/>
      <c r="C48" s="11"/>
      <c r="D48" s="12" t="s">
        <v>31</v>
      </c>
      <c r="E48" s="12">
        <v>1300</v>
      </c>
      <c r="F48" s="12">
        <v>300</v>
      </c>
      <c r="G48" s="12">
        <v>4570</v>
      </c>
      <c r="H48" s="24">
        <v>1.782</v>
      </c>
      <c r="I48" s="25">
        <f t="shared" si="0"/>
        <v>13.984</v>
      </c>
    </row>
    <row r="49" spans="2:9" ht="20.100000000000001" customHeight="1" x14ac:dyDescent="0.25">
      <c r="B49" s="27"/>
      <c r="C49" s="11"/>
      <c r="D49" s="12" t="s">
        <v>31</v>
      </c>
      <c r="E49" s="12">
        <v>1300</v>
      </c>
      <c r="F49" s="12">
        <v>300</v>
      </c>
      <c r="G49" s="12">
        <v>4570</v>
      </c>
      <c r="H49" s="24">
        <v>1.782</v>
      </c>
      <c r="I49" s="25">
        <f t="shared" si="0"/>
        <v>13.984</v>
      </c>
    </row>
    <row r="50" spans="2:9" ht="20.100000000000001" customHeight="1" x14ac:dyDescent="0.25">
      <c r="B50" s="27"/>
      <c r="C50" s="11"/>
      <c r="D50" s="12" t="s">
        <v>31</v>
      </c>
      <c r="E50" s="12">
        <v>1300</v>
      </c>
      <c r="F50" s="12">
        <v>300</v>
      </c>
      <c r="G50" s="12">
        <v>4570</v>
      </c>
      <c r="H50" s="24">
        <v>1.782</v>
      </c>
      <c r="I50" s="25">
        <f t="shared" si="0"/>
        <v>13.984</v>
      </c>
    </row>
    <row r="51" spans="2:9" ht="20.100000000000001" customHeight="1" x14ac:dyDescent="0.25">
      <c r="B51" s="27"/>
      <c r="C51" s="11"/>
      <c r="D51" s="12" t="s">
        <v>31</v>
      </c>
      <c r="E51" s="12">
        <v>1300</v>
      </c>
      <c r="F51" s="12">
        <v>300</v>
      </c>
      <c r="G51" s="12">
        <v>4570</v>
      </c>
      <c r="H51" s="24">
        <v>1.782</v>
      </c>
      <c r="I51" s="25">
        <f t="shared" si="0"/>
        <v>13.984</v>
      </c>
    </row>
    <row r="52" spans="2:9" ht="20.100000000000001" customHeight="1" x14ac:dyDescent="0.25">
      <c r="B52" s="27"/>
      <c r="C52" s="11"/>
      <c r="D52" s="12" t="s">
        <v>31</v>
      </c>
      <c r="E52" s="12">
        <v>1300</v>
      </c>
      <c r="F52" s="12">
        <v>300</v>
      </c>
      <c r="G52" s="12">
        <v>4570</v>
      </c>
      <c r="H52" s="24">
        <v>1.782</v>
      </c>
      <c r="I52" s="25">
        <f t="shared" si="0"/>
        <v>13.984</v>
      </c>
    </row>
    <row r="53" spans="2:9" ht="20.100000000000001" customHeight="1" x14ac:dyDescent="0.25">
      <c r="B53" s="27"/>
      <c r="C53" s="11"/>
      <c r="D53" s="12" t="s">
        <v>31</v>
      </c>
      <c r="E53" s="12">
        <v>1300</v>
      </c>
      <c r="F53" s="12">
        <v>300</v>
      </c>
      <c r="G53" s="12">
        <v>4570</v>
      </c>
      <c r="H53" s="24">
        <v>1.782</v>
      </c>
      <c r="I53" s="25">
        <f t="shared" si="0"/>
        <v>13.984</v>
      </c>
    </row>
    <row r="54" spans="2:9" ht="20.100000000000001" customHeight="1" x14ac:dyDescent="0.25">
      <c r="B54" s="27"/>
      <c r="C54" s="11"/>
      <c r="D54" s="12" t="s">
        <v>31</v>
      </c>
      <c r="E54" s="12">
        <v>1300</v>
      </c>
      <c r="F54" s="12">
        <v>300</v>
      </c>
      <c r="G54" s="12">
        <v>4570</v>
      </c>
      <c r="H54" s="24">
        <v>1.782</v>
      </c>
      <c r="I54" s="25">
        <f t="shared" si="0"/>
        <v>13.984</v>
      </c>
    </row>
    <row r="55" spans="2:9" ht="20.100000000000001" customHeight="1" x14ac:dyDescent="0.25">
      <c r="B55" s="27"/>
      <c r="C55" s="11"/>
      <c r="D55" s="12" t="s">
        <v>31</v>
      </c>
      <c r="E55" s="12">
        <v>1300</v>
      </c>
      <c r="F55" s="12">
        <v>300</v>
      </c>
      <c r="G55" s="12">
        <v>4570</v>
      </c>
      <c r="H55" s="24">
        <v>1.782</v>
      </c>
      <c r="I55" s="25">
        <f t="shared" si="0"/>
        <v>13.984</v>
      </c>
    </row>
    <row r="56" spans="2:9" ht="20.100000000000001" customHeight="1" x14ac:dyDescent="0.25">
      <c r="B56" s="27"/>
      <c r="C56" s="11"/>
      <c r="D56" s="12" t="s">
        <v>32</v>
      </c>
      <c r="E56" s="12">
        <v>1400</v>
      </c>
      <c r="F56" s="12">
        <v>300</v>
      </c>
      <c r="G56" s="12">
        <v>4570</v>
      </c>
      <c r="H56" s="24">
        <v>1.919</v>
      </c>
      <c r="I56" s="25">
        <f t="shared" si="0"/>
        <v>14.858000000000001</v>
      </c>
    </row>
    <row r="57" spans="2:9" ht="20.100000000000001" customHeight="1" x14ac:dyDescent="0.25">
      <c r="B57" s="27"/>
      <c r="C57" s="11"/>
      <c r="D57" s="12" t="s">
        <v>32</v>
      </c>
      <c r="E57" s="12">
        <v>1400</v>
      </c>
      <c r="F57" s="12">
        <v>300</v>
      </c>
      <c r="G57" s="12">
        <v>4570</v>
      </c>
      <c r="H57" s="24">
        <v>1.919</v>
      </c>
      <c r="I57" s="25">
        <f t="shared" si="0"/>
        <v>14.858000000000001</v>
      </c>
    </row>
    <row r="58" spans="2:9" ht="20.100000000000001" customHeight="1" x14ac:dyDescent="0.25">
      <c r="B58" s="27"/>
      <c r="C58" s="11"/>
      <c r="D58" s="12" t="s">
        <v>33</v>
      </c>
      <c r="E58" s="12">
        <v>600</v>
      </c>
      <c r="F58" s="12">
        <v>600</v>
      </c>
      <c r="G58" s="12">
        <v>4570</v>
      </c>
      <c r="H58" s="24">
        <v>1.645</v>
      </c>
      <c r="I58" s="25">
        <f t="shared" si="0"/>
        <v>10.488</v>
      </c>
    </row>
    <row r="59" spans="2:9" ht="20.100000000000001" customHeight="1" x14ac:dyDescent="0.25">
      <c r="B59" s="27"/>
      <c r="C59" s="11"/>
      <c r="D59" s="12" t="s">
        <v>33</v>
      </c>
      <c r="E59" s="12">
        <v>600</v>
      </c>
      <c r="F59" s="12">
        <v>600</v>
      </c>
      <c r="G59" s="12">
        <v>4570</v>
      </c>
      <c r="H59" s="24">
        <v>1.645</v>
      </c>
      <c r="I59" s="25">
        <f t="shared" si="0"/>
        <v>10.488</v>
      </c>
    </row>
    <row r="60" spans="2:9" ht="20.100000000000001" customHeight="1" x14ac:dyDescent="0.25">
      <c r="B60" s="27"/>
      <c r="C60" s="11"/>
      <c r="D60" s="12" t="s">
        <v>33</v>
      </c>
      <c r="E60" s="12">
        <v>600</v>
      </c>
      <c r="F60" s="12">
        <v>600</v>
      </c>
      <c r="G60" s="12">
        <v>4570</v>
      </c>
      <c r="H60" s="24">
        <v>1.645</v>
      </c>
      <c r="I60" s="25">
        <f t="shared" si="0"/>
        <v>10.488</v>
      </c>
    </row>
    <row r="61" spans="2:9" ht="20.100000000000001" customHeight="1" x14ac:dyDescent="0.25">
      <c r="B61" s="27"/>
      <c r="C61" s="11"/>
      <c r="D61" s="12" t="s">
        <v>33</v>
      </c>
      <c r="E61" s="12">
        <v>600</v>
      </c>
      <c r="F61" s="12">
        <v>600</v>
      </c>
      <c r="G61" s="12">
        <v>4570</v>
      </c>
      <c r="H61" s="24">
        <v>1.645</v>
      </c>
      <c r="I61" s="25">
        <f t="shared" si="0"/>
        <v>10.488</v>
      </c>
    </row>
    <row r="62" spans="2:9" ht="20.100000000000001" customHeight="1" x14ac:dyDescent="0.25">
      <c r="B62" s="27"/>
      <c r="C62" s="11"/>
      <c r="D62" s="12" t="s">
        <v>34</v>
      </c>
      <c r="E62" s="12">
        <v>750</v>
      </c>
      <c r="F62" s="12">
        <v>750</v>
      </c>
      <c r="G62" s="12">
        <v>4570</v>
      </c>
      <c r="H62" s="24">
        <v>2.5710000000000002</v>
      </c>
      <c r="I62" s="25">
        <f t="shared" si="0"/>
        <v>13.11</v>
      </c>
    </row>
    <row r="63" spans="2:9" ht="20.100000000000001" customHeight="1" x14ac:dyDescent="0.25">
      <c r="B63" s="27"/>
      <c r="C63" s="11"/>
      <c r="D63" s="12" t="s">
        <v>34</v>
      </c>
      <c r="E63" s="12">
        <v>750</v>
      </c>
      <c r="F63" s="12">
        <v>750</v>
      </c>
      <c r="G63" s="12">
        <v>4570</v>
      </c>
      <c r="H63" s="24">
        <v>2.5710000000000002</v>
      </c>
      <c r="I63" s="25">
        <f t="shared" si="0"/>
        <v>13.11</v>
      </c>
    </row>
    <row r="64" spans="2:9" ht="20.100000000000001" customHeight="1" x14ac:dyDescent="0.25">
      <c r="B64" s="27"/>
      <c r="C64" s="11"/>
      <c r="D64" s="12" t="s">
        <v>34</v>
      </c>
      <c r="E64" s="12">
        <v>750</v>
      </c>
      <c r="F64" s="12">
        <v>750</v>
      </c>
      <c r="G64" s="12">
        <v>4570</v>
      </c>
      <c r="H64" s="24">
        <v>2.5710000000000002</v>
      </c>
      <c r="I64" s="25">
        <f t="shared" si="0"/>
        <v>13.11</v>
      </c>
    </row>
    <row r="65" spans="2:9" ht="20.100000000000001" customHeight="1" x14ac:dyDescent="0.25">
      <c r="B65" s="27"/>
      <c r="C65" s="11"/>
      <c r="D65" s="12" t="s">
        <v>34</v>
      </c>
      <c r="E65" s="12">
        <v>750</v>
      </c>
      <c r="F65" s="12">
        <v>750</v>
      </c>
      <c r="G65" s="12">
        <v>4570</v>
      </c>
      <c r="H65" s="24">
        <v>2.5710000000000002</v>
      </c>
      <c r="I65" s="25">
        <f t="shared" si="0"/>
        <v>13.11</v>
      </c>
    </row>
    <row r="66" spans="2:9" ht="20.100000000000001" customHeight="1" x14ac:dyDescent="0.25">
      <c r="B66" s="27"/>
      <c r="C66" s="11"/>
      <c r="D66" s="12" t="s">
        <v>34</v>
      </c>
      <c r="E66" s="12">
        <v>750</v>
      </c>
      <c r="F66" s="12">
        <v>750</v>
      </c>
      <c r="G66" s="12">
        <v>4570</v>
      </c>
      <c r="H66" s="24">
        <v>2.5710000000000002</v>
      </c>
      <c r="I66" s="25">
        <f>(2*E66+2*F66)*(G66-200)/1000000</f>
        <v>13.11</v>
      </c>
    </row>
    <row r="67" spans="2:9" ht="20.100000000000001" customHeight="1" x14ac:dyDescent="0.25">
      <c r="B67" s="27"/>
      <c r="C67" s="11"/>
      <c r="D67" s="12" t="s">
        <v>34</v>
      </c>
      <c r="E67" s="12">
        <v>750</v>
      </c>
      <c r="F67" s="12">
        <v>750</v>
      </c>
      <c r="G67" s="12">
        <v>4570</v>
      </c>
      <c r="H67" s="24">
        <v>2.5710000000000002</v>
      </c>
      <c r="I67" s="25">
        <f t="shared" si="0"/>
        <v>13.11</v>
      </c>
    </row>
    <row r="68" spans="2:9" ht="20.100000000000001" customHeight="1" x14ac:dyDescent="0.25">
      <c r="B68" s="27"/>
      <c r="C68" s="11"/>
      <c r="D68" s="12" t="s">
        <v>34</v>
      </c>
      <c r="E68" s="12">
        <v>750</v>
      </c>
      <c r="F68" s="12">
        <v>750</v>
      </c>
      <c r="G68" s="12">
        <v>4570</v>
      </c>
      <c r="H68" s="24">
        <v>2.5710000000000002</v>
      </c>
      <c r="I68" s="25">
        <f t="shared" si="0"/>
        <v>13.11</v>
      </c>
    </row>
    <row r="69" spans="2:9" ht="20.100000000000001" customHeight="1" x14ac:dyDescent="0.25">
      <c r="B69" s="27"/>
      <c r="C69" s="11"/>
      <c r="D69" s="12" t="s">
        <v>34</v>
      </c>
      <c r="E69" s="12">
        <v>750</v>
      </c>
      <c r="F69" s="12">
        <v>750</v>
      </c>
      <c r="G69" s="12">
        <v>4570</v>
      </c>
      <c r="H69" s="24">
        <v>2.5710000000000002</v>
      </c>
      <c r="I69" s="25">
        <f t="shared" si="0"/>
        <v>13.11</v>
      </c>
    </row>
    <row r="70" spans="2:9" ht="20.100000000000001" customHeight="1" x14ac:dyDescent="0.25">
      <c r="B70" s="27"/>
      <c r="C70" s="11"/>
      <c r="D70" s="12" t="s">
        <v>34</v>
      </c>
      <c r="E70" s="12">
        <v>750</v>
      </c>
      <c r="F70" s="12">
        <v>750</v>
      </c>
      <c r="G70" s="12">
        <v>4570</v>
      </c>
      <c r="H70" s="24">
        <v>2.5710000000000002</v>
      </c>
      <c r="I70" s="25">
        <f t="shared" si="0"/>
        <v>13.11</v>
      </c>
    </row>
    <row r="71" spans="2:9" ht="20.100000000000001" customHeight="1" x14ac:dyDescent="0.25">
      <c r="B71" s="27"/>
      <c r="C71" s="11"/>
      <c r="D71" s="12" t="s">
        <v>34</v>
      </c>
      <c r="E71" s="12">
        <v>750</v>
      </c>
      <c r="F71" s="12">
        <v>750</v>
      </c>
      <c r="G71" s="12">
        <v>4570</v>
      </c>
      <c r="H71" s="24">
        <v>2.5710000000000002</v>
      </c>
      <c r="I71" s="25">
        <f t="shared" si="0"/>
        <v>13.11</v>
      </c>
    </row>
    <row r="72" spans="2:9" ht="20.100000000000001" customHeight="1" thickBot="1" x14ac:dyDescent="0.3">
      <c r="B72" s="29"/>
      <c r="C72" s="13"/>
      <c r="D72" s="22"/>
      <c r="E72" s="22"/>
      <c r="F72" s="22"/>
      <c r="G72" s="22"/>
      <c r="H72" s="33"/>
      <c r="I72" s="34"/>
    </row>
    <row r="73" spans="2:9" ht="20.100000000000001" customHeight="1" thickBot="1" x14ac:dyDescent="0.3">
      <c r="B73" s="30"/>
      <c r="C73" s="14"/>
      <c r="D73" s="10" t="s">
        <v>5</v>
      </c>
      <c r="E73" s="10"/>
      <c r="F73" s="10"/>
      <c r="G73" s="10"/>
      <c r="H73" s="15">
        <v>130.2469999999999</v>
      </c>
      <c r="I73" s="26">
        <f>SUM(I9:I72)</f>
        <v>1086.1198000000002</v>
      </c>
    </row>
    <row r="74" spans="2:9" ht="20.100000000000001" customHeight="1" thickBot="1" x14ac:dyDescent="0.3"/>
    <row r="75" spans="2:9" s="32" customFormat="1" ht="20.100000000000001" customHeight="1" x14ac:dyDescent="0.25">
      <c r="B75" s="103" t="s">
        <v>1</v>
      </c>
      <c r="C75" s="105" t="s">
        <v>2</v>
      </c>
      <c r="D75" s="105" t="s">
        <v>3</v>
      </c>
      <c r="E75" s="17" t="s">
        <v>15</v>
      </c>
      <c r="F75" s="17" t="s">
        <v>16</v>
      </c>
      <c r="G75" s="17" t="s">
        <v>35</v>
      </c>
      <c r="H75" s="17" t="s">
        <v>11</v>
      </c>
      <c r="I75" s="18" t="s">
        <v>48</v>
      </c>
    </row>
    <row r="76" spans="2:9" s="32" customFormat="1" ht="20.100000000000001" customHeight="1" thickBot="1" x14ac:dyDescent="0.3">
      <c r="B76" s="104"/>
      <c r="C76" s="106"/>
      <c r="D76" s="106"/>
      <c r="E76" s="19" t="s">
        <v>14</v>
      </c>
      <c r="F76" s="19" t="s">
        <v>14</v>
      </c>
      <c r="G76" s="19" t="s">
        <v>14</v>
      </c>
      <c r="H76" s="19" t="s">
        <v>107</v>
      </c>
      <c r="I76" s="20" t="s">
        <v>12</v>
      </c>
    </row>
    <row r="77" spans="2:9" ht="20.100000000000001" customHeight="1" x14ac:dyDescent="0.25">
      <c r="B77" s="27" t="s">
        <v>18</v>
      </c>
      <c r="C77" s="11" t="s">
        <v>7</v>
      </c>
      <c r="D77" s="12" t="s">
        <v>36</v>
      </c>
      <c r="E77" s="12">
        <v>300</v>
      </c>
      <c r="F77" s="12">
        <v>100</v>
      </c>
      <c r="G77" s="12">
        <v>600</v>
      </c>
      <c r="H77" s="24">
        <v>1.7999999999999999E-2</v>
      </c>
      <c r="I77" s="25">
        <f>(((E77*F77)+(G77-200)*E77+(G77-200)*E77))/1000000</f>
        <v>0.27</v>
      </c>
    </row>
    <row r="78" spans="2:9" ht="20.100000000000001" customHeight="1" x14ac:dyDescent="0.25">
      <c r="B78" s="27"/>
      <c r="C78" s="11"/>
      <c r="D78" s="12" t="s">
        <v>36</v>
      </c>
      <c r="E78" s="12">
        <v>195</v>
      </c>
      <c r="F78" s="12">
        <v>100</v>
      </c>
      <c r="G78" s="12">
        <v>600</v>
      </c>
      <c r="H78" s="24">
        <v>1.2E-2</v>
      </c>
      <c r="I78" s="25">
        <f>(((E78*F78)+(G78-200)*E78+(G78-200)*E78))/1000000</f>
        <v>0.17549999999999999</v>
      </c>
    </row>
    <row r="79" spans="2:9" ht="20.100000000000001" customHeight="1" x14ac:dyDescent="0.25">
      <c r="B79" s="27"/>
      <c r="C79" s="11"/>
      <c r="D79" s="12" t="s">
        <v>36</v>
      </c>
      <c r="E79" s="12">
        <v>725</v>
      </c>
      <c r="F79" s="12">
        <v>100</v>
      </c>
      <c r="G79" s="12">
        <v>600</v>
      </c>
      <c r="H79" s="24">
        <v>4.2999999999999997E-2</v>
      </c>
      <c r="I79" s="25">
        <f t="shared" ref="I79:I141" si="1">(((E79*F79)+(G79-200)*E79+(G79-200)*E79))/1000000</f>
        <v>0.65249999999999997</v>
      </c>
    </row>
    <row r="80" spans="2:9" ht="20.100000000000001" customHeight="1" x14ac:dyDescent="0.25">
      <c r="B80" s="27"/>
      <c r="C80" s="11"/>
      <c r="D80" s="12" t="s">
        <v>36</v>
      </c>
      <c r="E80" s="12">
        <v>500</v>
      </c>
      <c r="F80" s="12">
        <v>100</v>
      </c>
      <c r="G80" s="12">
        <v>600</v>
      </c>
      <c r="H80" s="24">
        <v>0.03</v>
      </c>
      <c r="I80" s="25">
        <f t="shared" si="1"/>
        <v>0.45</v>
      </c>
    </row>
    <row r="81" spans="2:9" ht="20.100000000000001" customHeight="1" x14ac:dyDescent="0.25">
      <c r="B81" s="27"/>
      <c r="C81" s="11"/>
      <c r="D81" s="12" t="s">
        <v>36</v>
      </c>
      <c r="E81" s="12">
        <v>903</v>
      </c>
      <c r="F81" s="12">
        <v>100</v>
      </c>
      <c r="G81" s="12">
        <v>600</v>
      </c>
      <c r="H81" s="24">
        <v>4.9000000000000002E-2</v>
      </c>
      <c r="I81" s="25">
        <f t="shared" si="1"/>
        <v>0.81269999999999998</v>
      </c>
    </row>
    <row r="82" spans="2:9" ht="20.100000000000001" customHeight="1" x14ac:dyDescent="0.25">
      <c r="B82" s="27"/>
      <c r="C82" s="11"/>
      <c r="D82" s="12" t="s">
        <v>36</v>
      </c>
      <c r="E82" s="12">
        <v>500</v>
      </c>
      <c r="F82" s="12">
        <v>100</v>
      </c>
      <c r="G82" s="12">
        <v>600</v>
      </c>
      <c r="H82" s="24">
        <v>0.03</v>
      </c>
      <c r="I82" s="25">
        <f t="shared" si="1"/>
        <v>0.45</v>
      </c>
    </row>
    <row r="83" spans="2:9" ht="20.100000000000001" customHeight="1" x14ac:dyDescent="0.25">
      <c r="B83" s="27"/>
      <c r="C83" s="11"/>
      <c r="D83" s="12" t="s">
        <v>36</v>
      </c>
      <c r="E83" s="12">
        <v>650</v>
      </c>
      <c r="F83" s="12">
        <v>100</v>
      </c>
      <c r="G83" s="12">
        <v>600</v>
      </c>
      <c r="H83" s="24">
        <v>3.9E-2</v>
      </c>
      <c r="I83" s="25">
        <f t="shared" si="1"/>
        <v>0.58499999999999996</v>
      </c>
    </row>
    <row r="84" spans="2:9" ht="20.100000000000001" customHeight="1" x14ac:dyDescent="0.25">
      <c r="B84" s="27"/>
      <c r="C84" s="11"/>
      <c r="D84" s="12" t="s">
        <v>36</v>
      </c>
      <c r="E84" s="12">
        <v>925</v>
      </c>
      <c r="F84" s="12">
        <v>100</v>
      </c>
      <c r="G84" s="12">
        <v>600</v>
      </c>
      <c r="H84" s="24">
        <v>3.4000000000000002E-2</v>
      </c>
      <c r="I84" s="25">
        <f t="shared" si="1"/>
        <v>0.83250000000000002</v>
      </c>
    </row>
    <row r="85" spans="2:9" ht="20.100000000000001" customHeight="1" x14ac:dyDescent="0.25">
      <c r="B85" s="27"/>
      <c r="C85" s="11"/>
      <c r="D85" s="12" t="s">
        <v>36</v>
      </c>
      <c r="E85" s="12">
        <v>943</v>
      </c>
      <c r="F85" s="12">
        <v>100</v>
      </c>
      <c r="G85" s="12">
        <v>600</v>
      </c>
      <c r="H85" s="24">
        <v>2.4E-2</v>
      </c>
      <c r="I85" s="25">
        <f t="shared" si="1"/>
        <v>0.84870000000000001</v>
      </c>
    </row>
    <row r="86" spans="2:9" ht="20.100000000000001" customHeight="1" x14ac:dyDescent="0.25">
      <c r="B86" s="27"/>
      <c r="C86" s="11"/>
      <c r="D86" s="12" t="s">
        <v>36</v>
      </c>
      <c r="E86" s="12">
        <v>650</v>
      </c>
      <c r="F86" s="12">
        <v>100</v>
      </c>
      <c r="G86" s="12">
        <v>600</v>
      </c>
      <c r="H86" s="24">
        <v>3.7999999999999999E-2</v>
      </c>
      <c r="I86" s="25">
        <f t="shared" si="1"/>
        <v>0.58499999999999996</v>
      </c>
    </row>
    <row r="87" spans="2:9" ht="20.100000000000001" customHeight="1" x14ac:dyDescent="0.25">
      <c r="B87" s="27"/>
      <c r="C87" s="11"/>
      <c r="D87" s="12" t="s">
        <v>36</v>
      </c>
      <c r="E87" s="12">
        <v>500</v>
      </c>
      <c r="F87" s="12">
        <v>100</v>
      </c>
      <c r="G87" s="12">
        <v>600</v>
      </c>
      <c r="H87" s="24">
        <v>0.03</v>
      </c>
      <c r="I87" s="25">
        <f t="shared" si="1"/>
        <v>0.45</v>
      </c>
    </row>
    <row r="88" spans="2:9" ht="20.100000000000001" customHeight="1" x14ac:dyDescent="0.25">
      <c r="B88" s="27"/>
      <c r="C88" s="11"/>
      <c r="D88" s="12" t="s">
        <v>36</v>
      </c>
      <c r="E88" s="12">
        <v>500</v>
      </c>
      <c r="F88" s="12">
        <v>100</v>
      </c>
      <c r="G88" s="12">
        <v>600</v>
      </c>
      <c r="H88" s="24">
        <v>0.03</v>
      </c>
      <c r="I88" s="25">
        <f t="shared" si="1"/>
        <v>0.45</v>
      </c>
    </row>
    <row r="89" spans="2:9" ht="20.100000000000001" customHeight="1" x14ac:dyDescent="0.25">
      <c r="B89" s="27"/>
      <c r="C89" s="11"/>
      <c r="D89" s="12" t="s">
        <v>36</v>
      </c>
      <c r="E89" s="12">
        <v>300</v>
      </c>
      <c r="F89" s="12">
        <v>100</v>
      </c>
      <c r="G89" s="12">
        <v>600</v>
      </c>
      <c r="H89" s="24">
        <v>1.7999999999999999E-2</v>
      </c>
      <c r="I89" s="25">
        <f t="shared" si="1"/>
        <v>0.27</v>
      </c>
    </row>
    <row r="90" spans="2:9" ht="20.100000000000001" customHeight="1" x14ac:dyDescent="0.25">
      <c r="B90" s="27"/>
      <c r="C90" s="11"/>
      <c r="D90" s="12" t="s">
        <v>36</v>
      </c>
      <c r="E90" s="12">
        <v>807</v>
      </c>
      <c r="F90" s="12">
        <v>100</v>
      </c>
      <c r="G90" s="12">
        <v>600</v>
      </c>
      <c r="H90" s="24">
        <v>1.7000000000000001E-2</v>
      </c>
      <c r="I90" s="25">
        <f t="shared" si="1"/>
        <v>0.72629999999999995</v>
      </c>
    </row>
    <row r="91" spans="2:9" ht="20.100000000000001" customHeight="1" x14ac:dyDescent="0.25">
      <c r="B91" s="27"/>
      <c r="C91" s="11"/>
      <c r="D91" s="12" t="s">
        <v>36</v>
      </c>
      <c r="E91" s="12">
        <v>500</v>
      </c>
      <c r="F91" s="12">
        <v>100</v>
      </c>
      <c r="G91" s="12">
        <v>600</v>
      </c>
      <c r="H91" s="24">
        <v>0.03</v>
      </c>
      <c r="I91" s="25">
        <f t="shared" si="1"/>
        <v>0.45</v>
      </c>
    </row>
    <row r="92" spans="2:9" ht="20.100000000000001" customHeight="1" x14ac:dyDescent="0.25">
      <c r="B92" s="27"/>
      <c r="C92" s="11"/>
      <c r="D92" s="12" t="s">
        <v>36</v>
      </c>
      <c r="E92" s="12">
        <v>300</v>
      </c>
      <c r="F92" s="12">
        <v>100</v>
      </c>
      <c r="G92" s="12">
        <v>600</v>
      </c>
      <c r="H92" s="24">
        <v>1.7999999999999999E-2</v>
      </c>
      <c r="I92" s="25">
        <f t="shared" si="1"/>
        <v>0.27</v>
      </c>
    </row>
    <row r="93" spans="2:9" ht="20.100000000000001" customHeight="1" x14ac:dyDescent="0.25">
      <c r="B93" s="27"/>
      <c r="C93" s="11"/>
      <c r="D93" s="12" t="s">
        <v>36</v>
      </c>
      <c r="E93" s="12">
        <v>890</v>
      </c>
      <c r="F93" s="12">
        <v>100</v>
      </c>
      <c r="G93" s="12">
        <v>600</v>
      </c>
      <c r="H93" s="24">
        <v>5.0999999999999997E-2</v>
      </c>
      <c r="I93" s="25">
        <f t="shared" si="1"/>
        <v>0.80100000000000005</v>
      </c>
    </row>
    <row r="94" spans="2:9" ht="20.100000000000001" customHeight="1" x14ac:dyDescent="0.25">
      <c r="B94" s="27"/>
      <c r="C94" s="11"/>
      <c r="D94" s="12" t="s">
        <v>36</v>
      </c>
      <c r="E94" s="12">
        <v>500</v>
      </c>
      <c r="F94" s="12">
        <v>100</v>
      </c>
      <c r="G94" s="12">
        <v>600</v>
      </c>
      <c r="H94" s="24">
        <v>0.03</v>
      </c>
      <c r="I94" s="25">
        <f t="shared" si="1"/>
        <v>0.45</v>
      </c>
    </row>
    <row r="95" spans="2:9" ht="20.100000000000001" customHeight="1" x14ac:dyDescent="0.25">
      <c r="B95" s="27"/>
      <c r="C95" s="11"/>
      <c r="D95" s="12" t="s">
        <v>36</v>
      </c>
      <c r="E95" s="12">
        <v>643</v>
      </c>
      <c r="F95" s="12">
        <v>100</v>
      </c>
      <c r="G95" s="12">
        <v>600</v>
      </c>
      <c r="H95" s="24">
        <v>3.9E-2</v>
      </c>
      <c r="I95" s="25">
        <f t="shared" si="1"/>
        <v>0.57869999999999999</v>
      </c>
    </row>
    <row r="96" spans="2:9" ht="20.100000000000001" customHeight="1" x14ac:dyDescent="0.25">
      <c r="B96" s="27"/>
      <c r="C96" s="11"/>
      <c r="D96" s="12" t="s">
        <v>36</v>
      </c>
      <c r="E96" s="12">
        <v>943</v>
      </c>
      <c r="F96" s="12">
        <v>100</v>
      </c>
      <c r="G96" s="12">
        <v>600</v>
      </c>
      <c r="H96" s="24">
        <v>4.1000000000000002E-2</v>
      </c>
      <c r="I96" s="25">
        <f t="shared" si="1"/>
        <v>0.84870000000000001</v>
      </c>
    </row>
    <row r="97" spans="2:9" ht="20.100000000000001" customHeight="1" x14ac:dyDescent="0.25">
      <c r="B97" s="27"/>
      <c r="C97" s="11"/>
      <c r="D97" s="12" t="s">
        <v>36</v>
      </c>
      <c r="E97" s="12">
        <v>500</v>
      </c>
      <c r="F97" s="12">
        <v>100</v>
      </c>
      <c r="G97" s="12">
        <v>600</v>
      </c>
      <c r="H97" s="24">
        <v>0.03</v>
      </c>
      <c r="I97" s="25">
        <f t="shared" si="1"/>
        <v>0.45</v>
      </c>
    </row>
    <row r="98" spans="2:9" ht="20.100000000000001" customHeight="1" x14ac:dyDescent="0.25">
      <c r="B98" s="27"/>
      <c r="C98" s="11"/>
      <c r="D98" s="12" t="s">
        <v>36</v>
      </c>
      <c r="E98" s="12">
        <v>650</v>
      </c>
      <c r="F98" s="12">
        <v>100</v>
      </c>
      <c r="G98" s="12">
        <v>600</v>
      </c>
      <c r="H98" s="24">
        <v>3.9E-2</v>
      </c>
      <c r="I98" s="25">
        <f t="shared" si="1"/>
        <v>0.58499999999999996</v>
      </c>
    </row>
    <row r="99" spans="2:9" ht="20.100000000000001" customHeight="1" x14ac:dyDescent="0.25">
      <c r="B99" s="27"/>
      <c r="C99" s="11"/>
      <c r="D99" s="12" t="s">
        <v>36</v>
      </c>
      <c r="E99" s="12">
        <v>925</v>
      </c>
      <c r="F99" s="12">
        <v>100</v>
      </c>
      <c r="G99" s="12">
        <v>600</v>
      </c>
      <c r="H99" s="24">
        <v>2.3E-2</v>
      </c>
      <c r="I99" s="25">
        <f t="shared" si="1"/>
        <v>0.83250000000000002</v>
      </c>
    </row>
    <row r="100" spans="2:9" ht="20.100000000000001" customHeight="1" x14ac:dyDescent="0.25">
      <c r="B100" s="27"/>
      <c r="C100" s="11"/>
      <c r="D100" s="12" t="s">
        <v>36</v>
      </c>
      <c r="E100" s="12">
        <v>903</v>
      </c>
      <c r="F100" s="12">
        <v>100</v>
      </c>
      <c r="G100" s="12">
        <v>600</v>
      </c>
      <c r="H100" s="24">
        <v>5.0999999999999997E-2</v>
      </c>
      <c r="I100" s="25">
        <f t="shared" si="1"/>
        <v>0.81269999999999998</v>
      </c>
    </row>
    <row r="101" spans="2:9" ht="20.100000000000001" customHeight="1" x14ac:dyDescent="0.25">
      <c r="B101" s="27"/>
      <c r="C101" s="11"/>
      <c r="D101" s="12" t="s">
        <v>36</v>
      </c>
      <c r="E101" s="12">
        <v>725</v>
      </c>
      <c r="F101" s="12">
        <v>100</v>
      </c>
      <c r="G101" s="12">
        <v>600</v>
      </c>
      <c r="H101" s="24">
        <v>4.1000000000000002E-2</v>
      </c>
      <c r="I101" s="25">
        <f t="shared" si="1"/>
        <v>0.65249999999999997</v>
      </c>
    </row>
    <row r="102" spans="2:9" ht="20.100000000000001" customHeight="1" x14ac:dyDescent="0.25">
      <c r="B102" s="27"/>
      <c r="C102" s="11"/>
      <c r="D102" s="12" t="s">
        <v>36</v>
      </c>
      <c r="E102" s="12">
        <v>500</v>
      </c>
      <c r="F102" s="12">
        <v>100</v>
      </c>
      <c r="G102" s="12">
        <v>600</v>
      </c>
      <c r="H102" s="24">
        <v>0.03</v>
      </c>
      <c r="I102" s="25">
        <f t="shared" si="1"/>
        <v>0.45</v>
      </c>
    </row>
    <row r="103" spans="2:9" ht="20.100000000000001" customHeight="1" x14ac:dyDescent="0.25">
      <c r="B103" s="27"/>
      <c r="C103" s="11"/>
      <c r="D103" s="12" t="s">
        <v>36</v>
      </c>
      <c r="E103" s="12">
        <v>295</v>
      </c>
      <c r="F103" s="12">
        <v>100</v>
      </c>
      <c r="G103" s="12">
        <v>600</v>
      </c>
      <c r="H103" s="24">
        <v>1.7999999999999999E-2</v>
      </c>
      <c r="I103" s="25">
        <f t="shared" si="1"/>
        <v>0.26550000000000001</v>
      </c>
    </row>
    <row r="104" spans="2:9" ht="20.100000000000001" customHeight="1" x14ac:dyDescent="0.25">
      <c r="B104" s="27"/>
      <c r="C104" s="11"/>
      <c r="D104" s="12" t="s">
        <v>36</v>
      </c>
      <c r="E104" s="12">
        <v>200</v>
      </c>
      <c r="F104" s="12">
        <v>100</v>
      </c>
      <c r="G104" s="12">
        <v>600</v>
      </c>
      <c r="H104" s="24">
        <v>1.2E-2</v>
      </c>
      <c r="I104" s="25">
        <f t="shared" si="1"/>
        <v>0.18</v>
      </c>
    </row>
    <row r="105" spans="2:9" ht="20.100000000000001" customHeight="1" x14ac:dyDescent="0.25">
      <c r="B105" s="27"/>
      <c r="C105" s="11"/>
      <c r="D105" s="12" t="s">
        <v>36</v>
      </c>
      <c r="E105" s="12">
        <v>200</v>
      </c>
      <c r="F105" s="12">
        <v>100</v>
      </c>
      <c r="G105" s="12">
        <v>600</v>
      </c>
      <c r="H105" s="24">
        <v>1.2E-2</v>
      </c>
      <c r="I105" s="25">
        <f t="shared" si="1"/>
        <v>0.18</v>
      </c>
    </row>
    <row r="106" spans="2:9" ht="20.100000000000001" customHeight="1" x14ac:dyDescent="0.25">
      <c r="B106" s="27"/>
      <c r="C106" s="11"/>
      <c r="D106" s="12" t="s">
        <v>36</v>
      </c>
      <c r="E106" s="12">
        <v>600</v>
      </c>
      <c r="F106" s="12">
        <v>100</v>
      </c>
      <c r="G106" s="12">
        <v>600</v>
      </c>
      <c r="H106" s="24">
        <v>3.5999999999999997E-2</v>
      </c>
      <c r="I106" s="25">
        <f t="shared" si="1"/>
        <v>0.54</v>
      </c>
    </row>
    <row r="107" spans="2:9" ht="20.100000000000001" customHeight="1" x14ac:dyDescent="0.25">
      <c r="B107" s="27"/>
      <c r="C107" s="11"/>
      <c r="D107" s="12" t="s">
        <v>36</v>
      </c>
      <c r="E107" s="12">
        <v>903</v>
      </c>
      <c r="F107" s="12">
        <v>100</v>
      </c>
      <c r="G107" s="12">
        <v>600</v>
      </c>
      <c r="H107" s="24">
        <v>5.0999999999999997E-2</v>
      </c>
      <c r="I107" s="25">
        <f t="shared" si="1"/>
        <v>0.81269999999999998</v>
      </c>
    </row>
    <row r="108" spans="2:9" ht="20.100000000000001" customHeight="1" x14ac:dyDescent="0.25">
      <c r="B108" s="27"/>
      <c r="C108" s="11"/>
      <c r="D108" s="12" t="s">
        <v>36</v>
      </c>
      <c r="E108" s="12">
        <v>625</v>
      </c>
      <c r="F108" s="12">
        <v>100</v>
      </c>
      <c r="G108" s="12">
        <v>600</v>
      </c>
      <c r="H108" s="24">
        <v>3.5000000000000003E-2</v>
      </c>
      <c r="I108" s="25">
        <f t="shared" si="1"/>
        <v>0.5625</v>
      </c>
    </row>
    <row r="109" spans="2:9" ht="20.100000000000001" customHeight="1" x14ac:dyDescent="0.25">
      <c r="B109" s="27"/>
      <c r="C109" s="11"/>
      <c r="D109" s="12" t="s">
        <v>36</v>
      </c>
      <c r="E109" s="12">
        <v>600</v>
      </c>
      <c r="F109" s="12">
        <v>100</v>
      </c>
      <c r="G109" s="12">
        <v>600</v>
      </c>
      <c r="H109" s="24">
        <v>3.5999999999999997E-2</v>
      </c>
      <c r="I109" s="25">
        <f t="shared" si="1"/>
        <v>0.54</v>
      </c>
    </row>
    <row r="110" spans="2:9" ht="20.100000000000001" customHeight="1" x14ac:dyDescent="0.25">
      <c r="B110" s="27"/>
      <c r="C110" s="11"/>
      <c r="D110" s="12" t="s">
        <v>36</v>
      </c>
      <c r="E110" s="12">
        <v>903</v>
      </c>
      <c r="F110" s="12">
        <v>100</v>
      </c>
      <c r="G110" s="12">
        <v>600</v>
      </c>
      <c r="H110" s="24">
        <v>5.0999999999999997E-2</v>
      </c>
      <c r="I110" s="25">
        <f t="shared" si="1"/>
        <v>0.81269999999999998</v>
      </c>
    </row>
    <row r="111" spans="2:9" ht="20.100000000000001" customHeight="1" x14ac:dyDescent="0.25">
      <c r="B111" s="27"/>
      <c r="C111" s="11"/>
      <c r="D111" s="12" t="s">
        <v>36</v>
      </c>
      <c r="E111" s="12">
        <v>625</v>
      </c>
      <c r="F111" s="12">
        <v>100</v>
      </c>
      <c r="G111" s="12">
        <v>600</v>
      </c>
      <c r="H111" s="24">
        <v>3.5000000000000003E-2</v>
      </c>
      <c r="I111" s="25">
        <f t="shared" si="1"/>
        <v>0.5625</v>
      </c>
    </row>
    <row r="112" spans="2:9" ht="20.100000000000001" customHeight="1" x14ac:dyDescent="0.25">
      <c r="B112" s="27"/>
      <c r="C112" s="11"/>
      <c r="D112" s="12" t="s">
        <v>36</v>
      </c>
      <c r="E112" s="12">
        <v>200</v>
      </c>
      <c r="F112" s="12">
        <v>100</v>
      </c>
      <c r="G112" s="12">
        <v>600</v>
      </c>
      <c r="H112" s="24">
        <v>1.2E-2</v>
      </c>
      <c r="I112" s="25">
        <f t="shared" si="1"/>
        <v>0.18</v>
      </c>
    </row>
    <row r="113" spans="2:9" ht="20.100000000000001" customHeight="1" x14ac:dyDescent="0.25">
      <c r="B113" s="27"/>
      <c r="C113" s="11"/>
      <c r="D113" s="12" t="s">
        <v>37</v>
      </c>
      <c r="E113" s="12">
        <v>1615</v>
      </c>
      <c r="F113" s="12">
        <v>115</v>
      </c>
      <c r="G113" s="12">
        <v>500</v>
      </c>
      <c r="H113" s="24">
        <v>9.2999999999999999E-2</v>
      </c>
      <c r="I113" s="25">
        <f t="shared" si="1"/>
        <v>1.154725</v>
      </c>
    </row>
    <row r="114" spans="2:9" ht="20.100000000000001" customHeight="1" x14ac:dyDescent="0.25">
      <c r="B114" s="27"/>
      <c r="C114" s="11"/>
      <c r="D114" s="12" t="s">
        <v>37</v>
      </c>
      <c r="E114" s="12">
        <v>1615</v>
      </c>
      <c r="F114" s="12">
        <v>115</v>
      </c>
      <c r="G114" s="12">
        <v>500</v>
      </c>
      <c r="H114" s="24">
        <v>9.2999999999999999E-2</v>
      </c>
      <c r="I114" s="25">
        <f t="shared" si="1"/>
        <v>1.154725</v>
      </c>
    </row>
    <row r="115" spans="2:9" ht="20.100000000000001" customHeight="1" x14ac:dyDescent="0.25">
      <c r="B115" s="27"/>
      <c r="C115" s="11"/>
      <c r="D115" s="12" t="s">
        <v>37</v>
      </c>
      <c r="E115" s="12">
        <v>1615</v>
      </c>
      <c r="F115" s="12">
        <v>115</v>
      </c>
      <c r="G115" s="12">
        <v>500</v>
      </c>
      <c r="H115" s="24">
        <v>9.2999999999999999E-2</v>
      </c>
      <c r="I115" s="25">
        <f t="shared" si="1"/>
        <v>1.154725</v>
      </c>
    </row>
    <row r="116" spans="2:9" ht="20.100000000000001" customHeight="1" x14ac:dyDescent="0.25">
      <c r="B116" s="27"/>
      <c r="C116" s="11"/>
      <c r="D116" s="12" t="s">
        <v>37</v>
      </c>
      <c r="E116" s="12">
        <v>4035</v>
      </c>
      <c r="F116" s="12">
        <v>115</v>
      </c>
      <c r="G116" s="12">
        <v>500</v>
      </c>
      <c r="H116" s="24">
        <v>0.23200000000000001</v>
      </c>
      <c r="I116" s="25">
        <f t="shared" si="1"/>
        <v>2.8850250000000002</v>
      </c>
    </row>
    <row r="117" spans="2:9" ht="20.100000000000001" customHeight="1" x14ac:dyDescent="0.25">
      <c r="B117" s="27"/>
      <c r="C117" s="11"/>
      <c r="D117" s="12" t="s">
        <v>37</v>
      </c>
      <c r="E117" s="12">
        <v>2305</v>
      </c>
      <c r="F117" s="12">
        <v>115</v>
      </c>
      <c r="G117" s="12">
        <v>500</v>
      </c>
      <c r="H117" s="24">
        <v>0.13300000000000001</v>
      </c>
      <c r="I117" s="25">
        <f t="shared" si="1"/>
        <v>1.648075</v>
      </c>
    </row>
    <row r="118" spans="2:9" ht="20.100000000000001" customHeight="1" x14ac:dyDescent="0.25">
      <c r="B118" s="27"/>
      <c r="C118" s="11"/>
      <c r="D118" s="12" t="s">
        <v>37</v>
      </c>
      <c r="E118" s="12">
        <v>1082</v>
      </c>
      <c r="F118" s="12">
        <v>115</v>
      </c>
      <c r="G118" s="12">
        <v>500</v>
      </c>
      <c r="H118" s="24">
        <v>6.2E-2</v>
      </c>
      <c r="I118" s="25">
        <f t="shared" si="1"/>
        <v>0.77363000000000004</v>
      </c>
    </row>
    <row r="119" spans="2:9" ht="20.100000000000001" customHeight="1" x14ac:dyDescent="0.25">
      <c r="B119" s="27"/>
      <c r="C119" s="11"/>
      <c r="D119" s="12" t="s">
        <v>37</v>
      </c>
      <c r="E119" s="12">
        <v>1500</v>
      </c>
      <c r="F119" s="12">
        <v>115</v>
      </c>
      <c r="G119" s="12">
        <v>500</v>
      </c>
      <c r="H119" s="24">
        <v>8.5999999999999993E-2</v>
      </c>
      <c r="I119" s="25">
        <f t="shared" si="1"/>
        <v>1.0725</v>
      </c>
    </row>
    <row r="120" spans="2:9" ht="20.100000000000001" customHeight="1" x14ac:dyDescent="0.25">
      <c r="B120" s="27"/>
      <c r="C120" s="11"/>
      <c r="D120" s="12" t="s">
        <v>37</v>
      </c>
      <c r="E120" s="12">
        <v>1500</v>
      </c>
      <c r="F120" s="12">
        <v>115</v>
      </c>
      <c r="G120" s="12">
        <v>500</v>
      </c>
      <c r="H120" s="24">
        <v>8.5999999999999993E-2</v>
      </c>
      <c r="I120" s="25">
        <f t="shared" si="1"/>
        <v>1.0725</v>
      </c>
    </row>
    <row r="121" spans="2:9" ht="20.100000000000001" customHeight="1" x14ac:dyDescent="0.25">
      <c r="B121" s="27"/>
      <c r="C121" s="11"/>
      <c r="D121" s="12" t="s">
        <v>37</v>
      </c>
      <c r="E121" s="12">
        <v>1500</v>
      </c>
      <c r="F121" s="12">
        <v>115</v>
      </c>
      <c r="G121" s="12">
        <v>500</v>
      </c>
      <c r="H121" s="24">
        <v>8.5999999999999993E-2</v>
      </c>
      <c r="I121" s="25">
        <f t="shared" si="1"/>
        <v>1.0725</v>
      </c>
    </row>
    <row r="122" spans="2:9" ht="20.100000000000001" customHeight="1" x14ac:dyDescent="0.25">
      <c r="B122" s="27"/>
      <c r="C122" s="11"/>
      <c r="D122" s="12" t="s">
        <v>37</v>
      </c>
      <c r="E122" s="12">
        <v>1550</v>
      </c>
      <c r="F122" s="12">
        <v>115</v>
      </c>
      <c r="G122" s="12">
        <v>500</v>
      </c>
      <c r="H122" s="24">
        <v>8.8999999999999996E-2</v>
      </c>
      <c r="I122" s="25">
        <f t="shared" si="1"/>
        <v>1.10825</v>
      </c>
    </row>
    <row r="123" spans="2:9" ht="20.100000000000001" customHeight="1" x14ac:dyDescent="0.25">
      <c r="B123" s="27"/>
      <c r="C123" s="11"/>
      <c r="D123" s="12" t="s">
        <v>38</v>
      </c>
      <c r="E123" s="12">
        <v>2000</v>
      </c>
      <c r="F123" s="12">
        <v>115</v>
      </c>
      <c r="G123" s="12">
        <v>600</v>
      </c>
      <c r="H123" s="24">
        <v>0.13800000000000001</v>
      </c>
      <c r="I123" s="25">
        <f t="shared" si="1"/>
        <v>1.83</v>
      </c>
    </row>
    <row r="124" spans="2:9" ht="20.100000000000001" customHeight="1" x14ac:dyDescent="0.25">
      <c r="B124" s="27"/>
      <c r="C124" s="11"/>
      <c r="D124" s="12" t="s">
        <v>38</v>
      </c>
      <c r="E124" s="12">
        <v>550</v>
      </c>
      <c r="F124" s="12">
        <v>115</v>
      </c>
      <c r="G124" s="12">
        <v>600</v>
      </c>
      <c r="H124" s="24">
        <v>3.7999999999999999E-2</v>
      </c>
      <c r="I124" s="25">
        <f t="shared" si="1"/>
        <v>0.50324999999999998</v>
      </c>
    </row>
    <row r="125" spans="2:9" ht="20.100000000000001" customHeight="1" x14ac:dyDescent="0.25">
      <c r="B125" s="27"/>
      <c r="C125" s="11"/>
      <c r="D125" s="12" t="s">
        <v>38</v>
      </c>
      <c r="E125" s="12">
        <v>2000</v>
      </c>
      <c r="F125" s="12">
        <v>115</v>
      </c>
      <c r="G125" s="12">
        <v>600</v>
      </c>
      <c r="H125" s="24">
        <v>0.13800000000000001</v>
      </c>
      <c r="I125" s="25">
        <f t="shared" si="1"/>
        <v>1.83</v>
      </c>
    </row>
    <row r="126" spans="2:9" ht="20.100000000000001" customHeight="1" x14ac:dyDescent="0.25">
      <c r="B126" s="27"/>
      <c r="C126" s="11"/>
      <c r="D126" s="12" t="s">
        <v>38</v>
      </c>
      <c r="E126" s="12">
        <v>550</v>
      </c>
      <c r="F126" s="12">
        <v>115</v>
      </c>
      <c r="G126" s="12">
        <v>600</v>
      </c>
      <c r="H126" s="24">
        <v>3.7999999999999999E-2</v>
      </c>
      <c r="I126" s="25">
        <f t="shared" si="1"/>
        <v>0.50324999999999998</v>
      </c>
    </row>
    <row r="127" spans="2:9" ht="20.100000000000001" customHeight="1" x14ac:dyDescent="0.25">
      <c r="B127" s="27"/>
      <c r="C127" s="11"/>
      <c r="D127" s="12" t="s">
        <v>38</v>
      </c>
      <c r="E127" s="12">
        <v>4000</v>
      </c>
      <c r="F127" s="12">
        <v>115</v>
      </c>
      <c r="G127" s="12">
        <v>600</v>
      </c>
      <c r="H127" s="24">
        <v>0.27600000000000002</v>
      </c>
      <c r="I127" s="25">
        <f t="shared" si="1"/>
        <v>3.66</v>
      </c>
    </row>
    <row r="128" spans="2:9" ht="20.100000000000001" customHeight="1" x14ac:dyDescent="0.25">
      <c r="B128" s="27"/>
      <c r="C128" s="11"/>
      <c r="D128" s="12" t="s">
        <v>38</v>
      </c>
      <c r="E128" s="12">
        <v>4000</v>
      </c>
      <c r="F128" s="12">
        <v>115</v>
      </c>
      <c r="G128" s="12">
        <v>600</v>
      </c>
      <c r="H128" s="24">
        <v>0.27600000000000002</v>
      </c>
      <c r="I128" s="25">
        <f t="shared" si="1"/>
        <v>3.66</v>
      </c>
    </row>
    <row r="129" spans="2:9" ht="20.100000000000001" customHeight="1" x14ac:dyDescent="0.25">
      <c r="B129" s="27"/>
      <c r="C129" s="11"/>
      <c r="D129" s="12" t="s">
        <v>38</v>
      </c>
      <c r="E129" s="12">
        <v>568</v>
      </c>
      <c r="F129" s="12">
        <v>115</v>
      </c>
      <c r="G129" s="12">
        <v>600</v>
      </c>
      <c r="H129" s="24">
        <v>3.9E-2</v>
      </c>
      <c r="I129" s="25">
        <f t="shared" si="1"/>
        <v>0.51971999999999996</v>
      </c>
    </row>
    <row r="130" spans="2:9" ht="20.100000000000001" customHeight="1" x14ac:dyDescent="0.25">
      <c r="B130" s="27"/>
      <c r="C130" s="11"/>
      <c r="D130" s="12" t="s">
        <v>38</v>
      </c>
      <c r="E130" s="12">
        <v>628</v>
      </c>
      <c r="F130" s="12">
        <v>115</v>
      </c>
      <c r="G130" s="12">
        <v>600</v>
      </c>
      <c r="H130" s="24">
        <v>4.2999999999999997E-2</v>
      </c>
      <c r="I130" s="25">
        <f t="shared" si="1"/>
        <v>0.57462000000000002</v>
      </c>
    </row>
    <row r="131" spans="2:9" ht="20.100000000000001" customHeight="1" x14ac:dyDescent="0.25">
      <c r="B131" s="27"/>
      <c r="C131" s="11"/>
      <c r="D131" s="12" t="s">
        <v>38</v>
      </c>
      <c r="E131" s="12">
        <v>1070</v>
      </c>
      <c r="F131" s="12">
        <v>115</v>
      </c>
      <c r="G131" s="12">
        <v>600</v>
      </c>
      <c r="H131" s="24">
        <v>7.3999999999999996E-2</v>
      </c>
      <c r="I131" s="25">
        <f t="shared" si="1"/>
        <v>0.97904999999999998</v>
      </c>
    </row>
    <row r="132" spans="2:9" ht="20.100000000000001" customHeight="1" x14ac:dyDescent="0.25">
      <c r="B132" s="27"/>
      <c r="C132" s="11"/>
      <c r="D132" s="12" t="s">
        <v>39</v>
      </c>
      <c r="E132" s="12">
        <v>450</v>
      </c>
      <c r="F132" s="12">
        <v>150</v>
      </c>
      <c r="G132" s="12">
        <v>600</v>
      </c>
      <c r="H132" s="24">
        <v>4.1000000000000002E-2</v>
      </c>
      <c r="I132" s="25">
        <f t="shared" si="1"/>
        <v>0.42749999999999999</v>
      </c>
    </row>
    <row r="133" spans="2:9" ht="20.100000000000001" customHeight="1" x14ac:dyDescent="0.25">
      <c r="B133" s="27"/>
      <c r="C133" s="11"/>
      <c r="D133" s="12" t="s">
        <v>39</v>
      </c>
      <c r="E133" s="12">
        <v>453</v>
      </c>
      <c r="F133" s="12">
        <v>150</v>
      </c>
      <c r="G133" s="12">
        <v>600</v>
      </c>
      <c r="H133" s="24">
        <v>4.1000000000000002E-2</v>
      </c>
      <c r="I133" s="25">
        <f t="shared" si="1"/>
        <v>0.43035000000000001</v>
      </c>
    </row>
    <row r="134" spans="2:9" ht="20.100000000000001" customHeight="1" x14ac:dyDescent="0.25">
      <c r="B134" s="27"/>
      <c r="C134" s="11"/>
      <c r="D134" s="12" t="s">
        <v>39</v>
      </c>
      <c r="E134" s="12">
        <v>2000</v>
      </c>
      <c r="F134" s="12">
        <v>150</v>
      </c>
      <c r="G134" s="12">
        <v>600</v>
      </c>
      <c r="H134" s="24">
        <v>0.18</v>
      </c>
      <c r="I134" s="25">
        <f t="shared" si="1"/>
        <v>1.9</v>
      </c>
    </row>
    <row r="135" spans="2:9" ht="20.100000000000001" customHeight="1" x14ac:dyDescent="0.25">
      <c r="B135" s="27"/>
      <c r="C135" s="11"/>
      <c r="D135" s="12" t="s">
        <v>40</v>
      </c>
      <c r="E135" s="12">
        <v>4000</v>
      </c>
      <c r="F135" s="12">
        <v>175</v>
      </c>
      <c r="G135" s="12">
        <v>600</v>
      </c>
      <c r="H135" s="24">
        <v>0.42</v>
      </c>
      <c r="I135" s="25">
        <f t="shared" si="1"/>
        <v>3.9</v>
      </c>
    </row>
    <row r="136" spans="2:9" ht="20.100000000000001" customHeight="1" x14ac:dyDescent="0.25">
      <c r="B136" s="27"/>
      <c r="C136" s="11"/>
      <c r="D136" s="12" t="s">
        <v>41</v>
      </c>
      <c r="E136" s="12">
        <v>1150</v>
      </c>
      <c r="F136" s="12">
        <v>230</v>
      </c>
      <c r="G136" s="12">
        <v>500</v>
      </c>
      <c r="H136" s="24">
        <v>0.13200000000000001</v>
      </c>
      <c r="I136" s="25">
        <f t="shared" si="1"/>
        <v>0.95450000000000002</v>
      </c>
    </row>
    <row r="137" spans="2:9" ht="20.100000000000001" customHeight="1" x14ac:dyDescent="0.25">
      <c r="B137" s="27"/>
      <c r="C137" s="11"/>
      <c r="D137" s="12" t="s">
        <v>41</v>
      </c>
      <c r="E137" s="12">
        <v>5145</v>
      </c>
      <c r="F137" s="12">
        <v>230</v>
      </c>
      <c r="G137" s="12">
        <v>500</v>
      </c>
      <c r="H137" s="24">
        <v>0.59199999999999997</v>
      </c>
      <c r="I137" s="25">
        <f t="shared" si="1"/>
        <v>4.2703499999999996</v>
      </c>
    </row>
    <row r="138" spans="2:9" ht="20.100000000000001" customHeight="1" x14ac:dyDescent="0.25">
      <c r="B138" s="27"/>
      <c r="C138" s="11"/>
      <c r="D138" s="12" t="s">
        <v>41</v>
      </c>
      <c r="E138" s="12">
        <v>4035</v>
      </c>
      <c r="F138" s="12">
        <v>230</v>
      </c>
      <c r="G138" s="12">
        <v>500</v>
      </c>
      <c r="H138" s="24">
        <v>0.46400000000000002</v>
      </c>
      <c r="I138" s="25">
        <f t="shared" si="1"/>
        <v>3.3490500000000001</v>
      </c>
    </row>
    <row r="139" spans="2:9" ht="20.100000000000001" customHeight="1" x14ac:dyDescent="0.25">
      <c r="B139" s="27"/>
      <c r="C139" s="11"/>
      <c r="D139" s="12" t="s">
        <v>41</v>
      </c>
      <c r="E139" s="12">
        <v>4035</v>
      </c>
      <c r="F139" s="12">
        <v>230</v>
      </c>
      <c r="G139" s="12">
        <v>500</v>
      </c>
      <c r="H139" s="24">
        <v>0.46400000000000002</v>
      </c>
      <c r="I139" s="25">
        <f t="shared" si="1"/>
        <v>3.3490500000000001</v>
      </c>
    </row>
    <row r="140" spans="2:9" ht="20.100000000000001" customHeight="1" x14ac:dyDescent="0.25">
      <c r="B140" s="27"/>
      <c r="C140" s="11"/>
      <c r="D140" s="12" t="s">
        <v>41</v>
      </c>
      <c r="E140" s="12">
        <v>5145</v>
      </c>
      <c r="F140" s="12">
        <v>230</v>
      </c>
      <c r="G140" s="12">
        <v>500</v>
      </c>
      <c r="H140" s="24">
        <v>0.59199999999999997</v>
      </c>
      <c r="I140" s="25">
        <f t="shared" si="1"/>
        <v>4.2703499999999996</v>
      </c>
    </row>
    <row r="141" spans="2:9" ht="20.100000000000001" customHeight="1" x14ac:dyDescent="0.25">
      <c r="B141" s="27"/>
      <c r="C141" s="11"/>
      <c r="D141" s="12" t="s">
        <v>41</v>
      </c>
      <c r="E141" s="12">
        <v>4035</v>
      </c>
      <c r="F141" s="12">
        <v>230</v>
      </c>
      <c r="G141" s="12">
        <v>500</v>
      </c>
      <c r="H141" s="24">
        <v>0.46400000000000002</v>
      </c>
      <c r="I141" s="25">
        <f t="shared" si="1"/>
        <v>3.3490500000000001</v>
      </c>
    </row>
    <row r="142" spans="2:9" ht="20.100000000000001" customHeight="1" x14ac:dyDescent="0.25">
      <c r="B142" s="27"/>
      <c r="C142" s="11"/>
      <c r="D142" s="12" t="s">
        <v>42</v>
      </c>
      <c r="E142" s="12">
        <v>5570</v>
      </c>
      <c r="F142" s="12">
        <v>230</v>
      </c>
      <c r="G142" s="12">
        <v>600</v>
      </c>
      <c r="H142" s="24">
        <v>0.76900000000000002</v>
      </c>
      <c r="I142" s="25">
        <f t="shared" ref="I142:I205" si="2">(((E142*F142)+(G142-200)*E142+(G142-200)*E142))/1000000</f>
        <v>5.7370999999999999</v>
      </c>
    </row>
    <row r="143" spans="2:9" ht="20.100000000000001" customHeight="1" x14ac:dyDescent="0.25">
      <c r="B143" s="27"/>
      <c r="C143" s="11"/>
      <c r="D143" s="12" t="s">
        <v>42</v>
      </c>
      <c r="E143" s="12">
        <v>1500</v>
      </c>
      <c r="F143" s="12">
        <v>230</v>
      </c>
      <c r="G143" s="12">
        <v>600</v>
      </c>
      <c r="H143" s="24">
        <v>0.20699999999999999</v>
      </c>
      <c r="I143" s="25">
        <f t="shared" si="2"/>
        <v>1.5449999999999999</v>
      </c>
    </row>
    <row r="144" spans="2:9" ht="20.100000000000001" customHeight="1" x14ac:dyDescent="0.25">
      <c r="B144" s="27"/>
      <c r="C144" s="11"/>
      <c r="D144" s="12" t="s">
        <v>42</v>
      </c>
      <c r="E144" s="12">
        <v>2220</v>
      </c>
      <c r="F144" s="12">
        <v>230</v>
      </c>
      <c r="G144" s="12">
        <v>600</v>
      </c>
      <c r="H144" s="24">
        <v>0.30599999999999999</v>
      </c>
      <c r="I144" s="25">
        <f t="shared" si="2"/>
        <v>2.2866</v>
      </c>
    </row>
    <row r="145" spans="2:9" ht="20.100000000000001" customHeight="1" x14ac:dyDescent="0.25">
      <c r="B145" s="27"/>
      <c r="C145" s="11"/>
      <c r="D145" s="12" t="s">
        <v>42</v>
      </c>
      <c r="E145" s="12">
        <v>5570</v>
      </c>
      <c r="F145" s="12">
        <v>230</v>
      </c>
      <c r="G145" s="12">
        <v>600</v>
      </c>
      <c r="H145" s="24">
        <v>0.76900000000000002</v>
      </c>
      <c r="I145" s="25">
        <f t="shared" si="2"/>
        <v>5.7370999999999999</v>
      </c>
    </row>
    <row r="146" spans="2:9" ht="20.100000000000001" customHeight="1" x14ac:dyDescent="0.25">
      <c r="B146" s="27"/>
      <c r="C146" s="11"/>
      <c r="D146" s="12" t="s">
        <v>42</v>
      </c>
      <c r="E146" s="12">
        <v>200</v>
      </c>
      <c r="F146" s="12">
        <v>230</v>
      </c>
      <c r="G146" s="12">
        <v>600</v>
      </c>
      <c r="H146" s="24">
        <v>2.8000000000000001E-2</v>
      </c>
      <c r="I146" s="25">
        <f t="shared" si="2"/>
        <v>0.20599999999999999</v>
      </c>
    </row>
    <row r="147" spans="2:9" ht="20.100000000000001" customHeight="1" x14ac:dyDescent="0.25">
      <c r="B147" s="27"/>
      <c r="C147" s="11"/>
      <c r="D147" s="12" t="s">
        <v>42</v>
      </c>
      <c r="E147" s="12">
        <v>4990</v>
      </c>
      <c r="F147" s="12">
        <v>230</v>
      </c>
      <c r="G147" s="12">
        <v>600</v>
      </c>
      <c r="H147" s="24">
        <v>0.68899999999999995</v>
      </c>
      <c r="I147" s="25">
        <f t="shared" si="2"/>
        <v>5.1397000000000004</v>
      </c>
    </row>
    <row r="148" spans="2:9" ht="20.100000000000001" customHeight="1" x14ac:dyDescent="0.25">
      <c r="B148" s="27"/>
      <c r="C148" s="11"/>
      <c r="D148" s="12" t="s">
        <v>42</v>
      </c>
      <c r="E148" s="12">
        <v>6300</v>
      </c>
      <c r="F148" s="12">
        <v>230</v>
      </c>
      <c r="G148" s="12">
        <v>600</v>
      </c>
      <c r="H148" s="24">
        <v>0.86899999999999999</v>
      </c>
      <c r="I148" s="25">
        <f t="shared" si="2"/>
        <v>6.4889999999999999</v>
      </c>
    </row>
    <row r="149" spans="2:9" ht="20.100000000000001" customHeight="1" x14ac:dyDescent="0.25">
      <c r="B149" s="27"/>
      <c r="C149" s="11"/>
      <c r="D149" s="12" t="s">
        <v>42</v>
      </c>
      <c r="E149" s="12">
        <v>5220</v>
      </c>
      <c r="F149" s="12">
        <v>230</v>
      </c>
      <c r="G149" s="12">
        <v>600</v>
      </c>
      <c r="H149" s="24">
        <v>0.72</v>
      </c>
      <c r="I149" s="25">
        <f t="shared" si="2"/>
        <v>5.3765999999999998</v>
      </c>
    </row>
    <row r="150" spans="2:9" ht="20.100000000000001" customHeight="1" x14ac:dyDescent="0.25">
      <c r="B150" s="27"/>
      <c r="C150" s="11"/>
      <c r="D150" s="12" t="s">
        <v>42</v>
      </c>
      <c r="E150" s="12">
        <v>4052</v>
      </c>
      <c r="F150" s="12">
        <v>230</v>
      </c>
      <c r="G150" s="12">
        <v>600</v>
      </c>
      <c r="H150" s="24">
        <v>0.55900000000000005</v>
      </c>
      <c r="I150" s="25">
        <f t="shared" si="2"/>
        <v>4.1735600000000002</v>
      </c>
    </row>
    <row r="151" spans="2:9" ht="20.100000000000001" customHeight="1" x14ac:dyDescent="0.25">
      <c r="B151" s="27"/>
      <c r="C151" s="11"/>
      <c r="D151" s="12" t="s">
        <v>42</v>
      </c>
      <c r="E151" s="12">
        <v>5668</v>
      </c>
      <c r="F151" s="12">
        <v>230</v>
      </c>
      <c r="G151" s="12">
        <v>600</v>
      </c>
      <c r="H151" s="24">
        <v>0.77900000000000003</v>
      </c>
      <c r="I151" s="25">
        <f t="shared" si="2"/>
        <v>5.8380400000000003</v>
      </c>
    </row>
    <row r="152" spans="2:9" ht="20.100000000000001" customHeight="1" x14ac:dyDescent="0.25">
      <c r="B152" s="27"/>
      <c r="C152" s="11"/>
      <c r="D152" s="12" t="s">
        <v>42</v>
      </c>
      <c r="E152" s="12">
        <v>4990</v>
      </c>
      <c r="F152" s="12">
        <v>230</v>
      </c>
      <c r="G152" s="12">
        <v>600</v>
      </c>
      <c r="H152" s="24">
        <v>0.68899999999999995</v>
      </c>
      <c r="I152" s="25">
        <f t="shared" si="2"/>
        <v>5.1397000000000004</v>
      </c>
    </row>
    <row r="153" spans="2:9" ht="20.100000000000001" customHeight="1" x14ac:dyDescent="0.25">
      <c r="B153" s="27"/>
      <c r="C153" s="11"/>
      <c r="D153" s="12" t="s">
        <v>42</v>
      </c>
      <c r="E153" s="12">
        <v>3290</v>
      </c>
      <c r="F153" s="12">
        <v>230</v>
      </c>
      <c r="G153" s="12">
        <v>600</v>
      </c>
      <c r="H153" s="24">
        <v>0.45400000000000001</v>
      </c>
      <c r="I153" s="25">
        <f t="shared" si="2"/>
        <v>3.3887</v>
      </c>
    </row>
    <row r="154" spans="2:9" ht="20.100000000000001" customHeight="1" x14ac:dyDescent="0.25">
      <c r="B154" s="27"/>
      <c r="C154" s="11"/>
      <c r="D154" s="12" t="s">
        <v>42</v>
      </c>
      <c r="E154" s="12">
        <v>665</v>
      </c>
      <c r="F154" s="12">
        <v>230</v>
      </c>
      <c r="G154" s="12">
        <v>600</v>
      </c>
      <c r="H154" s="24">
        <v>9.1999999999999998E-2</v>
      </c>
      <c r="I154" s="25">
        <f t="shared" si="2"/>
        <v>0.68494999999999995</v>
      </c>
    </row>
    <row r="155" spans="2:9" ht="20.100000000000001" customHeight="1" x14ac:dyDescent="0.25">
      <c r="B155" s="27"/>
      <c r="C155" s="11"/>
      <c r="D155" s="12" t="s">
        <v>42</v>
      </c>
      <c r="E155" s="12">
        <v>2847</v>
      </c>
      <c r="F155" s="12">
        <v>230</v>
      </c>
      <c r="G155" s="12">
        <v>600</v>
      </c>
      <c r="H155" s="24">
        <v>0.39300000000000002</v>
      </c>
      <c r="I155" s="25">
        <f t="shared" si="2"/>
        <v>2.93241</v>
      </c>
    </row>
    <row r="156" spans="2:9" ht="20.100000000000001" customHeight="1" x14ac:dyDescent="0.25">
      <c r="B156" s="27"/>
      <c r="C156" s="11"/>
      <c r="D156" s="12" t="s">
        <v>42</v>
      </c>
      <c r="E156" s="12">
        <v>3290</v>
      </c>
      <c r="F156" s="12">
        <v>230</v>
      </c>
      <c r="G156" s="12">
        <v>600</v>
      </c>
      <c r="H156" s="24">
        <v>0.45400000000000001</v>
      </c>
      <c r="I156" s="25">
        <f t="shared" si="2"/>
        <v>3.3887</v>
      </c>
    </row>
    <row r="157" spans="2:9" ht="20.100000000000001" customHeight="1" x14ac:dyDescent="0.25">
      <c r="B157" s="27"/>
      <c r="C157" s="11"/>
      <c r="D157" s="12" t="s">
        <v>42</v>
      </c>
      <c r="E157" s="12">
        <v>2218</v>
      </c>
      <c r="F157" s="12">
        <v>230</v>
      </c>
      <c r="G157" s="12">
        <v>600</v>
      </c>
      <c r="H157" s="24">
        <v>0.30599999999999999</v>
      </c>
      <c r="I157" s="25">
        <f t="shared" si="2"/>
        <v>2.2845399999999998</v>
      </c>
    </row>
    <row r="158" spans="2:9" ht="20.100000000000001" customHeight="1" x14ac:dyDescent="0.25">
      <c r="B158" s="27"/>
      <c r="C158" s="11"/>
      <c r="D158" s="12" t="s">
        <v>42</v>
      </c>
      <c r="E158" s="12">
        <v>1248</v>
      </c>
      <c r="F158" s="12">
        <v>230</v>
      </c>
      <c r="G158" s="12">
        <v>600</v>
      </c>
      <c r="H158" s="24">
        <v>0.17199999999999999</v>
      </c>
      <c r="I158" s="25">
        <f t="shared" si="2"/>
        <v>1.2854399999999999</v>
      </c>
    </row>
    <row r="159" spans="2:9" ht="20.100000000000001" customHeight="1" x14ac:dyDescent="0.25">
      <c r="B159" s="27"/>
      <c r="C159" s="11"/>
      <c r="D159" s="12" t="s">
        <v>42</v>
      </c>
      <c r="E159" s="12">
        <v>8006</v>
      </c>
      <c r="F159" s="12">
        <v>230</v>
      </c>
      <c r="G159" s="12">
        <v>600</v>
      </c>
      <c r="H159" s="24">
        <v>1.105</v>
      </c>
      <c r="I159" s="25">
        <f t="shared" si="2"/>
        <v>8.2461800000000007</v>
      </c>
    </row>
    <row r="160" spans="2:9" ht="20.100000000000001" customHeight="1" x14ac:dyDescent="0.25">
      <c r="B160" s="27"/>
      <c r="C160" s="11"/>
      <c r="D160" s="12" t="s">
        <v>42</v>
      </c>
      <c r="E160" s="12">
        <v>6450</v>
      </c>
      <c r="F160" s="12">
        <v>230</v>
      </c>
      <c r="G160" s="12">
        <v>600</v>
      </c>
      <c r="H160" s="24">
        <v>0.89</v>
      </c>
      <c r="I160" s="25">
        <f t="shared" si="2"/>
        <v>6.6435000000000004</v>
      </c>
    </row>
    <row r="161" spans="2:9" ht="20.100000000000001" customHeight="1" x14ac:dyDescent="0.25">
      <c r="B161" s="27"/>
      <c r="C161" s="11"/>
      <c r="D161" s="12" t="s">
        <v>42</v>
      </c>
      <c r="E161" s="12">
        <v>2186</v>
      </c>
      <c r="F161" s="12">
        <v>230</v>
      </c>
      <c r="G161" s="12">
        <v>600</v>
      </c>
      <c r="H161" s="24">
        <v>0.30199999999999999</v>
      </c>
      <c r="I161" s="25">
        <f t="shared" si="2"/>
        <v>2.2515800000000001</v>
      </c>
    </row>
    <row r="162" spans="2:9" ht="20.100000000000001" customHeight="1" x14ac:dyDescent="0.25">
      <c r="B162" s="27"/>
      <c r="C162" s="11"/>
      <c r="D162" s="12" t="s">
        <v>42</v>
      </c>
      <c r="E162" s="12">
        <v>2760</v>
      </c>
      <c r="F162" s="12">
        <v>230</v>
      </c>
      <c r="G162" s="12">
        <v>600</v>
      </c>
      <c r="H162" s="24">
        <v>0.38100000000000001</v>
      </c>
      <c r="I162" s="25">
        <f t="shared" si="2"/>
        <v>2.8428</v>
      </c>
    </row>
    <row r="163" spans="2:9" ht="20.100000000000001" customHeight="1" x14ac:dyDescent="0.25">
      <c r="B163" s="27"/>
      <c r="C163" s="11"/>
      <c r="D163" s="12" t="s">
        <v>42</v>
      </c>
      <c r="E163" s="12">
        <v>6320</v>
      </c>
      <c r="F163" s="12">
        <v>230</v>
      </c>
      <c r="G163" s="12">
        <v>600</v>
      </c>
      <c r="H163" s="24">
        <v>0.872</v>
      </c>
      <c r="I163" s="25">
        <f t="shared" si="2"/>
        <v>6.5095999999999998</v>
      </c>
    </row>
    <row r="164" spans="2:9" ht="20.100000000000001" customHeight="1" x14ac:dyDescent="0.25">
      <c r="B164" s="27"/>
      <c r="C164" s="11"/>
      <c r="D164" s="12" t="s">
        <v>42</v>
      </c>
      <c r="E164" s="12">
        <v>8850</v>
      </c>
      <c r="F164" s="12">
        <v>230</v>
      </c>
      <c r="G164" s="12">
        <v>600</v>
      </c>
      <c r="H164" s="24">
        <v>1.2210000000000001</v>
      </c>
      <c r="I164" s="25">
        <f t="shared" si="2"/>
        <v>9.1155000000000008</v>
      </c>
    </row>
    <row r="165" spans="2:9" ht="20.100000000000001" customHeight="1" x14ac:dyDescent="0.25">
      <c r="B165" s="27"/>
      <c r="C165" s="11"/>
      <c r="D165" s="12" t="s">
        <v>42</v>
      </c>
      <c r="E165" s="12">
        <v>2230</v>
      </c>
      <c r="F165" s="12">
        <v>230</v>
      </c>
      <c r="G165" s="12">
        <v>600</v>
      </c>
      <c r="H165" s="24">
        <v>0.308</v>
      </c>
      <c r="I165" s="25">
        <f t="shared" si="2"/>
        <v>2.2968999999999999</v>
      </c>
    </row>
    <row r="166" spans="2:9" ht="20.100000000000001" customHeight="1" x14ac:dyDescent="0.25">
      <c r="B166" s="27"/>
      <c r="C166" s="11"/>
      <c r="D166" s="12" t="s">
        <v>42</v>
      </c>
      <c r="E166" s="12">
        <v>4405</v>
      </c>
      <c r="F166" s="12">
        <v>230</v>
      </c>
      <c r="G166" s="12">
        <v>600</v>
      </c>
      <c r="H166" s="24">
        <v>0.60799999999999998</v>
      </c>
      <c r="I166" s="25">
        <f t="shared" si="2"/>
        <v>4.5371499999999996</v>
      </c>
    </row>
    <row r="167" spans="2:9" ht="20.100000000000001" customHeight="1" x14ac:dyDescent="0.25">
      <c r="B167" s="27"/>
      <c r="C167" s="11"/>
      <c r="D167" s="12" t="s">
        <v>42</v>
      </c>
      <c r="E167" s="12">
        <v>4000</v>
      </c>
      <c r="F167" s="12">
        <v>230</v>
      </c>
      <c r="G167" s="12">
        <v>600</v>
      </c>
      <c r="H167" s="24">
        <v>0.55200000000000005</v>
      </c>
      <c r="I167" s="25">
        <f t="shared" si="2"/>
        <v>4.12</v>
      </c>
    </row>
    <row r="168" spans="2:9" ht="20.100000000000001" customHeight="1" x14ac:dyDescent="0.25">
      <c r="B168" s="27"/>
      <c r="C168" s="11"/>
      <c r="D168" s="12" t="s">
        <v>42</v>
      </c>
      <c r="E168" s="12">
        <v>2655</v>
      </c>
      <c r="F168" s="12">
        <v>230</v>
      </c>
      <c r="G168" s="12">
        <v>600</v>
      </c>
      <c r="H168" s="24">
        <v>0.36499999999999999</v>
      </c>
      <c r="I168" s="25">
        <f t="shared" si="2"/>
        <v>2.7346499999999998</v>
      </c>
    </row>
    <row r="169" spans="2:9" ht="20.100000000000001" customHeight="1" x14ac:dyDescent="0.25">
      <c r="B169" s="27"/>
      <c r="C169" s="11"/>
      <c r="D169" s="12" t="s">
        <v>42</v>
      </c>
      <c r="E169" s="12">
        <v>2700</v>
      </c>
      <c r="F169" s="12">
        <v>230</v>
      </c>
      <c r="G169" s="12">
        <v>600</v>
      </c>
      <c r="H169" s="24">
        <v>0.373</v>
      </c>
      <c r="I169" s="25">
        <f t="shared" si="2"/>
        <v>2.7810000000000001</v>
      </c>
    </row>
    <row r="170" spans="2:9" ht="20.100000000000001" customHeight="1" x14ac:dyDescent="0.25">
      <c r="B170" s="27"/>
      <c r="C170" s="11"/>
      <c r="D170" s="12" t="s">
        <v>42</v>
      </c>
      <c r="E170" s="12">
        <v>3295</v>
      </c>
      <c r="F170" s="12">
        <v>230</v>
      </c>
      <c r="G170" s="12">
        <v>600</v>
      </c>
      <c r="H170" s="24">
        <v>0.45500000000000002</v>
      </c>
      <c r="I170" s="25">
        <f t="shared" si="2"/>
        <v>3.39385</v>
      </c>
    </row>
    <row r="171" spans="2:9" ht="20.100000000000001" customHeight="1" x14ac:dyDescent="0.25">
      <c r="B171" s="27"/>
      <c r="C171" s="11"/>
      <c r="D171" s="12" t="s">
        <v>42</v>
      </c>
      <c r="E171" s="12">
        <v>3767</v>
      </c>
      <c r="F171" s="12">
        <v>230</v>
      </c>
      <c r="G171" s="12">
        <v>600</v>
      </c>
      <c r="H171" s="24">
        <v>0.52</v>
      </c>
      <c r="I171" s="25">
        <f t="shared" si="2"/>
        <v>3.88001</v>
      </c>
    </row>
    <row r="172" spans="2:9" ht="20.100000000000001" customHeight="1" x14ac:dyDescent="0.25">
      <c r="B172" s="27"/>
      <c r="C172" s="11"/>
      <c r="D172" s="12" t="s">
        <v>42</v>
      </c>
      <c r="E172" s="12">
        <v>2700</v>
      </c>
      <c r="F172" s="12">
        <v>230</v>
      </c>
      <c r="G172" s="12">
        <v>600</v>
      </c>
      <c r="H172" s="24">
        <v>0.373</v>
      </c>
      <c r="I172" s="25">
        <f t="shared" si="2"/>
        <v>2.7810000000000001</v>
      </c>
    </row>
    <row r="173" spans="2:9" ht="20.100000000000001" customHeight="1" x14ac:dyDescent="0.25">
      <c r="B173" s="27"/>
      <c r="C173" s="11"/>
      <c r="D173" s="12" t="s">
        <v>42</v>
      </c>
      <c r="E173" s="12">
        <v>3860</v>
      </c>
      <c r="F173" s="12">
        <v>230</v>
      </c>
      <c r="G173" s="12">
        <v>600</v>
      </c>
      <c r="H173" s="24">
        <v>0.53300000000000003</v>
      </c>
      <c r="I173" s="25">
        <f t="shared" si="2"/>
        <v>3.9758</v>
      </c>
    </row>
    <row r="174" spans="2:9" ht="20.100000000000001" customHeight="1" x14ac:dyDescent="0.25">
      <c r="B174" s="27"/>
      <c r="C174" s="11"/>
      <c r="D174" s="12" t="s">
        <v>42</v>
      </c>
      <c r="E174" s="12">
        <v>3587</v>
      </c>
      <c r="F174" s="12">
        <v>230</v>
      </c>
      <c r="G174" s="12">
        <v>600</v>
      </c>
      <c r="H174" s="24">
        <v>0.495</v>
      </c>
      <c r="I174" s="25">
        <f t="shared" si="2"/>
        <v>3.6946099999999999</v>
      </c>
    </row>
    <row r="175" spans="2:9" ht="20.100000000000001" customHeight="1" x14ac:dyDescent="0.25">
      <c r="B175" s="27"/>
      <c r="C175" s="11"/>
      <c r="D175" s="12" t="s">
        <v>42</v>
      </c>
      <c r="E175" s="12">
        <v>2700</v>
      </c>
      <c r="F175" s="12">
        <v>230</v>
      </c>
      <c r="G175" s="12">
        <v>600</v>
      </c>
      <c r="H175" s="24">
        <v>0.373</v>
      </c>
      <c r="I175" s="25">
        <f t="shared" si="2"/>
        <v>2.7810000000000001</v>
      </c>
    </row>
    <row r="176" spans="2:9" ht="20.100000000000001" customHeight="1" x14ac:dyDescent="0.25">
      <c r="B176" s="27"/>
      <c r="C176" s="11"/>
      <c r="D176" s="12" t="s">
        <v>42</v>
      </c>
      <c r="E176" s="12">
        <v>3130</v>
      </c>
      <c r="F176" s="12">
        <v>230</v>
      </c>
      <c r="G176" s="12">
        <v>600</v>
      </c>
      <c r="H176" s="24">
        <v>0.432</v>
      </c>
      <c r="I176" s="25">
        <f t="shared" si="2"/>
        <v>3.2239</v>
      </c>
    </row>
    <row r="177" spans="2:9" ht="20.100000000000001" customHeight="1" x14ac:dyDescent="0.25">
      <c r="B177" s="27"/>
      <c r="C177" s="11"/>
      <c r="D177" s="12" t="s">
        <v>42</v>
      </c>
      <c r="E177" s="12">
        <v>2700</v>
      </c>
      <c r="F177" s="12">
        <v>230</v>
      </c>
      <c r="G177" s="12">
        <v>600</v>
      </c>
      <c r="H177" s="24">
        <v>0.373</v>
      </c>
      <c r="I177" s="25">
        <f t="shared" si="2"/>
        <v>2.7810000000000001</v>
      </c>
    </row>
    <row r="178" spans="2:9" ht="20.100000000000001" customHeight="1" x14ac:dyDescent="0.25">
      <c r="B178" s="27"/>
      <c r="C178" s="11"/>
      <c r="D178" s="12" t="s">
        <v>42</v>
      </c>
      <c r="E178" s="12">
        <v>2700</v>
      </c>
      <c r="F178" s="12">
        <v>230</v>
      </c>
      <c r="G178" s="12">
        <v>600</v>
      </c>
      <c r="H178" s="24">
        <v>0.373</v>
      </c>
      <c r="I178" s="25">
        <f t="shared" si="2"/>
        <v>2.7810000000000001</v>
      </c>
    </row>
    <row r="179" spans="2:9" ht="20.100000000000001" customHeight="1" x14ac:dyDescent="0.25">
      <c r="B179" s="27"/>
      <c r="C179" s="11"/>
      <c r="D179" s="12" t="s">
        <v>42</v>
      </c>
      <c r="E179" s="12">
        <v>9290</v>
      </c>
      <c r="F179" s="12">
        <v>230</v>
      </c>
      <c r="G179" s="12">
        <v>600</v>
      </c>
      <c r="H179" s="24">
        <v>1.22</v>
      </c>
      <c r="I179" s="25">
        <f t="shared" si="2"/>
        <v>9.5686999999999998</v>
      </c>
    </row>
    <row r="180" spans="2:9" ht="20.100000000000001" customHeight="1" x14ac:dyDescent="0.25">
      <c r="B180" s="27"/>
      <c r="C180" s="11"/>
      <c r="D180" s="12" t="s">
        <v>42</v>
      </c>
      <c r="E180" s="12">
        <v>2700</v>
      </c>
      <c r="F180" s="12">
        <v>230</v>
      </c>
      <c r="G180" s="12">
        <v>600</v>
      </c>
      <c r="H180" s="24">
        <v>0.373</v>
      </c>
      <c r="I180" s="25">
        <f t="shared" si="2"/>
        <v>2.7810000000000001</v>
      </c>
    </row>
    <row r="181" spans="2:9" ht="20.100000000000001" customHeight="1" x14ac:dyDescent="0.25">
      <c r="B181" s="27"/>
      <c r="C181" s="11"/>
      <c r="D181" s="12" t="s">
        <v>42</v>
      </c>
      <c r="E181" s="12">
        <v>4405</v>
      </c>
      <c r="F181" s="12">
        <v>230</v>
      </c>
      <c r="G181" s="12">
        <v>600</v>
      </c>
      <c r="H181" s="24">
        <v>0.60799999999999998</v>
      </c>
      <c r="I181" s="25">
        <f t="shared" si="2"/>
        <v>4.5371499999999996</v>
      </c>
    </row>
    <row r="182" spans="2:9" ht="20.100000000000001" customHeight="1" x14ac:dyDescent="0.25">
      <c r="B182" s="27"/>
      <c r="C182" s="11"/>
      <c r="D182" s="12" t="s">
        <v>42</v>
      </c>
      <c r="E182" s="12">
        <v>3575</v>
      </c>
      <c r="F182" s="12">
        <v>230</v>
      </c>
      <c r="G182" s="12">
        <v>600</v>
      </c>
      <c r="H182" s="24">
        <v>0.49299999999999999</v>
      </c>
      <c r="I182" s="25">
        <f t="shared" si="2"/>
        <v>3.6822499999999998</v>
      </c>
    </row>
    <row r="183" spans="2:9" ht="20.100000000000001" customHeight="1" x14ac:dyDescent="0.25">
      <c r="B183" s="27"/>
      <c r="C183" s="11"/>
      <c r="D183" s="12" t="s">
        <v>42</v>
      </c>
      <c r="E183" s="12">
        <v>1770</v>
      </c>
      <c r="F183" s="12">
        <v>230</v>
      </c>
      <c r="G183" s="12">
        <v>600</v>
      </c>
      <c r="H183" s="24">
        <v>0.24399999999999999</v>
      </c>
      <c r="I183" s="25">
        <f t="shared" si="2"/>
        <v>1.8230999999999999</v>
      </c>
    </row>
    <row r="184" spans="2:9" ht="20.100000000000001" customHeight="1" x14ac:dyDescent="0.25">
      <c r="B184" s="27"/>
      <c r="C184" s="11"/>
      <c r="D184" s="12" t="s">
        <v>42</v>
      </c>
      <c r="E184" s="12">
        <v>4405</v>
      </c>
      <c r="F184" s="12">
        <v>230</v>
      </c>
      <c r="G184" s="12">
        <v>600</v>
      </c>
      <c r="H184" s="24">
        <v>0.60799999999999998</v>
      </c>
      <c r="I184" s="25">
        <f t="shared" si="2"/>
        <v>4.5371499999999996</v>
      </c>
    </row>
    <row r="185" spans="2:9" ht="20.100000000000001" customHeight="1" x14ac:dyDescent="0.25">
      <c r="B185" s="27"/>
      <c r="C185" s="11"/>
      <c r="D185" s="12" t="s">
        <v>42</v>
      </c>
      <c r="E185" s="12">
        <v>5570</v>
      </c>
      <c r="F185" s="12">
        <v>230</v>
      </c>
      <c r="G185" s="12">
        <v>600</v>
      </c>
      <c r="H185" s="24">
        <v>0.76900000000000002</v>
      </c>
      <c r="I185" s="25">
        <f t="shared" si="2"/>
        <v>5.7370999999999999</v>
      </c>
    </row>
    <row r="186" spans="2:9" ht="20.100000000000001" customHeight="1" x14ac:dyDescent="0.25">
      <c r="B186" s="27"/>
      <c r="C186" s="11"/>
      <c r="D186" s="12" t="s">
        <v>42</v>
      </c>
      <c r="E186" s="12">
        <v>16023</v>
      </c>
      <c r="F186" s="12">
        <v>230</v>
      </c>
      <c r="G186" s="12">
        <v>600</v>
      </c>
      <c r="H186" s="24">
        <v>2.2109999999999999</v>
      </c>
      <c r="I186" s="25">
        <f t="shared" si="2"/>
        <v>16.503689999999999</v>
      </c>
    </row>
    <row r="187" spans="2:9" ht="20.100000000000001" customHeight="1" x14ac:dyDescent="0.25">
      <c r="B187" s="27"/>
      <c r="C187" s="11"/>
      <c r="D187" s="12" t="s">
        <v>42</v>
      </c>
      <c r="E187" s="12">
        <v>2470</v>
      </c>
      <c r="F187" s="12">
        <v>230</v>
      </c>
      <c r="G187" s="12">
        <v>600</v>
      </c>
      <c r="H187" s="24">
        <v>0.34100000000000003</v>
      </c>
      <c r="I187" s="25">
        <f t="shared" si="2"/>
        <v>2.5440999999999998</v>
      </c>
    </row>
    <row r="188" spans="2:9" ht="20.100000000000001" customHeight="1" x14ac:dyDescent="0.25">
      <c r="B188" s="27"/>
      <c r="C188" s="11"/>
      <c r="D188" s="12" t="s">
        <v>42</v>
      </c>
      <c r="E188" s="12">
        <v>2700</v>
      </c>
      <c r="F188" s="12">
        <v>230</v>
      </c>
      <c r="G188" s="12">
        <v>600</v>
      </c>
      <c r="H188" s="24">
        <v>0.373</v>
      </c>
      <c r="I188" s="25">
        <f t="shared" si="2"/>
        <v>2.7810000000000001</v>
      </c>
    </row>
    <row r="189" spans="2:9" ht="20.100000000000001" customHeight="1" x14ac:dyDescent="0.25">
      <c r="B189" s="27"/>
      <c r="C189" s="11"/>
      <c r="D189" s="12" t="s">
        <v>42</v>
      </c>
      <c r="E189" s="12">
        <v>5050</v>
      </c>
      <c r="F189" s="12">
        <v>230</v>
      </c>
      <c r="G189" s="12">
        <v>600</v>
      </c>
      <c r="H189" s="24">
        <v>0.69699999999999995</v>
      </c>
      <c r="I189" s="25">
        <f t="shared" si="2"/>
        <v>5.2015000000000002</v>
      </c>
    </row>
    <row r="190" spans="2:9" ht="20.100000000000001" customHeight="1" x14ac:dyDescent="0.25">
      <c r="B190" s="27"/>
      <c r="C190" s="11"/>
      <c r="D190" s="12" t="s">
        <v>42</v>
      </c>
      <c r="E190" s="12">
        <v>3960</v>
      </c>
      <c r="F190" s="12">
        <v>230</v>
      </c>
      <c r="G190" s="12">
        <v>600</v>
      </c>
      <c r="H190" s="24">
        <v>0.54600000000000004</v>
      </c>
      <c r="I190" s="25">
        <f t="shared" si="2"/>
        <v>4.0788000000000002</v>
      </c>
    </row>
    <row r="191" spans="2:9" ht="20.100000000000001" customHeight="1" x14ac:dyDescent="0.25">
      <c r="B191" s="27"/>
      <c r="C191" s="11"/>
      <c r="D191" s="12" t="s">
        <v>42</v>
      </c>
      <c r="E191" s="12">
        <v>1500</v>
      </c>
      <c r="F191" s="12">
        <v>230</v>
      </c>
      <c r="G191" s="12">
        <v>600</v>
      </c>
      <c r="H191" s="24">
        <v>0.20699999999999999</v>
      </c>
      <c r="I191" s="25">
        <f t="shared" si="2"/>
        <v>1.5449999999999999</v>
      </c>
    </row>
    <row r="192" spans="2:9" ht="20.100000000000001" customHeight="1" x14ac:dyDescent="0.25">
      <c r="B192" s="27"/>
      <c r="C192" s="11"/>
      <c r="D192" s="12" t="s">
        <v>42</v>
      </c>
      <c r="E192" s="12">
        <v>2220</v>
      </c>
      <c r="F192" s="12">
        <v>230</v>
      </c>
      <c r="G192" s="12">
        <v>600</v>
      </c>
      <c r="H192" s="24">
        <v>0.30599999999999999</v>
      </c>
      <c r="I192" s="25">
        <f t="shared" si="2"/>
        <v>2.2866</v>
      </c>
    </row>
    <row r="193" spans="2:9" ht="20.100000000000001" customHeight="1" x14ac:dyDescent="0.25">
      <c r="B193" s="27"/>
      <c r="C193" s="11"/>
      <c r="D193" s="12" t="s">
        <v>42</v>
      </c>
      <c r="E193" s="12">
        <v>1500</v>
      </c>
      <c r="F193" s="12">
        <v>230</v>
      </c>
      <c r="G193" s="12">
        <v>600</v>
      </c>
      <c r="H193" s="24">
        <v>0.20699999999999999</v>
      </c>
      <c r="I193" s="25">
        <f t="shared" si="2"/>
        <v>1.5449999999999999</v>
      </c>
    </row>
    <row r="194" spans="2:9" ht="20.100000000000001" customHeight="1" x14ac:dyDescent="0.25">
      <c r="B194" s="27"/>
      <c r="C194" s="11"/>
      <c r="D194" s="12" t="s">
        <v>42</v>
      </c>
      <c r="E194" s="12">
        <v>2655</v>
      </c>
      <c r="F194" s="12">
        <v>230</v>
      </c>
      <c r="G194" s="12">
        <v>600</v>
      </c>
      <c r="H194" s="24">
        <v>0.36599999999999999</v>
      </c>
      <c r="I194" s="25">
        <f t="shared" si="2"/>
        <v>2.7346499999999998</v>
      </c>
    </row>
    <row r="195" spans="2:9" ht="20.100000000000001" customHeight="1" x14ac:dyDescent="0.25">
      <c r="B195" s="27"/>
      <c r="C195" s="11"/>
      <c r="D195" s="12" t="s">
        <v>42</v>
      </c>
      <c r="E195" s="12">
        <v>2760</v>
      </c>
      <c r="F195" s="12">
        <v>230</v>
      </c>
      <c r="G195" s="12">
        <v>600</v>
      </c>
      <c r="H195" s="24">
        <v>0.38100000000000001</v>
      </c>
      <c r="I195" s="25">
        <f t="shared" si="2"/>
        <v>2.8428</v>
      </c>
    </row>
    <row r="196" spans="2:9" ht="20.100000000000001" customHeight="1" x14ac:dyDescent="0.25">
      <c r="B196" s="27"/>
      <c r="C196" s="11"/>
      <c r="D196" s="12" t="s">
        <v>42</v>
      </c>
      <c r="E196" s="12">
        <v>3290</v>
      </c>
      <c r="F196" s="12">
        <v>230</v>
      </c>
      <c r="G196" s="12">
        <v>600</v>
      </c>
      <c r="H196" s="24">
        <v>0.45400000000000001</v>
      </c>
      <c r="I196" s="25">
        <f t="shared" si="2"/>
        <v>3.3887</v>
      </c>
    </row>
    <row r="197" spans="2:9" ht="20.100000000000001" customHeight="1" x14ac:dyDescent="0.25">
      <c r="B197" s="27"/>
      <c r="C197" s="11"/>
      <c r="D197" s="12" t="s">
        <v>42</v>
      </c>
      <c r="E197" s="12">
        <v>3290</v>
      </c>
      <c r="F197" s="12">
        <v>230</v>
      </c>
      <c r="G197" s="12">
        <v>600</v>
      </c>
      <c r="H197" s="24">
        <v>0.45400000000000001</v>
      </c>
      <c r="I197" s="25">
        <f t="shared" si="2"/>
        <v>3.3887</v>
      </c>
    </row>
    <row r="198" spans="2:9" ht="20.100000000000001" customHeight="1" x14ac:dyDescent="0.25">
      <c r="B198" s="27"/>
      <c r="C198" s="11"/>
      <c r="D198" s="12" t="s">
        <v>42</v>
      </c>
      <c r="E198" s="12">
        <v>6300</v>
      </c>
      <c r="F198" s="12">
        <v>230</v>
      </c>
      <c r="G198" s="12">
        <v>600</v>
      </c>
      <c r="H198" s="24">
        <v>0.86899999999999999</v>
      </c>
      <c r="I198" s="25">
        <f t="shared" si="2"/>
        <v>6.4889999999999999</v>
      </c>
    </row>
    <row r="199" spans="2:9" ht="20.100000000000001" customHeight="1" x14ac:dyDescent="0.25">
      <c r="B199" s="27"/>
      <c r="C199" s="11"/>
      <c r="D199" s="12" t="s">
        <v>42</v>
      </c>
      <c r="E199" s="12">
        <v>200</v>
      </c>
      <c r="F199" s="12">
        <v>230</v>
      </c>
      <c r="G199" s="12">
        <v>600</v>
      </c>
      <c r="H199" s="24">
        <v>2.8000000000000001E-2</v>
      </c>
      <c r="I199" s="25">
        <f t="shared" si="2"/>
        <v>0.20599999999999999</v>
      </c>
    </row>
    <row r="200" spans="2:9" ht="20.100000000000001" customHeight="1" x14ac:dyDescent="0.25">
      <c r="B200" s="27"/>
      <c r="C200" s="11"/>
      <c r="D200" s="12" t="s">
        <v>42</v>
      </c>
      <c r="E200" s="12">
        <v>5570</v>
      </c>
      <c r="F200" s="12">
        <v>230</v>
      </c>
      <c r="G200" s="12">
        <v>600</v>
      </c>
      <c r="H200" s="24">
        <v>0.76900000000000002</v>
      </c>
      <c r="I200" s="25">
        <f t="shared" si="2"/>
        <v>5.7370999999999999</v>
      </c>
    </row>
    <row r="201" spans="2:9" ht="20.100000000000001" customHeight="1" x14ac:dyDescent="0.25">
      <c r="B201" s="27"/>
      <c r="C201" s="11"/>
      <c r="D201" s="12" t="s">
        <v>42</v>
      </c>
      <c r="E201" s="12">
        <v>12450</v>
      </c>
      <c r="F201" s="12">
        <v>230</v>
      </c>
      <c r="G201" s="12">
        <v>600</v>
      </c>
      <c r="H201" s="24">
        <v>1.718</v>
      </c>
      <c r="I201" s="25">
        <f t="shared" si="2"/>
        <v>12.823499999999999</v>
      </c>
    </row>
    <row r="202" spans="2:9" ht="20.100000000000001" customHeight="1" x14ac:dyDescent="0.25">
      <c r="B202" s="27"/>
      <c r="C202" s="11"/>
      <c r="D202" s="12" t="s">
        <v>42</v>
      </c>
      <c r="E202" s="12">
        <v>5265</v>
      </c>
      <c r="F202" s="12">
        <v>230</v>
      </c>
      <c r="G202" s="12">
        <v>600</v>
      </c>
      <c r="H202" s="24">
        <v>0.72699999999999998</v>
      </c>
      <c r="I202" s="25">
        <f t="shared" si="2"/>
        <v>5.4229500000000002</v>
      </c>
    </row>
    <row r="203" spans="2:9" ht="20.100000000000001" customHeight="1" x14ac:dyDescent="0.25">
      <c r="B203" s="27"/>
      <c r="C203" s="11"/>
      <c r="D203" s="12" t="s">
        <v>42</v>
      </c>
      <c r="E203" s="12">
        <v>5570</v>
      </c>
      <c r="F203" s="12">
        <v>230</v>
      </c>
      <c r="G203" s="12">
        <v>600</v>
      </c>
      <c r="H203" s="24">
        <v>0.76900000000000002</v>
      </c>
      <c r="I203" s="25">
        <f t="shared" si="2"/>
        <v>5.7370999999999999</v>
      </c>
    </row>
    <row r="204" spans="2:9" ht="20.100000000000001" customHeight="1" x14ac:dyDescent="0.25">
      <c r="B204" s="27"/>
      <c r="C204" s="11"/>
      <c r="D204" s="12" t="s">
        <v>42</v>
      </c>
      <c r="E204" s="12">
        <v>3780</v>
      </c>
      <c r="F204" s="12">
        <v>230</v>
      </c>
      <c r="G204" s="12">
        <v>600</v>
      </c>
      <c r="H204" s="24">
        <v>0.52200000000000002</v>
      </c>
      <c r="I204" s="25">
        <f t="shared" si="2"/>
        <v>3.8934000000000002</v>
      </c>
    </row>
    <row r="205" spans="2:9" ht="20.100000000000001" customHeight="1" x14ac:dyDescent="0.25">
      <c r="B205" s="27"/>
      <c r="C205" s="11"/>
      <c r="D205" s="12" t="s">
        <v>42</v>
      </c>
      <c r="E205" s="12">
        <v>7977</v>
      </c>
      <c r="F205" s="12">
        <v>230</v>
      </c>
      <c r="G205" s="12">
        <v>600</v>
      </c>
      <c r="H205" s="24">
        <v>1.101</v>
      </c>
      <c r="I205" s="25">
        <f t="shared" si="2"/>
        <v>8.21631</v>
      </c>
    </row>
    <row r="206" spans="2:9" ht="20.100000000000001" customHeight="1" x14ac:dyDescent="0.25">
      <c r="B206" s="27"/>
      <c r="C206" s="11"/>
      <c r="D206" s="12" t="s">
        <v>42</v>
      </c>
      <c r="E206" s="12">
        <v>4035</v>
      </c>
      <c r="F206" s="12">
        <v>230</v>
      </c>
      <c r="G206" s="12">
        <v>600</v>
      </c>
      <c r="H206" s="24">
        <v>0.55700000000000005</v>
      </c>
      <c r="I206" s="25">
        <f t="shared" ref="I206:I269" si="3">(((E206*F206)+(G206-200)*E206+(G206-200)*E206))/1000000</f>
        <v>4.1560499999999996</v>
      </c>
    </row>
    <row r="207" spans="2:9" ht="20.100000000000001" customHeight="1" x14ac:dyDescent="0.25">
      <c r="B207" s="27"/>
      <c r="C207" s="11"/>
      <c r="D207" s="12" t="s">
        <v>42</v>
      </c>
      <c r="E207" s="12">
        <v>5750</v>
      </c>
      <c r="F207" s="12">
        <v>230</v>
      </c>
      <c r="G207" s="12">
        <v>600</v>
      </c>
      <c r="H207" s="24">
        <v>0.79400000000000004</v>
      </c>
      <c r="I207" s="25">
        <f t="shared" si="3"/>
        <v>5.9225000000000003</v>
      </c>
    </row>
    <row r="208" spans="2:9" ht="20.100000000000001" customHeight="1" x14ac:dyDescent="0.25">
      <c r="B208" s="27"/>
      <c r="C208" s="11"/>
      <c r="D208" s="12" t="s">
        <v>42</v>
      </c>
      <c r="E208" s="12">
        <v>3015</v>
      </c>
      <c r="F208" s="12">
        <v>230</v>
      </c>
      <c r="G208" s="12">
        <v>600</v>
      </c>
      <c r="H208" s="24">
        <v>0.41599999999999998</v>
      </c>
      <c r="I208" s="25">
        <f t="shared" si="3"/>
        <v>3.1054499999999998</v>
      </c>
    </row>
    <row r="209" spans="2:9" ht="20.100000000000001" customHeight="1" x14ac:dyDescent="0.25">
      <c r="B209" s="27"/>
      <c r="C209" s="11"/>
      <c r="D209" s="12" t="s">
        <v>42</v>
      </c>
      <c r="E209" s="12">
        <v>5400</v>
      </c>
      <c r="F209" s="12">
        <v>230</v>
      </c>
      <c r="G209" s="12">
        <v>600</v>
      </c>
      <c r="H209" s="24">
        <v>0.745</v>
      </c>
      <c r="I209" s="25">
        <f t="shared" si="3"/>
        <v>5.5620000000000003</v>
      </c>
    </row>
    <row r="210" spans="2:9" ht="20.100000000000001" customHeight="1" x14ac:dyDescent="0.25">
      <c r="B210" s="27"/>
      <c r="C210" s="11"/>
      <c r="D210" s="12" t="s">
        <v>42</v>
      </c>
      <c r="E210" s="12">
        <v>3753</v>
      </c>
      <c r="F210" s="12">
        <v>230</v>
      </c>
      <c r="G210" s="12">
        <v>600</v>
      </c>
      <c r="H210" s="24">
        <v>0.51800000000000002</v>
      </c>
      <c r="I210" s="25">
        <f t="shared" si="3"/>
        <v>3.8655900000000001</v>
      </c>
    </row>
    <row r="211" spans="2:9" ht="20.100000000000001" customHeight="1" x14ac:dyDescent="0.25">
      <c r="B211" s="27"/>
      <c r="C211" s="11"/>
      <c r="D211" s="12" t="s">
        <v>42</v>
      </c>
      <c r="E211" s="12">
        <v>4035</v>
      </c>
      <c r="F211" s="12">
        <v>230</v>
      </c>
      <c r="G211" s="12">
        <v>600</v>
      </c>
      <c r="H211" s="24">
        <v>0.55700000000000005</v>
      </c>
      <c r="I211" s="25">
        <f t="shared" si="3"/>
        <v>4.1560499999999996</v>
      </c>
    </row>
    <row r="212" spans="2:9" ht="20.100000000000001" customHeight="1" x14ac:dyDescent="0.25">
      <c r="B212" s="27"/>
      <c r="C212" s="11"/>
      <c r="D212" s="12" t="s">
        <v>42</v>
      </c>
      <c r="E212" s="12">
        <v>2570</v>
      </c>
      <c r="F212" s="12">
        <v>230</v>
      </c>
      <c r="G212" s="12">
        <v>600</v>
      </c>
      <c r="H212" s="24">
        <v>0.35499999999999998</v>
      </c>
      <c r="I212" s="25">
        <f t="shared" si="3"/>
        <v>2.6471</v>
      </c>
    </row>
    <row r="213" spans="2:9" ht="20.100000000000001" customHeight="1" x14ac:dyDescent="0.25">
      <c r="B213" s="27"/>
      <c r="C213" s="11"/>
      <c r="D213" s="12" t="s">
        <v>42</v>
      </c>
      <c r="E213" s="12">
        <v>4890</v>
      </c>
      <c r="F213" s="12">
        <v>230</v>
      </c>
      <c r="G213" s="12">
        <v>600</v>
      </c>
      <c r="H213" s="24">
        <v>0.67500000000000004</v>
      </c>
      <c r="I213" s="25">
        <f t="shared" si="3"/>
        <v>5.0366999999999997</v>
      </c>
    </row>
    <row r="214" spans="2:9" ht="20.100000000000001" customHeight="1" x14ac:dyDescent="0.25">
      <c r="B214" s="27"/>
      <c r="C214" s="11"/>
      <c r="D214" s="12" t="s">
        <v>42</v>
      </c>
      <c r="E214" s="12">
        <v>3450</v>
      </c>
      <c r="F214" s="12">
        <v>230</v>
      </c>
      <c r="G214" s="12">
        <v>600</v>
      </c>
      <c r="H214" s="24">
        <v>0.47599999999999998</v>
      </c>
      <c r="I214" s="25">
        <f t="shared" si="3"/>
        <v>3.5535000000000001</v>
      </c>
    </row>
    <row r="215" spans="2:9" ht="20.100000000000001" customHeight="1" x14ac:dyDescent="0.25">
      <c r="B215" s="27"/>
      <c r="C215" s="11"/>
      <c r="D215" s="12" t="s">
        <v>42</v>
      </c>
      <c r="E215" s="12">
        <v>2575</v>
      </c>
      <c r="F215" s="12">
        <v>230</v>
      </c>
      <c r="G215" s="12">
        <v>600</v>
      </c>
      <c r="H215" s="24">
        <v>0.35499999999999998</v>
      </c>
      <c r="I215" s="25">
        <f t="shared" si="3"/>
        <v>2.65225</v>
      </c>
    </row>
    <row r="216" spans="2:9" ht="20.100000000000001" customHeight="1" x14ac:dyDescent="0.25">
      <c r="B216" s="27"/>
      <c r="C216" s="11"/>
      <c r="D216" s="12" t="s">
        <v>42</v>
      </c>
      <c r="E216" s="12">
        <v>2570</v>
      </c>
      <c r="F216" s="12">
        <v>230</v>
      </c>
      <c r="G216" s="12">
        <v>600</v>
      </c>
      <c r="H216" s="24">
        <v>0.35499999999999998</v>
      </c>
      <c r="I216" s="25">
        <f t="shared" si="3"/>
        <v>2.6471</v>
      </c>
    </row>
    <row r="217" spans="2:9" ht="20.100000000000001" customHeight="1" x14ac:dyDescent="0.25">
      <c r="B217" s="27"/>
      <c r="C217" s="11"/>
      <c r="D217" s="12" t="s">
        <v>42</v>
      </c>
      <c r="E217" s="12">
        <v>2420</v>
      </c>
      <c r="F217" s="12">
        <v>230</v>
      </c>
      <c r="G217" s="12">
        <v>600</v>
      </c>
      <c r="H217" s="24">
        <v>0.32700000000000001</v>
      </c>
      <c r="I217" s="25">
        <f t="shared" si="3"/>
        <v>2.4925999999999999</v>
      </c>
    </row>
    <row r="218" spans="2:9" ht="20.100000000000001" customHeight="1" x14ac:dyDescent="0.25">
      <c r="B218" s="27"/>
      <c r="C218" s="11"/>
      <c r="D218" s="12" t="s">
        <v>42</v>
      </c>
      <c r="E218" s="12">
        <v>5750</v>
      </c>
      <c r="F218" s="12">
        <v>230</v>
      </c>
      <c r="G218" s="12">
        <v>600</v>
      </c>
      <c r="H218" s="24">
        <v>0.79400000000000004</v>
      </c>
      <c r="I218" s="25">
        <f t="shared" si="3"/>
        <v>5.9225000000000003</v>
      </c>
    </row>
    <row r="219" spans="2:9" ht="20.100000000000001" customHeight="1" x14ac:dyDescent="0.25">
      <c r="B219" s="27"/>
      <c r="C219" s="11"/>
      <c r="D219" s="12" t="s">
        <v>42</v>
      </c>
      <c r="E219" s="12">
        <v>6650</v>
      </c>
      <c r="F219" s="12">
        <v>230</v>
      </c>
      <c r="G219" s="12">
        <v>600</v>
      </c>
      <c r="H219" s="24">
        <v>0.91800000000000004</v>
      </c>
      <c r="I219" s="25">
        <f t="shared" si="3"/>
        <v>6.8494999999999999</v>
      </c>
    </row>
    <row r="220" spans="2:9" ht="20.100000000000001" customHeight="1" x14ac:dyDescent="0.25">
      <c r="B220" s="27"/>
      <c r="C220" s="11"/>
      <c r="D220" s="12" t="s">
        <v>42</v>
      </c>
      <c r="E220" s="12">
        <v>3562</v>
      </c>
      <c r="F220" s="12">
        <v>230</v>
      </c>
      <c r="G220" s="12">
        <v>600</v>
      </c>
      <c r="H220" s="24">
        <v>0.49199999999999999</v>
      </c>
      <c r="I220" s="25">
        <f t="shared" si="3"/>
        <v>3.66886</v>
      </c>
    </row>
    <row r="221" spans="2:9" ht="20.100000000000001" customHeight="1" x14ac:dyDescent="0.25">
      <c r="B221" s="27"/>
      <c r="C221" s="11"/>
      <c r="D221" s="12" t="s">
        <v>42</v>
      </c>
      <c r="E221" s="12">
        <v>6000</v>
      </c>
      <c r="F221" s="12">
        <v>230</v>
      </c>
      <c r="G221" s="12">
        <v>600</v>
      </c>
      <c r="H221" s="24">
        <v>0.82799999999999996</v>
      </c>
      <c r="I221" s="25">
        <f t="shared" si="3"/>
        <v>6.18</v>
      </c>
    </row>
    <row r="222" spans="2:9" ht="20.100000000000001" customHeight="1" x14ac:dyDescent="0.25">
      <c r="B222" s="27"/>
      <c r="C222" s="11"/>
      <c r="D222" s="12" t="s">
        <v>42</v>
      </c>
      <c r="E222" s="12">
        <v>6200</v>
      </c>
      <c r="F222" s="12">
        <v>230</v>
      </c>
      <c r="G222" s="12">
        <v>600</v>
      </c>
      <c r="H222" s="24">
        <v>0.85599999999999998</v>
      </c>
      <c r="I222" s="25">
        <f t="shared" si="3"/>
        <v>6.3860000000000001</v>
      </c>
    </row>
    <row r="223" spans="2:9" ht="20.100000000000001" customHeight="1" x14ac:dyDescent="0.25">
      <c r="B223" s="27"/>
      <c r="C223" s="11"/>
      <c r="D223" s="12" t="s">
        <v>42</v>
      </c>
      <c r="E223" s="12">
        <v>6200</v>
      </c>
      <c r="F223" s="12">
        <v>230</v>
      </c>
      <c r="G223" s="12">
        <v>600</v>
      </c>
      <c r="H223" s="24">
        <v>0.85599999999999998</v>
      </c>
      <c r="I223" s="25">
        <f t="shared" si="3"/>
        <v>6.3860000000000001</v>
      </c>
    </row>
    <row r="224" spans="2:9" ht="20.100000000000001" customHeight="1" x14ac:dyDescent="0.25">
      <c r="B224" s="27"/>
      <c r="C224" s="11"/>
      <c r="D224" s="12" t="s">
        <v>42</v>
      </c>
      <c r="E224" s="12">
        <v>3400</v>
      </c>
      <c r="F224" s="12">
        <v>230</v>
      </c>
      <c r="G224" s="12">
        <v>600</v>
      </c>
      <c r="H224" s="24">
        <v>0.46899999999999997</v>
      </c>
      <c r="I224" s="25">
        <f t="shared" si="3"/>
        <v>3.5019999999999998</v>
      </c>
    </row>
    <row r="225" spans="2:9" ht="20.100000000000001" customHeight="1" x14ac:dyDescent="0.25">
      <c r="B225" s="27"/>
      <c r="C225" s="11"/>
      <c r="D225" s="12" t="s">
        <v>42</v>
      </c>
      <c r="E225" s="12">
        <v>6300</v>
      </c>
      <c r="F225" s="12">
        <v>230</v>
      </c>
      <c r="G225" s="12">
        <v>600</v>
      </c>
      <c r="H225" s="24">
        <v>0.86899999999999999</v>
      </c>
      <c r="I225" s="25">
        <f t="shared" si="3"/>
        <v>6.4889999999999999</v>
      </c>
    </row>
    <row r="226" spans="2:9" ht="20.100000000000001" customHeight="1" x14ac:dyDescent="0.25">
      <c r="B226" s="27"/>
      <c r="C226" s="11"/>
      <c r="D226" s="12" t="s">
        <v>42</v>
      </c>
      <c r="E226" s="12">
        <v>665</v>
      </c>
      <c r="F226" s="12">
        <v>230</v>
      </c>
      <c r="G226" s="12">
        <v>600</v>
      </c>
      <c r="H226" s="24">
        <v>9.1999999999999998E-2</v>
      </c>
      <c r="I226" s="25">
        <f t="shared" si="3"/>
        <v>0.68494999999999995</v>
      </c>
    </row>
    <row r="227" spans="2:9" ht="20.100000000000001" customHeight="1" x14ac:dyDescent="0.25">
      <c r="B227" s="27"/>
      <c r="C227" s="11"/>
      <c r="D227" s="12" t="s">
        <v>42</v>
      </c>
      <c r="E227" s="12">
        <v>1535</v>
      </c>
      <c r="F227" s="12">
        <v>230</v>
      </c>
      <c r="G227" s="12">
        <v>600</v>
      </c>
      <c r="H227" s="24">
        <v>0.21199999999999999</v>
      </c>
      <c r="I227" s="25">
        <f t="shared" si="3"/>
        <v>1.5810500000000001</v>
      </c>
    </row>
    <row r="228" spans="2:9" ht="20.100000000000001" customHeight="1" x14ac:dyDescent="0.25">
      <c r="B228" s="27"/>
      <c r="C228" s="11"/>
      <c r="D228" s="12" t="s">
        <v>42</v>
      </c>
      <c r="E228" s="12">
        <v>8888</v>
      </c>
      <c r="F228" s="12">
        <v>230</v>
      </c>
      <c r="G228" s="12">
        <v>600</v>
      </c>
      <c r="H228" s="24">
        <v>1.226</v>
      </c>
      <c r="I228" s="25">
        <f t="shared" si="3"/>
        <v>9.1546400000000006</v>
      </c>
    </row>
    <row r="229" spans="2:9" ht="20.100000000000001" customHeight="1" x14ac:dyDescent="0.25">
      <c r="B229" s="27"/>
      <c r="C229" s="11"/>
      <c r="D229" s="12" t="s">
        <v>42</v>
      </c>
      <c r="E229" s="12">
        <v>4990</v>
      </c>
      <c r="F229" s="12">
        <v>230</v>
      </c>
      <c r="G229" s="12">
        <v>600</v>
      </c>
      <c r="H229" s="24">
        <v>0.68899999999999995</v>
      </c>
      <c r="I229" s="25">
        <f t="shared" si="3"/>
        <v>5.1397000000000004</v>
      </c>
    </row>
    <row r="230" spans="2:9" ht="20.100000000000001" customHeight="1" x14ac:dyDescent="0.25">
      <c r="B230" s="27"/>
      <c r="C230" s="11"/>
      <c r="D230" s="12" t="s">
        <v>42</v>
      </c>
      <c r="E230" s="12">
        <v>11220</v>
      </c>
      <c r="F230" s="12">
        <v>230</v>
      </c>
      <c r="G230" s="12">
        <v>600</v>
      </c>
      <c r="H230" s="24">
        <v>1.548</v>
      </c>
      <c r="I230" s="25">
        <f t="shared" si="3"/>
        <v>11.5566</v>
      </c>
    </row>
    <row r="231" spans="2:9" ht="20.100000000000001" customHeight="1" x14ac:dyDescent="0.25">
      <c r="B231" s="27"/>
      <c r="C231" s="11"/>
      <c r="D231" s="12" t="s">
        <v>42</v>
      </c>
      <c r="E231" s="12">
        <v>6450</v>
      </c>
      <c r="F231" s="12">
        <v>230</v>
      </c>
      <c r="G231" s="12">
        <v>600</v>
      </c>
      <c r="H231" s="24">
        <v>0.89</v>
      </c>
      <c r="I231" s="25">
        <f t="shared" si="3"/>
        <v>6.6435000000000004</v>
      </c>
    </row>
    <row r="232" spans="2:9" ht="20.100000000000001" customHeight="1" x14ac:dyDescent="0.25">
      <c r="B232" s="27"/>
      <c r="C232" s="11"/>
      <c r="D232" s="12" t="s">
        <v>42</v>
      </c>
      <c r="E232" s="12">
        <v>1315</v>
      </c>
      <c r="F232" s="12">
        <v>230</v>
      </c>
      <c r="G232" s="12">
        <v>600</v>
      </c>
      <c r="H232" s="24">
        <v>0.18099999999999999</v>
      </c>
      <c r="I232" s="25">
        <f t="shared" si="3"/>
        <v>1.3544499999999999</v>
      </c>
    </row>
    <row r="233" spans="2:9" ht="20.100000000000001" customHeight="1" x14ac:dyDescent="0.25">
      <c r="B233" s="27"/>
      <c r="C233" s="11"/>
      <c r="D233" s="12" t="s">
        <v>42</v>
      </c>
      <c r="E233" s="12">
        <v>1370</v>
      </c>
      <c r="F233" s="12">
        <v>230</v>
      </c>
      <c r="G233" s="12">
        <v>600</v>
      </c>
      <c r="H233" s="24">
        <v>0.189</v>
      </c>
      <c r="I233" s="25">
        <f t="shared" si="3"/>
        <v>1.4111</v>
      </c>
    </row>
    <row r="234" spans="2:9" ht="20.100000000000001" customHeight="1" x14ac:dyDescent="0.25">
      <c r="B234" s="27"/>
      <c r="C234" s="11"/>
      <c r="D234" s="12" t="s">
        <v>42</v>
      </c>
      <c r="E234" s="12">
        <v>2230</v>
      </c>
      <c r="F234" s="12">
        <v>230</v>
      </c>
      <c r="G234" s="12">
        <v>600</v>
      </c>
      <c r="H234" s="24">
        <v>0.308</v>
      </c>
      <c r="I234" s="25">
        <f t="shared" si="3"/>
        <v>2.2968999999999999</v>
      </c>
    </row>
    <row r="235" spans="2:9" ht="20.100000000000001" customHeight="1" x14ac:dyDescent="0.25">
      <c r="B235" s="27"/>
      <c r="C235" s="11"/>
      <c r="D235" s="12" t="s">
        <v>42</v>
      </c>
      <c r="E235" s="12">
        <v>2230</v>
      </c>
      <c r="F235" s="12">
        <v>230</v>
      </c>
      <c r="G235" s="12">
        <v>600</v>
      </c>
      <c r="H235" s="24">
        <v>0.308</v>
      </c>
      <c r="I235" s="25">
        <f t="shared" si="3"/>
        <v>2.2968999999999999</v>
      </c>
    </row>
    <row r="236" spans="2:9" ht="20.100000000000001" customHeight="1" x14ac:dyDescent="0.25">
      <c r="B236" s="27"/>
      <c r="C236" s="11"/>
      <c r="D236" s="12" t="s">
        <v>42</v>
      </c>
      <c r="E236" s="12">
        <v>2540</v>
      </c>
      <c r="F236" s="12">
        <v>230</v>
      </c>
      <c r="G236" s="12">
        <v>600</v>
      </c>
      <c r="H236" s="24">
        <v>0.35099999999999998</v>
      </c>
      <c r="I236" s="25">
        <f t="shared" si="3"/>
        <v>2.6162000000000001</v>
      </c>
    </row>
    <row r="237" spans="2:9" ht="20.100000000000001" customHeight="1" x14ac:dyDescent="0.25">
      <c r="B237" s="27"/>
      <c r="C237" s="11"/>
      <c r="D237" s="12" t="s">
        <v>42</v>
      </c>
      <c r="E237" s="12">
        <v>1500</v>
      </c>
      <c r="F237" s="12">
        <v>230</v>
      </c>
      <c r="G237" s="12">
        <v>600</v>
      </c>
      <c r="H237" s="24">
        <v>0.20699999999999999</v>
      </c>
      <c r="I237" s="25">
        <f t="shared" si="3"/>
        <v>1.5449999999999999</v>
      </c>
    </row>
    <row r="238" spans="2:9" ht="20.100000000000001" customHeight="1" x14ac:dyDescent="0.25">
      <c r="B238" s="27"/>
      <c r="C238" s="11"/>
      <c r="D238" s="12" t="s">
        <v>42</v>
      </c>
      <c r="E238" s="12">
        <v>4000</v>
      </c>
      <c r="F238" s="12">
        <v>230</v>
      </c>
      <c r="G238" s="12">
        <v>600</v>
      </c>
      <c r="H238" s="24">
        <v>0.55200000000000005</v>
      </c>
      <c r="I238" s="25">
        <f t="shared" si="3"/>
        <v>4.12</v>
      </c>
    </row>
    <row r="239" spans="2:9" ht="20.100000000000001" customHeight="1" x14ac:dyDescent="0.25">
      <c r="B239" s="27"/>
      <c r="C239" s="11"/>
      <c r="D239" s="12" t="s">
        <v>42</v>
      </c>
      <c r="E239" s="12">
        <v>4000</v>
      </c>
      <c r="F239" s="12">
        <v>230</v>
      </c>
      <c r="G239" s="12">
        <v>600</v>
      </c>
      <c r="H239" s="24">
        <v>0.54600000000000004</v>
      </c>
      <c r="I239" s="25">
        <f t="shared" si="3"/>
        <v>4.12</v>
      </c>
    </row>
    <row r="240" spans="2:9" ht="20.100000000000001" customHeight="1" x14ac:dyDescent="0.25">
      <c r="B240" s="27"/>
      <c r="C240" s="11"/>
      <c r="D240" s="12" t="s">
        <v>42</v>
      </c>
      <c r="E240" s="12">
        <v>1425</v>
      </c>
      <c r="F240" s="12">
        <v>230</v>
      </c>
      <c r="G240" s="12">
        <v>600</v>
      </c>
      <c r="H240" s="24">
        <v>0.19700000000000001</v>
      </c>
      <c r="I240" s="25">
        <f t="shared" si="3"/>
        <v>1.4677500000000001</v>
      </c>
    </row>
    <row r="241" spans="2:9" ht="20.100000000000001" customHeight="1" x14ac:dyDescent="0.25">
      <c r="B241" s="27"/>
      <c r="C241" s="11"/>
      <c r="D241" s="12" t="s">
        <v>42</v>
      </c>
      <c r="E241" s="12">
        <v>1310</v>
      </c>
      <c r="F241" s="12">
        <v>230</v>
      </c>
      <c r="G241" s="12">
        <v>600</v>
      </c>
      <c r="H241" s="24">
        <v>0.18099999999999999</v>
      </c>
      <c r="I241" s="25">
        <f t="shared" si="3"/>
        <v>1.3492999999999999</v>
      </c>
    </row>
    <row r="242" spans="2:9" ht="20.100000000000001" customHeight="1" x14ac:dyDescent="0.25">
      <c r="B242" s="27"/>
      <c r="C242" s="11"/>
      <c r="D242" s="12" t="s">
        <v>42</v>
      </c>
      <c r="E242" s="12">
        <v>1425</v>
      </c>
      <c r="F242" s="12">
        <v>230</v>
      </c>
      <c r="G242" s="12">
        <v>600</v>
      </c>
      <c r="H242" s="24">
        <v>0.19700000000000001</v>
      </c>
      <c r="I242" s="25">
        <f t="shared" si="3"/>
        <v>1.4677500000000001</v>
      </c>
    </row>
    <row r="243" spans="2:9" ht="20.100000000000001" customHeight="1" x14ac:dyDescent="0.25">
      <c r="B243" s="27"/>
      <c r="C243" s="11"/>
      <c r="D243" s="12" t="s">
        <v>42</v>
      </c>
      <c r="E243" s="12">
        <v>1310</v>
      </c>
      <c r="F243" s="12">
        <v>230</v>
      </c>
      <c r="G243" s="12">
        <v>600</v>
      </c>
      <c r="H243" s="24">
        <v>0.18099999999999999</v>
      </c>
      <c r="I243" s="25">
        <f t="shared" si="3"/>
        <v>1.3492999999999999</v>
      </c>
    </row>
    <row r="244" spans="2:9" ht="20.100000000000001" customHeight="1" x14ac:dyDescent="0.25">
      <c r="B244" s="27"/>
      <c r="C244" s="11"/>
      <c r="D244" s="12" t="s">
        <v>42</v>
      </c>
      <c r="E244" s="12">
        <v>3545</v>
      </c>
      <c r="F244" s="12">
        <v>230</v>
      </c>
      <c r="G244" s="12">
        <v>600</v>
      </c>
      <c r="H244" s="24">
        <v>0.48899999999999999</v>
      </c>
      <c r="I244" s="25">
        <f t="shared" si="3"/>
        <v>3.6513499999999999</v>
      </c>
    </row>
    <row r="245" spans="2:9" ht="20.100000000000001" customHeight="1" x14ac:dyDescent="0.25">
      <c r="B245" s="27"/>
      <c r="C245" s="11"/>
      <c r="D245" s="12" t="s">
        <v>42</v>
      </c>
      <c r="E245" s="12">
        <v>2690</v>
      </c>
      <c r="F245" s="12">
        <v>230</v>
      </c>
      <c r="G245" s="12">
        <v>600</v>
      </c>
      <c r="H245" s="24">
        <v>0.371</v>
      </c>
      <c r="I245" s="25">
        <f t="shared" si="3"/>
        <v>2.7707000000000002</v>
      </c>
    </row>
    <row r="246" spans="2:9" ht="20.100000000000001" customHeight="1" x14ac:dyDescent="0.25">
      <c r="B246" s="27"/>
      <c r="C246" s="11"/>
      <c r="D246" s="12" t="s">
        <v>42</v>
      </c>
      <c r="E246" s="12">
        <v>2500</v>
      </c>
      <c r="F246" s="12">
        <v>230</v>
      </c>
      <c r="G246" s="12">
        <v>600</v>
      </c>
      <c r="H246" s="24">
        <v>0.34499999999999997</v>
      </c>
      <c r="I246" s="25">
        <f t="shared" si="3"/>
        <v>2.5750000000000002</v>
      </c>
    </row>
    <row r="247" spans="2:9" ht="20.100000000000001" customHeight="1" x14ac:dyDescent="0.25">
      <c r="B247" s="27"/>
      <c r="C247" s="11"/>
      <c r="D247" s="12" t="s">
        <v>42</v>
      </c>
      <c r="E247" s="12">
        <v>7700</v>
      </c>
      <c r="F247" s="12">
        <v>230</v>
      </c>
      <c r="G247" s="12">
        <v>600</v>
      </c>
      <c r="H247" s="24">
        <v>1.06</v>
      </c>
      <c r="I247" s="25">
        <f t="shared" si="3"/>
        <v>7.931</v>
      </c>
    </row>
    <row r="248" spans="2:9" ht="20.100000000000001" customHeight="1" x14ac:dyDescent="0.25">
      <c r="B248" s="27"/>
      <c r="C248" s="11"/>
      <c r="D248" s="12" t="s">
        <v>42</v>
      </c>
      <c r="E248" s="12">
        <v>5570</v>
      </c>
      <c r="F248" s="12">
        <v>230</v>
      </c>
      <c r="G248" s="12">
        <v>600</v>
      </c>
      <c r="H248" s="24">
        <v>0.76500000000000001</v>
      </c>
      <c r="I248" s="25">
        <f t="shared" si="3"/>
        <v>5.7370999999999999</v>
      </c>
    </row>
    <row r="249" spans="2:9" ht="20.100000000000001" customHeight="1" x14ac:dyDescent="0.25">
      <c r="B249" s="27"/>
      <c r="C249" s="11"/>
      <c r="D249" s="12" t="s">
        <v>42</v>
      </c>
      <c r="E249" s="12">
        <v>2320</v>
      </c>
      <c r="F249" s="12">
        <v>230</v>
      </c>
      <c r="G249" s="12">
        <v>600</v>
      </c>
      <c r="H249" s="24">
        <v>0.32</v>
      </c>
      <c r="I249" s="25">
        <f t="shared" si="3"/>
        <v>2.3896000000000002</v>
      </c>
    </row>
    <row r="250" spans="2:9" ht="20.100000000000001" customHeight="1" x14ac:dyDescent="0.25">
      <c r="B250" s="27"/>
      <c r="C250" s="11"/>
      <c r="D250" s="12" t="s">
        <v>42</v>
      </c>
      <c r="E250" s="12">
        <v>2700</v>
      </c>
      <c r="F250" s="12">
        <v>230</v>
      </c>
      <c r="G250" s="12">
        <v>600</v>
      </c>
      <c r="H250" s="24">
        <v>0.34499999999999997</v>
      </c>
      <c r="I250" s="25">
        <f t="shared" si="3"/>
        <v>2.7810000000000001</v>
      </c>
    </row>
    <row r="251" spans="2:9" ht="20.100000000000001" customHeight="1" x14ac:dyDescent="0.25">
      <c r="B251" s="27"/>
      <c r="C251" s="11"/>
      <c r="D251" s="12" t="s">
        <v>42</v>
      </c>
      <c r="E251" s="12">
        <v>2750</v>
      </c>
      <c r="F251" s="12">
        <v>230</v>
      </c>
      <c r="G251" s="12">
        <v>600</v>
      </c>
      <c r="H251" s="24">
        <v>0.38</v>
      </c>
      <c r="I251" s="25">
        <f t="shared" si="3"/>
        <v>2.8325</v>
      </c>
    </row>
    <row r="252" spans="2:9" ht="20.100000000000001" customHeight="1" x14ac:dyDescent="0.25">
      <c r="B252" s="27"/>
      <c r="C252" s="11"/>
      <c r="D252" s="12" t="s">
        <v>42</v>
      </c>
      <c r="E252" s="12">
        <v>2750</v>
      </c>
      <c r="F252" s="12">
        <v>230</v>
      </c>
      <c r="G252" s="12">
        <v>600</v>
      </c>
      <c r="H252" s="24">
        <v>0.38</v>
      </c>
      <c r="I252" s="25">
        <f t="shared" si="3"/>
        <v>2.8325</v>
      </c>
    </row>
    <row r="253" spans="2:9" ht="20.100000000000001" customHeight="1" x14ac:dyDescent="0.25">
      <c r="B253" s="27"/>
      <c r="C253" s="11"/>
      <c r="D253" s="12" t="s">
        <v>43</v>
      </c>
      <c r="E253" s="12">
        <v>4123</v>
      </c>
      <c r="F253" s="12">
        <v>300</v>
      </c>
      <c r="G253" s="12">
        <v>600</v>
      </c>
      <c r="H253" s="24">
        <v>0.74199999999999999</v>
      </c>
      <c r="I253" s="25">
        <f t="shared" si="3"/>
        <v>4.5353000000000003</v>
      </c>
    </row>
    <row r="254" spans="2:9" ht="20.100000000000001" customHeight="1" x14ac:dyDescent="0.25">
      <c r="B254" s="27"/>
      <c r="C254" s="11"/>
      <c r="D254" s="12" t="s">
        <v>43</v>
      </c>
      <c r="E254" s="12">
        <v>2950</v>
      </c>
      <c r="F254" s="12">
        <v>300</v>
      </c>
      <c r="G254" s="12">
        <v>600</v>
      </c>
      <c r="H254" s="24">
        <v>0.53100000000000003</v>
      </c>
      <c r="I254" s="25">
        <f t="shared" si="3"/>
        <v>3.2450000000000001</v>
      </c>
    </row>
    <row r="255" spans="2:9" ht="20.100000000000001" customHeight="1" x14ac:dyDescent="0.25">
      <c r="B255" s="27"/>
      <c r="C255" s="11"/>
      <c r="D255" s="12" t="s">
        <v>43</v>
      </c>
      <c r="E255" s="12">
        <v>2950</v>
      </c>
      <c r="F255" s="12">
        <v>300</v>
      </c>
      <c r="G255" s="12">
        <v>600</v>
      </c>
      <c r="H255" s="24">
        <v>0.53100000000000003</v>
      </c>
      <c r="I255" s="25">
        <f t="shared" si="3"/>
        <v>3.2450000000000001</v>
      </c>
    </row>
    <row r="256" spans="2:9" ht="20.100000000000001" customHeight="1" x14ac:dyDescent="0.25">
      <c r="B256" s="27"/>
      <c r="C256" s="11"/>
      <c r="D256" s="12" t="s">
        <v>43</v>
      </c>
      <c r="E256" s="12">
        <v>2950</v>
      </c>
      <c r="F256" s="12">
        <v>300</v>
      </c>
      <c r="G256" s="12">
        <v>600</v>
      </c>
      <c r="H256" s="24">
        <v>0.53100000000000003</v>
      </c>
      <c r="I256" s="25">
        <f t="shared" si="3"/>
        <v>3.2450000000000001</v>
      </c>
    </row>
    <row r="257" spans="2:9" ht="20.100000000000001" customHeight="1" x14ac:dyDescent="0.25">
      <c r="B257" s="27"/>
      <c r="C257" s="11"/>
      <c r="D257" s="12" t="s">
        <v>43</v>
      </c>
      <c r="E257" s="12">
        <v>3728</v>
      </c>
      <c r="F257" s="12">
        <v>300</v>
      </c>
      <c r="G257" s="12">
        <v>600</v>
      </c>
      <c r="H257" s="24">
        <v>0.67100000000000004</v>
      </c>
      <c r="I257" s="25">
        <f t="shared" si="3"/>
        <v>4.1007999999999996</v>
      </c>
    </row>
    <row r="258" spans="2:9" ht="20.100000000000001" customHeight="1" x14ac:dyDescent="0.25">
      <c r="B258" s="27"/>
      <c r="C258" s="11"/>
      <c r="D258" s="12" t="s">
        <v>43</v>
      </c>
      <c r="E258" s="12">
        <v>2180</v>
      </c>
      <c r="F258" s="12">
        <v>300</v>
      </c>
      <c r="G258" s="12">
        <v>600</v>
      </c>
      <c r="H258" s="24">
        <v>0.39200000000000002</v>
      </c>
      <c r="I258" s="25">
        <f t="shared" si="3"/>
        <v>2.3980000000000001</v>
      </c>
    </row>
    <row r="259" spans="2:9" ht="20.100000000000001" customHeight="1" x14ac:dyDescent="0.25">
      <c r="B259" s="27"/>
      <c r="C259" s="11"/>
      <c r="D259" s="12" t="s">
        <v>43</v>
      </c>
      <c r="E259" s="12">
        <v>3332</v>
      </c>
      <c r="F259" s="12">
        <v>300</v>
      </c>
      <c r="G259" s="12">
        <v>600</v>
      </c>
      <c r="H259" s="24">
        <v>0.6</v>
      </c>
      <c r="I259" s="25">
        <f t="shared" si="3"/>
        <v>3.6652</v>
      </c>
    </row>
    <row r="260" spans="2:9" ht="20.100000000000001" customHeight="1" x14ac:dyDescent="0.25">
      <c r="B260" s="27"/>
      <c r="C260" s="11"/>
      <c r="D260" s="12" t="s">
        <v>43</v>
      </c>
      <c r="E260" s="12">
        <v>3443</v>
      </c>
      <c r="F260" s="12">
        <v>300</v>
      </c>
      <c r="G260" s="12">
        <v>600</v>
      </c>
      <c r="H260" s="24">
        <v>0.62</v>
      </c>
      <c r="I260" s="25">
        <f t="shared" si="3"/>
        <v>3.7873000000000001</v>
      </c>
    </row>
    <row r="261" spans="2:9" ht="20.100000000000001" customHeight="1" x14ac:dyDescent="0.25">
      <c r="B261" s="27"/>
      <c r="C261" s="11"/>
      <c r="D261" s="12" t="s">
        <v>43</v>
      </c>
      <c r="E261" s="12">
        <v>2950</v>
      </c>
      <c r="F261" s="12">
        <v>300</v>
      </c>
      <c r="G261" s="12">
        <v>600</v>
      </c>
      <c r="H261" s="24">
        <v>0.53100000000000003</v>
      </c>
      <c r="I261" s="25">
        <f t="shared" si="3"/>
        <v>3.2450000000000001</v>
      </c>
    </row>
    <row r="262" spans="2:9" ht="20.100000000000001" customHeight="1" x14ac:dyDescent="0.25">
      <c r="B262" s="27"/>
      <c r="C262" s="11"/>
      <c r="D262" s="12" t="s">
        <v>43</v>
      </c>
      <c r="E262" s="12">
        <v>2950</v>
      </c>
      <c r="F262" s="12">
        <v>300</v>
      </c>
      <c r="G262" s="12">
        <v>600</v>
      </c>
      <c r="H262" s="24">
        <v>0.53100000000000003</v>
      </c>
      <c r="I262" s="25">
        <f t="shared" si="3"/>
        <v>3.2450000000000001</v>
      </c>
    </row>
    <row r="263" spans="2:9" ht="20.100000000000001" customHeight="1" x14ac:dyDescent="0.25">
      <c r="B263" s="27"/>
      <c r="C263" s="11"/>
      <c r="D263" s="12" t="s">
        <v>43</v>
      </c>
      <c r="E263" s="12">
        <v>2800</v>
      </c>
      <c r="F263" s="12">
        <v>300</v>
      </c>
      <c r="G263" s="12">
        <v>600</v>
      </c>
      <c r="H263" s="24">
        <v>0.504</v>
      </c>
      <c r="I263" s="25">
        <f t="shared" si="3"/>
        <v>3.08</v>
      </c>
    </row>
    <row r="264" spans="2:9" ht="20.100000000000001" customHeight="1" x14ac:dyDescent="0.25">
      <c r="B264" s="27"/>
      <c r="C264" s="11"/>
      <c r="D264" s="12" t="s">
        <v>43</v>
      </c>
      <c r="E264" s="12">
        <v>3393</v>
      </c>
      <c r="F264" s="12">
        <v>300</v>
      </c>
      <c r="G264" s="12">
        <v>600</v>
      </c>
      <c r="H264" s="24">
        <v>0.61099999999999999</v>
      </c>
      <c r="I264" s="25">
        <f t="shared" si="3"/>
        <v>3.7323</v>
      </c>
    </row>
    <row r="265" spans="2:9" ht="20.100000000000001" customHeight="1" x14ac:dyDescent="0.25">
      <c r="B265" s="27"/>
      <c r="C265" s="11"/>
      <c r="D265" s="12" t="s">
        <v>43</v>
      </c>
      <c r="E265" s="12">
        <v>3393</v>
      </c>
      <c r="F265" s="12">
        <v>300</v>
      </c>
      <c r="G265" s="12">
        <v>600</v>
      </c>
      <c r="H265" s="24">
        <v>0.61099999999999999</v>
      </c>
      <c r="I265" s="25">
        <f t="shared" si="3"/>
        <v>3.7323</v>
      </c>
    </row>
    <row r="266" spans="2:9" ht="20.100000000000001" customHeight="1" x14ac:dyDescent="0.25">
      <c r="B266" s="27"/>
      <c r="C266" s="11"/>
      <c r="D266" s="12" t="s">
        <v>43</v>
      </c>
      <c r="E266" s="12">
        <v>2800</v>
      </c>
      <c r="F266" s="12">
        <v>300</v>
      </c>
      <c r="G266" s="12">
        <v>600</v>
      </c>
      <c r="H266" s="24">
        <v>0.504</v>
      </c>
      <c r="I266" s="25">
        <f t="shared" si="3"/>
        <v>3.08</v>
      </c>
    </row>
    <row r="267" spans="2:9" ht="20.100000000000001" customHeight="1" x14ac:dyDescent="0.25">
      <c r="B267" s="27"/>
      <c r="C267" s="11"/>
      <c r="D267" s="12" t="s">
        <v>43</v>
      </c>
      <c r="E267" s="12">
        <v>2950</v>
      </c>
      <c r="F267" s="12">
        <v>300</v>
      </c>
      <c r="G267" s="12">
        <v>600</v>
      </c>
      <c r="H267" s="24">
        <v>0.53100000000000003</v>
      </c>
      <c r="I267" s="25">
        <f t="shared" si="3"/>
        <v>3.2450000000000001</v>
      </c>
    </row>
    <row r="268" spans="2:9" ht="20.100000000000001" customHeight="1" x14ac:dyDescent="0.25">
      <c r="B268" s="27"/>
      <c r="C268" s="11"/>
      <c r="D268" s="12" t="s">
        <v>43</v>
      </c>
      <c r="E268" s="12">
        <v>2950</v>
      </c>
      <c r="F268" s="12">
        <v>300</v>
      </c>
      <c r="G268" s="12">
        <v>600</v>
      </c>
      <c r="H268" s="24">
        <v>0.53100000000000003</v>
      </c>
      <c r="I268" s="25">
        <f t="shared" si="3"/>
        <v>3.2450000000000001</v>
      </c>
    </row>
    <row r="269" spans="2:9" ht="20.100000000000001" customHeight="1" x14ac:dyDescent="0.25">
      <c r="B269" s="27"/>
      <c r="C269" s="11"/>
      <c r="D269" s="12" t="s">
        <v>43</v>
      </c>
      <c r="E269" s="12">
        <v>3442</v>
      </c>
      <c r="F269" s="12">
        <v>300</v>
      </c>
      <c r="G269" s="12">
        <v>600</v>
      </c>
      <c r="H269" s="24">
        <v>0.62</v>
      </c>
      <c r="I269" s="25">
        <f t="shared" si="3"/>
        <v>3.7862</v>
      </c>
    </row>
    <row r="270" spans="2:9" ht="20.100000000000001" customHeight="1" x14ac:dyDescent="0.25">
      <c r="B270" s="27"/>
      <c r="C270" s="11"/>
      <c r="D270" s="12" t="s">
        <v>43</v>
      </c>
      <c r="E270" s="12">
        <v>3718</v>
      </c>
      <c r="F270" s="12">
        <v>300</v>
      </c>
      <c r="G270" s="12">
        <v>600</v>
      </c>
      <c r="H270" s="24">
        <v>0.66900000000000004</v>
      </c>
      <c r="I270" s="25">
        <f t="shared" ref="I270:I315" si="4">(((E270*F270)+(G270-200)*E270+(G270-200)*E270))/1000000</f>
        <v>4.0898000000000003</v>
      </c>
    </row>
    <row r="271" spans="2:9" ht="20.100000000000001" customHeight="1" x14ac:dyDescent="0.25">
      <c r="B271" s="27"/>
      <c r="C271" s="11"/>
      <c r="D271" s="12" t="s">
        <v>43</v>
      </c>
      <c r="E271" s="12">
        <v>2950</v>
      </c>
      <c r="F271" s="12">
        <v>300</v>
      </c>
      <c r="G271" s="12">
        <v>600</v>
      </c>
      <c r="H271" s="24">
        <v>0.53100000000000003</v>
      </c>
      <c r="I271" s="25">
        <f t="shared" si="4"/>
        <v>3.2450000000000001</v>
      </c>
    </row>
    <row r="272" spans="2:9" ht="20.100000000000001" customHeight="1" x14ac:dyDescent="0.25">
      <c r="B272" s="27"/>
      <c r="C272" s="11"/>
      <c r="D272" s="12" t="s">
        <v>43</v>
      </c>
      <c r="E272" s="12">
        <v>3173</v>
      </c>
      <c r="F272" s="12">
        <v>300</v>
      </c>
      <c r="G272" s="12">
        <v>600</v>
      </c>
      <c r="H272" s="24">
        <v>0.57099999999999995</v>
      </c>
      <c r="I272" s="25">
        <f t="shared" si="4"/>
        <v>3.4903</v>
      </c>
    </row>
    <row r="273" spans="2:9" ht="20.100000000000001" customHeight="1" x14ac:dyDescent="0.25">
      <c r="B273" s="27"/>
      <c r="C273" s="11"/>
      <c r="D273" s="12" t="s">
        <v>43</v>
      </c>
      <c r="E273" s="12">
        <v>3173</v>
      </c>
      <c r="F273" s="12">
        <v>300</v>
      </c>
      <c r="G273" s="12">
        <v>600</v>
      </c>
      <c r="H273" s="24">
        <v>0.57099999999999995</v>
      </c>
      <c r="I273" s="25">
        <f t="shared" si="4"/>
        <v>3.4903</v>
      </c>
    </row>
    <row r="274" spans="2:9" ht="20.100000000000001" customHeight="1" x14ac:dyDescent="0.25">
      <c r="B274" s="27"/>
      <c r="C274" s="11"/>
      <c r="D274" s="12" t="s">
        <v>43</v>
      </c>
      <c r="E274" s="12">
        <v>2950</v>
      </c>
      <c r="F274" s="12">
        <v>300</v>
      </c>
      <c r="G274" s="12">
        <v>600</v>
      </c>
      <c r="H274" s="24">
        <v>0.53100000000000003</v>
      </c>
      <c r="I274" s="25">
        <f t="shared" si="4"/>
        <v>3.2450000000000001</v>
      </c>
    </row>
    <row r="275" spans="2:9" ht="20.100000000000001" customHeight="1" x14ac:dyDescent="0.25">
      <c r="B275" s="27"/>
      <c r="C275" s="11"/>
      <c r="D275" s="12" t="s">
        <v>43</v>
      </c>
      <c r="E275" s="12">
        <v>2950</v>
      </c>
      <c r="F275" s="12">
        <v>300</v>
      </c>
      <c r="G275" s="12">
        <v>600</v>
      </c>
      <c r="H275" s="24">
        <v>0.53100000000000003</v>
      </c>
      <c r="I275" s="25">
        <f t="shared" si="4"/>
        <v>3.2450000000000001</v>
      </c>
    </row>
    <row r="276" spans="2:9" ht="20.100000000000001" customHeight="1" x14ac:dyDescent="0.25">
      <c r="B276" s="27"/>
      <c r="C276" s="11"/>
      <c r="D276" s="12" t="s">
        <v>43</v>
      </c>
      <c r="E276" s="12">
        <v>2950</v>
      </c>
      <c r="F276" s="12">
        <v>300</v>
      </c>
      <c r="G276" s="12">
        <v>600</v>
      </c>
      <c r="H276" s="24">
        <v>0.53100000000000003</v>
      </c>
      <c r="I276" s="25">
        <f t="shared" si="4"/>
        <v>3.2450000000000001</v>
      </c>
    </row>
    <row r="277" spans="2:9" ht="20.100000000000001" customHeight="1" x14ac:dyDescent="0.25">
      <c r="B277" s="27"/>
      <c r="C277" s="11"/>
      <c r="D277" s="12" t="s">
        <v>43</v>
      </c>
      <c r="E277" s="12">
        <v>2950</v>
      </c>
      <c r="F277" s="12">
        <v>300</v>
      </c>
      <c r="G277" s="12">
        <v>600</v>
      </c>
      <c r="H277" s="24">
        <v>0.53100000000000003</v>
      </c>
      <c r="I277" s="25">
        <f t="shared" si="4"/>
        <v>3.2450000000000001</v>
      </c>
    </row>
    <row r="278" spans="2:9" ht="20.100000000000001" customHeight="1" x14ac:dyDescent="0.25">
      <c r="B278" s="27"/>
      <c r="C278" s="11"/>
      <c r="D278" s="12" t="s">
        <v>43</v>
      </c>
      <c r="E278" s="12">
        <v>4123</v>
      </c>
      <c r="F278" s="12">
        <v>300</v>
      </c>
      <c r="G278" s="12">
        <v>600</v>
      </c>
      <c r="H278" s="24">
        <v>0.74199999999999999</v>
      </c>
      <c r="I278" s="25">
        <f t="shared" si="4"/>
        <v>4.5353000000000003</v>
      </c>
    </row>
    <row r="279" spans="2:9" ht="20.100000000000001" customHeight="1" x14ac:dyDescent="0.25">
      <c r="B279" s="27"/>
      <c r="C279" s="11"/>
      <c r="D279" s="12" t="s">
        <v>43</v>
      </c>
      <c r="E279" s="12">
        <v>3490</v>
      </c>
      <c r="F279" s="12">
        <v>300</v>
      </c>
      <c r="G279" s="12">
        <v>600</v>
      </c>
      <c r="H279" s="24">
        <v>0.628</v>
      </c>
      <c r="I279" s="25">
        <f t="shared" si="4"/>
        <v>3.839</v>
      </c>
    </row>
    <row r="280" spans="2:9" ht="20.100000000000001" customHeight="1" x14ac:dyDescent="0.25">
      <c r="B280" s="27"/>
      <c r="C280" s="11"/>
      <c r="D280" s="12" t="s">
        <v>43</v>
      </c>
      <c r="E280" s="12">
        <v>1950</v>
      </c>
      <c r="F280" s="12">
        <v>300</v>
      </c>
      <c r="G280" s="12">
        <v>600</v>
      </c>
      <c r="H280" s="24">
        <v>0.35099999999999998</v>
      </c>
      <c r="I280" s="25">
        <f t="shared" si="4"/>
        <v>2.145</v>
      </c>
    </row>
    <row r="281" spans="2:9" ht="20.100000000000001" customHeight="1" x14ac:dyDescent="0.25">
      <c r="B281" s="27"/>
      <c r="C281" s="11"/>
      <c r="D281" s="12" t="s">
        <v>43</v>
      </c>
      <c r="E281" s="12">
        <v>4848</v>
      </c>
      <c r="F281" s="12">
        <v>300</v>
      </c>
      <c r="G281" s="12">
        <v>600</v>
      </c>
      <c r="H281" s="24">
        <v>0.84199999999999997</v>
      </c>
      <c r="I281" s="25">
        <f t="shared" si="4"/>
        <v>5.3327999999999998</v>
      </c>
    </row>
    <row r="282" spans="2:9" ht="20.100000000000001" customHeight="1" x14ac:dyDescent="0.25">
      <c r="B282" s="27"/>
      <c r="C282" s="11"/>
      <c r="D282" s="12" t="s">
        <v>43</v>
      </c>
      <c r="E282" s="12">
        <v>2862</v>
      </c>
      <c r="F282" s="12">
        <v>300</v>
      </c>
      <c r="G282" s="12">
        <v>600</v>
      </c>
      <c r="H282" s="24">
        <v>0.51500000000000001</v>
      </c>
      <c r="I282" s="25">
        <f t="shared" si="4"/>
        <v>3.1482000000000001</v>
      </c>
    </row>
    <row r="283" spans="2:9" ht="20.100000000000001" customHeight="1" x14ac:dyDescent="0.25">
      <c r="B283" s="27"/>
      <c r="C283" s="11"/>
      <c r="D283" s="12" t="s">
        <v>43</v>
      </c>
      <c r="E283" s="12">
        <v>2862</v>
      </c>
      <c r="F283" s="12">
        <v>300</v>
      </c>
      <c r="G283" s="12">
        <v>600</v>
      </c>
      <c r="H283" s="24">
        <v>0.51500000000000001</v>
      </c>
      <c r="I283" s="25">
        <f t="shared" si="4"/>
        <v>3.1482000000000001</v>
      </c>
    </row>
    <row r="284" spans="2:9" ht="20.100000000000001" customHeight="1" x14ac:dyDescent="0.25">
      <c r="B284" s="27"/>
      <c r="C284" s="11"/>
      <c r="D284" s="12" t="s">
        <v>43</v>
      </c>
      <c r="E284" s="12">
        <v>4847</v>
      </c>
      <c r="F284" s="12">
        <v>300</v>
      </c>
      <c r="G284" s="12">
        <v>600</v>
      </c>
      <c r="H284" s="24">
        <v>0.84199999999999997</v>
      </c>
      <c r="I284" s="25">
        <f t="shared" si="4"/>
        <v>5.3316999999999997</v>
      </c>
    </row>
    <row r="285" spans="2:9" ht="20.100000000000001" customHeight="1" x14ac:dyDescent="0.25">
      <c r="B285" s="27"/>
      <c r="C285" s="11"/>
      <c r="D285" s="12" t="s">
        <v>44</v>
      </c>
      <c r="E285" s="12">
        <v>11765</v>
      </c>
      <c r="F285" s="12">
        <v>400</v>
      </c>
      <c r="G285" s="12">
        <v>600</v>
      </c>
      <c r="H285" s="24">
        <v>2.8239999999999998</v>
      </c>
      <c r="I285" s="25">
        <f t="shared" si="4"/>
        <v>14.118</v>
      </c>
    </row>
    <row r="286" spans="2:9" ht="20.100000000000001" customHeight="1" x14ac:dyDescent="0.25">
      <c r="B286" s="27"/>
      <c r="C286" s="11"/>
      <c r="D286" s="12" t="s">
        <v>44</v>
      </c>
      <c r="E286" s="12">
        <v>7550</v>
      </c>
      <c r="F286" s="12">
        <v>400</v>
      </c>
      <c r="G286" s="12">
        <v>600</v>
      </c>
      <c r="H286" s="24">
        <v>1.8120000000000001</v>
      </c>
      <c r="I286" s="25">
        <f t="shared" si="4"/>
        <v>9.06</v>
      </c>
    </row>
    <row r="287" spans="2:9" ht="20.100000000000001" customHeight="1" x14ac:dyDescent="0.25">
      <c r="B287" s="27"/>
      <c r="C287" s="11"/>
      <c r="D287" s="12" t="s">
        <v>44</v>
      </c>
      <c r="E287" s="12">
        <v>7348</v>
      </c>
      <c r="F287" s="12">
        <v>400</v>
      </c>
      <c r="G287" s="12">
        <v>600</v>
      </c>
      <c r="H287" s="24">
        <v>1.7629999999999999</v>
      </c>
      <c r="I287" s="25">
        <f t="shared" si="4"/>
        <v>8.8176000000000005</v>
      </c>
    </row>
    <row r="288" spans="2:9" ht="20.100000000000001" customHeight="1" x14ac:dyDescent="0.25">
      <c r="B288" s="27"/>
      <c r="C288" s="11"/>
      <c r="D288" s="12" t="s">
        <v>44</v>
      </c>
      <c r="E288" s="12">
        <v>7348</v>
      </c>
      <c r="F288" s="12">
        <v>400</v>
      </c>
      <c r="G288" s="12">
        <v>600</v>
      </c>
      <c r="H288" s="24">
        <v>1.667</v>
      </c>
      <c r="I288" s="25">
        <f t="shared" si="4"/>
        <v>8.8176000000000005</v>
      </c>
    </row>
    <row r="289" spans="2:9" ht="20.100000000000001" customHeight="1" x14ac:dyDescent="0.25">
      <c r="B289" s="27"/>
      <c r="C289" s="11"/>
      <c r="D289" s="12" t="s">
        <v>45</v>
      </c>
      <c r="E289" s="12">
        <v>8850</v>
      </c>
      <c r="F289" s="12">
        <v>500</v>
      </c>
      <c r="G289" s="12">
        <v>600</v>
      </c>
      <c r="H289" s="24">
        <v>2.6549999999999998</v>
      </c>
      <c r="I289" s="25">
        <f t="shared" si="4"/>
        <v>11.505000000000001</v>
      </c>
    </row>
    <row r="290" spans="2:9" ht="20.100000000000001" customHeight="1" x14ac:dyDescent="0.25">
      <c r="B290" s="27"/>
      <c r="C290" s="11"/>
      <c r="D290" s="12" t="s">
        <v>45</v>
      </c>
      <c r="E290" s="12">
        <v>8850</v>
      </c>
      <c r="F290" s="12">
        <v>500</v>
      </c>
      <c r="G290" s="12">
        <v>600</v>
      </c>
      <c r="H290" s="24">
        <v>2.6549999999999998</v>
      </c>
      <c r="I290" s="25">
        <f t="shared" si="4"/>
        <v>11.505000000000001</v>
      </c>
    </row>
    <row r="291" spans="2:9" ht="20.100000000000001" customHeight="1" x14ac:dyDescent="0.25">
      <c r="B291" s="27"/>
      <c r="C291" s="11"/>
      <c r="D291" s="12" t="s">
        <v>33</v>
      </c>
      <c r="E291" s="12">
        <v>8700</v>
      </c>
      <c r="F291" s="12">
        <v>600</v>
      </c>
      <c r="G291" s="12">
        <v>600</v>
      </c>
      <c r="H291" s="24">
        <v>3.1320000000000001</v>
      </c>
      <c r="I291" s="25">
        <f t="shared" si="4"/>
        <v>12.18</v>
      </c>
    </row>
    <row r="292" spans="2:9" ht="20.100000000000001" customHeight="1" x14ac:dyDescent="0.25">
      <c r="B292" s="27"/>
      <c r="C292" s="11"/>
      <c r="D292" s="12" t="s">
        <v>33</v>
      </c>
      <c r="E292" s="12">
        <v>5400</v>
      </c>
      <c r="F292" s="12">
        <v>600</v>
      </c>
      <c r="G292" s="12">
        <v>600</v>
      </c>
      <c r="H292" s="24">
        <v>1.944</v>
      </c>
      <c r="I292" s="25">
        <f t="shared" si="4"/>
        <v>7.56</v>
      </c>
    </row>
    <row r="293" spans="2:9" ht="20.100000000000001" customHeight="1" x14ac:dyDescent="0.25">
      <c r="B293" s="27"/>
      <c r="C293" s="11"/>
      <c r="D293" s="12" t="s">
        <v>33</v>
      </c>
      <c r="E293" s="12">
        <v>3718</v>
      </c>
      <c r="F293" s="12">
        <v>600</v>
      </c>
      <c r="G293" s="12">
        <v>600</v>
      </c>
      <c r="H293" s="24">
        <v>1.3380000000000001</v>
      </c>
      <c r="I293" s="25">
        <f t="shared" si="4"/>
        <v>5.2051999999999996</v>
      </c>
    </row>
    <row r="294" spans="2:9" ht="20.100000000000001" customHeight="1" x14ac:dyDescent="0.25">
      <c r="B294" s="27"/>
      <c r="C294" s="11"/>
      <c r="D294" s="12" t="s">
        <v>33</v>
      </c>
      <c r="E294" s="12">
        <v>7550</v>
      </c>
      <c r="F294" s="12">
        <v>600</v>
      </c>
      <c r="G294" s="12">
        <v>600</v>
      </c>
      <c r="H294" s="24">
        <v>2.718</v>
      </c>
      <c r="I294" s="25">
        <f t="shared" si="4"/>
        <v>10.57</v>
      </c>
    </row>
    <row r="295" spans="2:9" ht="20.100000000000001" customHeight="1" x14ac:dyDescent="0.25">
      <c r="B295" s="27"/>
      <c r="C295" s="11"/>
      <c r="D295" s="12" t="s">
        <v>33</v>
      </c>
      <c r="E295" s="12">
        <v>7867</v>
      </c>
      <c r="F295" s="12">
        <v>600</v>
      </c>
      <c r="G295" s="12">
        <v>600</v>
      </c>
      <c r="H295" s="24">
        <v>2.8319999999999999</v>
      </c>
      <c r="I295" s="25">
        <f t="shared" si="4"/>
        <v>11.0138</v>
      </c>
    </row>
    <row r="296" spans="2:9" ht="20.100000000000001" customHeight="1" x14ac:dyDescent="0.25">
      <c r="B296" s="27"/>
      <c r="C296" s="11"/>
      <c r="D296" s="12" t="s">
        <v>33</v>
      </c>
      <c r="E296" s="12">
        <v>7550</v>
      </c>
      <c r="F296" s="12">
        <v>600</v>
      </c>
      <c r="G296" s="12">
        <v>600</v>
      </c>
      <c r="H296" s="24">
        <v>2.718</v>
      </c>
      <c r="I296" s="25">
        <f t="shared" si="4"/>
        <v>10.57</v>
      </c>
    </row>
    <row r="297" spans="2:9" ht="20.100000000000001" customHeight="1" x14ac:dyDescent="0.25">
      <c r="B297" s="27"/>
      <c r="C297" s="11"/>
      <c r="D297" s="12" t="s">
        <v>33</v>
      </c>
      <c r="E297" s="12">
        <v>5400</v>
      </c>
      <c r="F297" s="12">
        <v>600</v>
      </c>
      <c r="G297" s="12">
        <v>600</v>
      </c>
      <c r="H297" s="24">
        <v>1.944</v>
      </c>
      <c r="I297" s="25">
        <f t="shared" si="4"/>
        <v>7.56</v>
      </c>
    </row>
    <row r="298" spans="2:9" ht="20.100000000000001" customHeight="1" x14ac:dyDescent="0.25">
      <c r="B298" s="27"/>
      <c r="C298" s="11"/>
      <c r="D298" s="12" t="s">
        <v>33</v>
      </c>
      <c r="E298" s="12">
        <v>6300</v>
      </c>
      <c r="F298" s="12">
        <v>600</v>
      </c>
      <c r="G298" s="12">
        <v>600</v>
      </c>
      <c r="H298" s="24">
        <v>2.2679999999999998</v>
      </c>
      <c r="I298" s="25">
        <f t="shared" si="4"/>
        <v>8.82</v>
      </c>
    </row>
    <row r="299" spans="2:9" ht="20.100000000000001" customHeight="1" x14ac:dyDescent="0.25">
      <c r="B299" s="27"/>
      <c r="C299" s="11"/>
      <c r="D299" s="12" t="s">
        <v>33</v>
      </c>
      <c r="E299" s="12">
        <v>8700</v>
      </c>
      <c r="F299" s="12">
        <v>600</v>
      </c>
      <c r="G299" s="12">
        <v>600</v>
      </c>
      <c r="H299" s="24">
        <v>3.1320000000000001</v>
      </c>
      <c r="I299" s="25">
        <f t="shared" si="4"/>
        <v>12.18</v>
      </c>
    </row>
    <row r="300" spans="2:9" ht="20.100000000000001" customHeight="1" x14ac:dyDescent="0.25">
      <c r="B300" s="27"/>
      <c r="C300" s="11"/>
      <c r="D300" s="12" t="s">
        <v>33</v>
      </c>
      <c r="E300" s="12">
        <v>2700</v>
      </c>
      <c r="F300" s="12">
        <v>600</v>
      </c>
      <c r="G300" s="12">
        <v>600</v>
      </c>
      <c r="H300" s="24">
        <v>0.97199999999999998</v>
      </c>
      <c r="I300" s="25">
        <f t="shared" si="4"/>
        <v>3.78</v>
      </c>
    </row>
    <row r="301" spans="2:9" ht="20.100000000000001" customHeight="1" x14ac:dyDescent="0.25">
      <c r="B301" s="27"/>
      <c r="C301" s="11"/>
      <c r="D301" s="12" t="s">
        <v>33</v>
      </c>
      <c r="E301" s="12">
        <v>2700</v>
      </c>
      <c r="F301" s="12">
        <v>600</v>
      </c>
      <c r="G301" s="12">
        <v>600</v>
      </c>
      <c r="H301" s="24">
        <v>0.97199999999999998</v>
      </c>
      <c r="I301" s="25">
        <f t="shared" si="4"/>
        <v>3.78</v>
      </c>
    </row>
    <row r="302" spans="2:9" ht="20.100000000000001" customHeight="1" x14ac:dyDescent="0.25">
      <c r="B302" s="27"/>
      <c r="C302" s="11"/>
      <c r="D302" s="12" t="s">
        <v>33</v>
      </c>
      <c r="E302" s="12">
        <v>2470</v>
      </c>
      <c r="F302" s="12">
        <v>600</v>
      </c>
      <c r="G302" s="12">
        <v>600</v>
      </c>
      <c r="H302" s="24">
        <v>0.88900000000000001</v>
      </c>
      <c r="I302" s="25">
        <f t="shared" si="4"/>
        <v>3.4580000000000002</v>
      </c>
    </row>
    <row r="303" spans="2:9" ht="20.100000000000001" customHeight="1" x14ac:dyDescent="0.25">
      <c r="B303" s="27"/>
      <c r="C303" s="11"/>
      <c r="D303" s="12" t="s">
        <v>33</v>
      </c>
      <c r="E303" s="12">
        <v>7868</v>
      </c>
      <c r="F303" s="12">
        <v>600</v>
      </c>
      <c r="G303" s="12">
        <v>600</v>
      </c>
      <c r="H303" s="24">
        <v>2.8319999999999999</v>
      </c>
      <c r="I303" s="25">
        <f t="shared" si="4"/>
        <v>11.0152</v>
      </c>
    </row>
    <row r="304" spans="2:9" ht="20.100000000000001" customHeight="1" x14ac:dyDescent="0.25">
      <c r="B304" s="27"/>
      <c r="C304" s="11"/>
      <c r="D304" s="12" t="s">
        <v>33</v>
      </c>
      <c r="E304" s="12">
        <v>7550</v>
      </c>
      <c r="F304" s="12">
        <v>600</v>
      </c>
      <c r="G304" s="12">
        <v>600</v>
      </c>
      <c r="H304" s="24">
        <v>2.718</v>
      </c>
      <c r="I304" s="25">
        <f t="shared" si="4"/>
        <v>10.57</v>
      </c>
    </row>
    <row r="305" spans="2:9" ht="20.100000000000001" customHeight="1" x14ac:dyDescent="0.25">
      <c r="B305" s="27"/>
      <c r="C305" s="11"/>
      <c r="D305" s="12" t="s">
        <v>33</v>
      </c>
      <c r="E305" s="12">
        <v>8700</v>
      </c>
      <c r="F305" s="12">
        <v>600</v>
      </c>
      <c r="G305" s="12">
        <v>600</v>
      </c>
      <c r="H305" s="24">
        <v>3.1320000000000001</v>
      </c>
      <c r="I305" s="25">
        <f t="shared" si="4"/>
        <v>12.18</v>
      </c>
    </row>
    <row r="306" spans="2:9" ht="20.100000000000001" customHeight="1" x14ac:dyDescent="0.25">
      <c r="B306" s="27"/>
      <c r="C306" s="11"/>
      <c r="D306" s="12" t="s">
        <v>33</v>
      </c>
      <c r="E306" s="12">
        <v>3718</v>
      </c>
      <c r="F306" s="12">
        <v>600</v>
      </c>
      <c r="G306" s="12">
        <v>600</v>
      </c>
      <c r="H306" s="24">
        <v>1.3380000000000001</v>
      </c>
      <c r="I306" s="25">
        <f t="shared" si="4"/>
        <v>5.2051999999999996</v>
      </c>
    </row>
    <row r="307" spans="2:9" ht="20.100000000000001" customHeight="1" x14ac:dyDescent="0.25">
      <c r="B307" s="27"/>
      <c r="C307" s="11"/>
      <c r="D307" s="12" t="s">
        <v>33</v>
      </c>
      <c r="E307" s="12">
        <v>5400</v>
      </c>
      <c r="F307" s="12">
        <v>600</v>
      </c>
      <c r="G307" s="12">
        <v>600</v>
      </c>
      <c r="H307" s="24">
        <v>1.9350000000000001</v>
      </c>
      <c r="I307" s="25">
        <f t="shared" si="4"/>
        <v>7.56</v>
      </c>
    </row>
    <row r="308" spans="2:9" ht="20.100000000000001" customHeight="1" x14ac:dyDescent="0.25">
      <c r="B308" s="27"/>
      <c r="C308" s="11"/>
      <c r="D308" s="12" t="s">
        <v>33</v>
      </c>
      <c r="E308" s="12">
        <v>6300</v>
      </c>
      <c r="F308" s="12">
        <v>600</v>
      </c>
      <c r="G308" s="12">
        <v>600</v>
      </c>
      <c r="H308" s="24">
        <v>2.2679999999999998</v>
      </c>
      <c r="I308" s="25">
        <f t="shared" si="4"/>
        <v>8.82</v>
      </c>
    </row>
    <row r="309" spans="2:9" ht="20.100000000000001" customHeight="1" x14ac:dyDescent="0.25">
      <c r="B309" s="27"/>
      <c r="C309" s="11"/>
      <c r="D309" s="12" t="s">
        <v>33</v>
      </c>
      <c r="E309" s="12">
        <v>11765</v>
      </c>
      <c r="F309" s="12">
        <v>600</v>
      </c>
      <c r="G309" s="12">
        <v>600</v>
      </c>
      <c r="H309" s="24">
        <v>4.2350000000000003</v>
      </c>
      <c r="I309" s="25">
        <f t="shared" si="4"/>
        <v>16.471</v>
      </c>
    </row>
    <row r="310" spans="2:9" ht="20.100000000000001" customHeight="1" x14ac:dyDescent="0.25">
      <c r="B310" s="27"/>
      <c r="C310" s="11"/>
      <c r="D310" s="12" t="s">
        <v>33</v>
      </c>
      <c r="E310" s="12">
        <v>2470</v>
      </c>
      <c r="F310" s="12">
        <v>600</v>
      </c>
      <c r="G310" s="12">
        <v>600</v>
      </c>
      <c r="H310" s="24">
        <v>0.88900000000000001</v>
      </c>
      <c r="I310" s="25">
        <f t="shared" si="4"/>
        <v>3.4580000000000002</v>
      </c>
    </row>
    <row r="311" spans="2:9" ht="20.100000000000001" customHeight="1" x14ac:dyDescent="0.25">
      <c r="B311" s="27"/>
      <c r="C311" s="11"/>
      <c r="D311" s="12" t="s">
        <v>33</v>
      </c>
      <c r="E311" s="12">
        <v>8700</v>
      </c>
      <c r="F311" s="12">
        <v>600</v>
      </c>
      <c r="G311" s="12">
        <v>600</v>
      </c>
      <c r="H311" s="24">
        <v>3.1320000000000001</v>
      </c>
      <c r="I311" s="25">
        <f t="shared" si="4"/>
        <v>12.18</v>
      </c>
    </row>
    <row r="312" spans="2:9" ht="20.100000000000001" customHeight="1" x14ac:dyDescent="0.25">
      <c r="B312" s="27"/>
      <c r="C312" s="11"/>
      <c r="D312" s="12" t="s">
        <v>33</v>
      </c>
      <c r="E312" s="12">
        <v>5400</v>
      </c>
      <c r="F312" s="12">
        <v>600</v>
      </c>
      <c r="G312" s="12">
        <v>600</v>
      </c>
      <c r="H312" s="24">
        <v>1.9059999999999999</v>
      </c>
      <c r="I312" s="25">
        <f t="shared" si="4"/>
        <v>7.56</v>
      </c>
    </row>
    <row r="313" spans="2:9" ht="20.100000000000001" customHeight="1" x14ac:dyDescent="0.25">
      <c r="B313" s="27"/>
      <c r="C313" s="11"/>
      <c r="D313" s="12" t="s">
        <v>33</v>
      </c>
      <c r="E313" s="12">
        <v>6300</v>
      </c>
      <c r="F313" s="12">
        <v>600</v>
      </c>
      <c r="G313" s="12">
        <v>600</v>
      </c>
      <c r="H313" s="24">
        <v>2.2679999999999998</v>
      </c>
      <c r="I313" s="25">
        <f t="shared" si="4"/>
        <v>8.82</v>
      </c>
    </row>
    <row r="314" spans="2:9" ht="20.100000000000001" customHeight="1" x14ac:dyDescent="0.25">
      <c r="B314" s="27"/>
      <c r="C314" s="11"/>
      <c r="D314" s="12" t="s">
        <v>33</v>
      </c>
      <c r="E314" s="12">
        <v>2600</v>
      </c>
      <c r="F314" s="12">
        <v>600</v>
      </c>
      <c r="G314" s="12">
        <v>600</v>
      </c>
      <c r="H314" s="24">
        <v>0.93600000000000005</v>
      </c>
      <c r="I314" s="25">
        <f t="shared" si="4"/>
        <v>3.64</v>
      </c>
    </row>
    <row r="315" spans="2:9" ht="20.100000000000001" customHeight="1" x14ac:dyDescent="0.25">
      <c r="B315" s="27"/>
      <c r="C315" s="11"/>
      <c r="D315" s="12" t="s">
        <v>33</v>
      </c>
      <c r="E315" s="12">
        <v>2600</v>
      </c>
      <c r="F315" s="12">
        <v>600</v>
      </c>
      <c r="G315" s="12">
        <v>600</v>
      </c>
      <c r="H315" s="24">
        <v>0.93600000000000005</v>
      </c>
      <c r="I315" s="25">
        <f t="shared" si="4"/>
        <v>3.64</v>
      </c>
    </row>
    <row r="316" spans="2:9" ht="20.100000000000001" customHeight="1" thickBot="1" x14ac:dyDescent="0.3">
      <c r="B316" s="29"/>
      <c r="C316" s="13"/>
      <c r="D316" s="22"/>
      <c r="E316" s="22"/>
      <c r="F316" s="22"/>
      <c r="G316" s="22"/>
      <c r="H316" s="33"/>
      <c r="I316" s="34"/>
    </row>
    <row r="317" spans="2:9" ht="20.100000000000001" customHeight="1" thickBot="1" x14ac:dyDescent="0.3">
      <c r="B317" s="30"/>
      <c r="C317" s="14"/>
      <c r="D317" s="10" t="s">
        <v>5</v>
      </c>
      <c r="E317" s="10"/>
      <c r="F317" s="10"/>
      <c r="G317" s="10"/>
      <c r="H317" s="15">
        <v>153.13100000000009</v>
      </c>
      <c r="I317" s="26">
        <f>SUM(I77:I316)</f>
        <v>915.61265500000002</v>
      </c>
    </row>
    <row r="318" spans="2:9" ht="20.100000000000001" customHeight="1" thickBot="1" x14ac:dyDescent="0.3"/>
    <row r="319" spans="2:9" ht="20.100000000000001" customHeight="1" x14ac:dyDescent="0.25">
      <c r="B319" s="103" t="s">
        <v>1</v>
      </c>
      <c r="C319" s="105" t="s">
        <v>2</v>
      </c>
      <c r="D319" s="105" t="s">
        <v>3</v>
      </c>
      <c r="E319" s="17" t="s">
        <v>15</v>
      </c>
      <c r="F319" s="17" t="s">
        <v>16</v>
      </c>
      <c r="G319" s="17" t="s">
        <v>17</v>
      </c>
      <c r="H319" s="17" t="s">
        <v>11</v>
      </c>
      <c r="I319" s="18" t="s">
        <v>48</v>
      </c>
    </row>
    <row r="320" spans="2:9" ht="20.100000000000001" customHeight="1" thickBot="1" x14ac:dyDescent="0.3">
      <c r="B320" s="104"/>
      <c r="C320" s="106"/>
      <c r="D320" s="106"/>
      <c r="E320" s="19" t="s">
        <v>14</v>
      </c>
      <c r="F320" s="19" t="s">
        <v>14</v>
      </c>
      <c r="G320" s="19" t="s">
        <v>14</v>
      </c>
      <c r="H320" s="19" t="s">
        <v>107</v>
      </c>
      <c r="I320" s="20" t="s">
        <v>12</v>
      </c>
    </row>
    <row r="321" spans="2:9" ht="20.100000000000001" customHeight="1" x14ac:dyDescent="0.25">
      <c r="B321" s="27" t="s">
        <v>46</v>
      </c>
      <c r="C321" s="11" t="s">
        <v>7</v>
      </c>
      <c r="D321" s="12" t="s">
        <v>47</v>
      </c>
      <c r="E321" s="12">
        <v>3000</v>
      </c>
      <c r="F321" s="12">
        <v>5200</v>
      </c>
      <c r="G321" s="12">
        <v>200</v>
      </c>
      <c r="H321" s="24">
        <v>2.6819999999999999</v>
      </c>
      <c r="I321" s="25">
        <v>13.41</v>
      </c>
    </row>
    <row r="322" spans="2:9" ht="20.100000000000001" customHeight="1" x14ac:dyDescent="0.25">
      <c r="B322" s="27"/>
      <c r="C322" s="11"/>
      <c r="D322" s="12" t="s">
        <v>47</v>
      </c>
      <c r="E322" s="12">
        <v>2500</v>
      </c>
      <c r="F322" s="12">
        <v>790</v>
      </c>
      <c r="G322" s="12">
        <v>200</v>
      </c>
      <c r="H322" s="24">
        <v>0.39500000000000002</v>
      </c>
      <c r="I322" s="25">
        <v>1.97</v>
      </c>
    </row>
    <row r="323" spans="2:9" ht="20.100000000000001" customHeight="1" x14ac:dyDescent="0.25">
      <c r="B323" s="27"/>
      <c r="C323" s="11"/>
      <c r="D323" s="12" t="s">
        <v>47</v>
      </c>
      <c r="E323" s="12">
        <v>2243</v>
      </c>
      <c r="F323" s="12">
        <v>4990</v>
      </c>
      <c r="G323" s="12">
        <v>200</v>
      </c>
      <c r="H323" s="24">
        <v>2.238</v>
      </c>
      <c r="I323" s="25">
        <v>11.19</v>
      </c>
    </row>
    <row r="324" spans="2:9" ht="20.100000000000001" customHeight="1" x14ac:dyDescent="0.25">
      <c r="B324" s="27"/>
      <c r="C324" s="11"/>
      <c r="D324" s="12" t="s">
        <v>47</v>
      </c>
      <c r="E324" s="12">
        <v>1425</v>
      </c>
      <c r="F324" s="12">
        <v>1515</v>
      </c>
      <c r="G324" s="12">
        <v>200</v>
      </c>
      <c r="H324" s="24">
        <v>0.432</v>
      </c>
      <c r="I324" s="25">
        <v>2.16</v>
      </c>
    </row>
    <row r="325" spans="2:9" ht="20.100000000000001" customHeight="1" x14ac:dyDescent="0.25">
      <c r="B325" s="27"/>
      <c r="C325" s="11"/>
      <c r="D325" s="12" t="s">
        <v>47</v>
      </c>
      <c r="E325" s="12">
        <v>1425</v>
      </c>
      <c r="F325" s="12">
        <v>1510</v>
      </c>
      <c r="G325" s="12">
        <v>200</v>
      </c>
      <c r="H325" s="24">
        <v>0.43</v>
      </c>
      <c r="I325" s="25">
        <v>2.15</v>
      </c>
    </row>
    <row r="326" spans="2:9" ht="20.100000000000001" customHeight="1" x14ac:dyDescent="0.25">
      <c r="B326" s="27"/>
      <c r="C326" s="11"/>
      <c r="D326" s="12" t="s">
        <v>47</v>
      </c>
      <c r="E326" s="12">
        <v>1310</v>
      </c>
      <c r="F326" s="12">
        <v>1515</v>
      </c>
      <c r="G326" s="12">
        <v>200</v>
      </c>
      <c r="H326" s="24">
        <v>0.39700000000000002</v>
      </c>
      <c r="I326" s="25">
        <v>1.98</v>
      </c>
    </row>
    <row r="327" spans="2:9" ht="20.100000000000001" customHeight="1" x14ac:dyDescent="0.25">
      <c r="B327" s="27"/>
      <c r="C327" s="11"/>
      <c r="D327" s="12" t="s">
        <v>47</v>
      </c>
      <c r="E327" s="12">
        <v>1310</v>
      </c>
      <c r="F327" s="12">
        <v>1510</v>
      </c>
      <c r="G327" s="12">
        <v>200</v>
      </c>
      <c r="H327" s="24">
        <v>0.39600000000000002</v>
      </c>
      <c r="I327" s="25">
        <v>1.98</v>
      </c>
    </row>
    <row r="328" spans="2:9" ht="20.100000000000001" customHeight="1" x14ac:dyDescent="0.25">
      <c r="B328" s="27"/>
      <c r="C328" s="11"/>
      <c r="D328" s="12" t="s">
        <v>47</v>
      </c>
      <c r="E328" s="12">
        <v>1310</v>
      </c>
      <c r="F328" s="12">
        <v>1510</v>
      </c>
      <c r="G328" s="12">
        <v>200</v>
      </c>
      <c r="H328" s="24">
        <v>0.39600000000000002</v>
      </c>
      <c r="I328" s="25">
        <v>1.98</v>
      </c>
    </row>
    <row r="329" spans="2:9" ht="20.100000000000001" customHeight="1" x14ac:dyDescent="0.25">
      <c r="B329" s="27"/>
      <c r="C329" s="11"/>
      <c r="D329" s="12" t="s">
        <v>47</v>
      </c>
      <c r="E329" s="12">
        <v>1425</v>
      </c>
      <c r="F329" s="12">
        <v>1510</v>
      </c>
      <c r="G329" s="12">
        <v>200</v>
      </c>
      <c r="H329" s="24">
        <v>0.43</v>
      </c>
      <c r="I329" s="25">
        <v>2.15</v>
      </c>
    </row>
    <row r="330" spans="2:9" ht="20.100000000000001" customHeight="1" x14ac:dyDescent="0.25">
      <c r="B330" s="27"/>
      <c r="C330" s="11"/>
      <c r="D330" s="12" t="s">
        <v>47</v>
      </c>
      <c r="E330" s="12">
        <v>8006</v>
      </c>
      <c r="F330" s="12">
        <v>1220</v>
      </c>
      <c r="G330" s="12">
        <v>200</v>
      </c>
      <c r="H330" s="24">
        <v>1.954</v>
      </c>
      <c r="I330" s="25">
        <v>9.77</v>
      </c>
    </row>
    <row r="331" spans="2:9" ht="20.100000000000001" customHeight="1" x14ac:dyDescent="0.25">
      <c r="B331" s="27"/>
      <c r="C331" s="11"/>
      <c r="D331" s="12" t="s">
        <v>47</v>
      </c>
      <c r="E331" s="12">
        <v>2822</v>
      </c>
      <c r="F331" s="12">
        <v>4990</v>
      </c>
      <c r="G331" s="12">
        <v>200</v>
      </c>
      <c r="H331" s="24">
        <v>2.8170000000000002</v>
      </c>
      <c r="I331" s="25">
        <v>14.08</v>
      </c>
    </row>
    <row r="332" spans="2:9" ht="20.100000000000001" customHeight="1" x14ac:dyDescent="0.25">
      <c r="B332" s="27"/>
      <c r="C332" s="11"/>
      <c r="D332" s="12" t="s">
        <v>47</v>
      </c>
      <c r="E332" s="12">
        <v>1000</v>
      </c>
      <c r="F332" s="12">
        <v>8888</v>
      </c>
      <c r="G332" s="12">
        <v>200</v>
      </c>
      <c r="H332" s="24">
        <v>1.778</v>
      </c>
      <c r="I332" s="25">
        <v>8.89</v>
      </c>
    </row>
    <row r="333" spans="2:9" ht="20.100000000000001" customHeight="1" x14ac:dyDescent="0.25">
      <c r="B333" s="27"/>
      <c r="C333" s="11"/>
      <c r="D333" s="12" t="s">
        <v>47</v>
      </c>
      <c r="E333" s="12">
        <v>2420</v>
      </c>
      <c r="F333" s="12">
        <v>2218</v>
      </c>
      <c r="G333" s="12">
        <v>200</v>
      </c>
      <c r="H333" s="24">
        <v>1.073</v>
      </c>
      <c r="I333" s="25">
        <v>5.37</v>
      </c>
    </row>
    <row r="334" spans="2:9" ht="20.100000000000001" customHeight="1" x14ac:dyDescent="0.25">
      <c r="B334" s="27"/>
      <c r="C334" s="11"/>
      <c r="D334" s="12" t="s">
        <v>47</v>
      </c>
      <c r="E334" s="12">
        <v>2940</v>
      </c>
      <c r="F334" s="12">
        <v>2218</v>
      </c>
      <c r="G334" s="12">
        <v>200</v>
      </c>
      <c r="H334" s="24">
        <v>1.21</v>
      </c>
      <c r="I334" s="25">
        <v>6.05</v>
      </c>
    </row>
    <row r="335" spans="2:9" ht="20.100000000000001" customHeight="1" x14ac:dyDescent="0.25">
      <c r="B335" s="27"/>
      <c r="C335" s="11"/>
      <c r="D335" s="12" t="s">
        <v>47</v>
      </c>
      <c r="E335" s="12">
        <v>2186</v>
      </c>
      <c r="F335" s="12">
        <v>1397</v>
      </c>
      <c r="G335" s="12">
        <v>200</v>
      </c>
      <c r="H335" s="24">
        <v>0.61099999999999999</v>
      </c>
      <c r="I335" s="25">
        <v>3.06</v>
      </c>
    </row>
    <row r="336" spans="2:9" ht="20.100000000000001" customHeight="1" x14ac:dyDescent="0.25">
      <c r="B336" s="27"/>
      <c r="C336" s="11"/>
      <c r="D336" s="12" t="s">
        <v>47</v>
      </c>
      <c r="E336" s="12">
        <v>2984</v>
      </c>
      <c r="F336" s="12">
        <v>2847</v>
      </c>
      <c r="G336" s="12">
        <v>200</v>
      </c>
      <c r="H336" s="24">
        <v>1.6990000000000001</v>
      </c>
      <c r="I336" s="25">
        <v>8.5</v>
      </c>
    </row>
    <row r="337" spans="2:9" ht="20.100000000000001" customHeight="1" x14ac:dyDescent="0.25">
      <c r="B337" s="27"/>
      <c r="C337" s="11"/>
      <c r="D337" s="12" t="s">
        <v>47</v>
      </c>
      <c r="E337" s="12">
        <v>6320</v>
      </c>
      <c r="F337" s="12">
        <v>3718</v>
      </c>
      <c r="G337" s="12">
        <v>200</v>
      </c>
      <c r="H337" s="24">
        <v>4.6989999999999998</v>
      </c>
      <c r="I337" s="25">
        <v>23.49</v>
      </c>
    </row>
    <row r="338" spans="2:9" ht="20.100000000000001" customHeight="1" x14ac:dyDescent="0.25">
      <c r="B338" s="27"/>
      <c r="C338" s="11"/>
      <c r="D338" s="12" t="s">
        <v>47</v>
      </c>
      <c r="E338" s="12">
        <v>6320</v>
      </c>
      <c r="F338" s="12">
        <v>1950</v>
      </c>
      <c r="G338" s="12">
        <v>200</v>
      </c>
      <c r="H338" s="24">
        <v>2.46</v>
      </c>
      <c r="I338" s="25">
        <v>12.3</v>
      </c>
    </row>
    <row r="339" spans="2:9" ht="20.100000000000001" customHeight="1" x14ac:dyDescent="0.25">
      <c r="B339" s="27"/>
      <c r="C339" s="11"/>
      <c r="D339" s="12" t="s">
        <v>47</v>
      </c>
      <c r="E339" s="12">
        <v>5370</v>
      </c>
      <c r="F339" s="12">
        <v>3490</v>
      </c>
      <c r="G339" s="12">
        <v>200</v>
      </c>
      <c r="H339" s="24">
        <v>3.7480000000000002</v>
      </c>
      <c r="I339" s="25">
        <v>18.739999999999998</v>
      </c>
    </row>
    <row r="340" spans="2:9" ht="20.100000000000001" customHeight="1" x14ac:dyDescent="0.25">
      <c r="B340" s="27"/>
      <c r="C340" s="11"/>
      <c r="D340" s="12" t="s">
        <v>47</v>
      </c>
      <c r="E340" s="12">
        <v>6250</v>
      </c>
      <c r="F340" s="12">
        <v>1950</v>
      </c>
      <c r="G340" s="12">
        <v>200</v>
      </c>
      <c r="H340" s="24">
        <v>2.4329999999999998</v>
      </c>
      <c r="I340" s="25">
        <v>12.17</v>
      </c>
    </row>
    <row r="341" spans="2:9" ht="20.100000000000001" customHeight="1" x14ac:dyDescent="0.25">
      <c r="B341" s="27"/>
      <c r="C341" s="11"/>
      <c r="D341" s="12" t="s">
        <v>47</v>
      </c>
      <c r="E341" s="12">
        <v>6320</v>
      </c>
      <c r="F341" s="12">
        <v>3332</v>
      </c>
      <c r="G341" s="12">
        <v>200</v>
      </c>
      <c r="H341" s="24">
        <v>4.2119999999999997</v>
      </c>
      <c r="I341" s="25">
        <v>21.06</v>
      </c>
    </row>
    <row r="342" spans="2:9" ht="20.100000000000001" customHeight="1" x14ac:dyDescent="0.25">
      <c r="B342" s="27"/>
      <c r="C342" s="11"/>
      <c r="D342" s="12" t="s">
        <v>47</v>
      </c>
      <c r="E342" s="12">
        <v>2230</v>
      </c>
      <c r="F342" s="12">
        <v>2172</v>
      </c>
      <c r="G342" s="12">
        <v>200</v>
      </c>
      <c r="H342" s="24">
        <v>0.96899999999999997</v>
      </c>
      <c r="I342" s="25">
        <v>4.84</v>
      </c>
    </row>
    <row r="343" spans="2:9" ht="20.100000000000001" customHeight="1" x14ac:dyDescent="0.25">
      <c r="B343" s="27"/>
      <c r="C343" s="11"/>
      <c r="D343" s="12" t="s">
        <v>47</v>
      </c>
      <c r="E343" s="12">
        <v>2230</v>
      </c>
      <c r="F343" s="12">
        <v>930</v>
      </c>
      <c r="G343" s="12">
        <v>200</v>
      </c>
      <c r="H343" s="24">
        <v>0.41499999999999998</v>
      </c>
      <c r="I343" s="25">
        <v>2.0699999999999998</v>
      </c>
    </row>
    <row r="344" spans="2:9" ht="20.100000000000001" customHeight="1" x14ac:dyDescent="0.25">
      <c r="B344" s="27"/>
      <c r="C344" s="11"/>
      <c r="D344" s="12" t="s">
        <v>47</v>
      </c>
      <c r="E344" s="12">
        <v>2300</v>
      </c>
      <c r="F344" s="12">
        <v>1950</v>
      </c>
      <c r="G344" s="12">
        <v>200</v>
      </c>
      <c r="H344" s="24">
        <v>0.89700000000000002</v>
      </c>
      <c r="I344" s="25">
        <v>4.49</v>
      </c>
    </row>
    <row r="345" spans="2:9" ht="20.100000000000001" customHeight="1" x14ac:dyDescent="0.25">
      <c r="B345" s="27"/>
      <c r="C345" s="11"/>
      <c r="D345" s="12" t="s">
        <v>47</v>
      </c>
      <c r="E345" s="12">
        <v>3180</v>
      </c>
      <c r="F345" s="12">
        <v>3490</v>
      </c>
      <c r="G345" s="12">
        <v>200</v>
      </c>
      <c r="H345" s="24">
        <v>2.2200000000000002</v>
      </c>
      <c r="I345" s="25">
        <v>11.1</v>
      </c>
    </row>
    <row r="346" spans="2:9" ht="20.100000000000001" customHeight="1" x14ac:dyDescent="0.25">
      <c r="B346" s="27"/>
      <c r="C346" s="11"/>
      <c r="D346" s="12" t="s">
        <v>47</v>
      </c>
      <c r="E346" s="12">
        <v>2230</v>
      </c>
      <c r="F346" s="12">
        <v>1950</v>
      </c>
      <c r="G346" s="12">
        <v>200</v>
      </c>
      <c r="H346" s="24">
        <v>0.87</v>
      </c>
      <c r="I346" s="25">
        <v>4.3499999999999996</v>
      </c>
    </row>
    <row r="347" spans="2:9" ht="20.100000000000001" customHeight="1" x14ac:dyDescent="0.25">
      <c r="B347" s="27"/>
      <c r="C347" s="11"/>
      <c r="D347" s="12" t="s">
        <v>47</v>
      </c>
      <c r="E347" s="12">
        <v>2230</v>
      </c>
      <c r="F347" s="12">
        <v>2403</v>
      </c>
      <c r="G347" s="12">
        <v>200</v>
      </c>
      <c r="H347" s="24">
        <v>1.0720000000000001</v>
      </c>
      <c r="I347" s="25">
        <v>5.36</v>
      </c>
    </row>
    <row r="348" spans="2:9" ht="20.100000000000001" customHeight="1" x14ac:dyDescent="0.25">
      <c r="B348" s="27"/>
      <c r="C348" s="11"/>
      <c r="D348" s="12" t="s">
        <v>47</v>
      </c>
      <c r="E348" s="12">
        <v>2230</v>
      </c>
      <c r="F348" s="12">
        <v>1085</v>
      </c>
      <c r="G348" s="12">
        <v>200</v>
      </c>
      <c r="H348" s="24">
        <v>0.48399999999999999</v>
      </c>
      <c r="I348" s="25">
        <v>2.42</v>
      </c>
    </row>
    <row r="349" spans="2:9" ht="20.100000000000001" customHeight="1" x14ac:dyDescent="0.25">
      <c r="B349" s="27"/>
      <c r="C349" s="11"/>
      <c r="D349" s="12" t="s">
        <v>47</v>
      </c>
      <c r="E349" s="12">
        <v>2470</v>
      </c>
      <c r="F349" s="12">
        <v>3295</v>
      </c>
      <c r="G349" s="12">
        <v>200</v>
      </c>
      <c r="H349" s="24">
        <v>1.6060000000000001</v>
      </c>
      <c r="I349" s="25">
        <v>8.0299999999999994</v>
      </c>
    </row>
    <row r="350" spans="2:9" ht="20.100000000000001" customHeight="1" x14ac:dyDescent="0.25">
      <c r="B350" s="27"/>
      <c r="C350" s="11"/>
      <c r="D350" s="12" t="s">
        <v>47</v>
      </c>
      <c r="E350" s="12">
        <v>2470</v>
      </c>
      <c r="F350" s="12">
        <v>3767</v>
      </c>
      <c r="G350" s="12">
        <v>200</v>
      </c>
      <c r="H350" s="24">
        <v>1.861</v>
      </c>
      <c r="I350" s="25">
        <v>9.31</v>
      </c>
    </row>
    <row r="351" spans="2:9" ht="20.100000000000001" customHeight="1" x14ac:dyDescent="0.25">
      <c r="B351" s="27"/>
      <c r="C351" s="11"/>
      <c r="D351" s="12" t="s">
        <v>47</v>
      </c>
      <c r="E351" s="12">
        <v>2470</v>
      </c>
      <c r="F351" s="12">
        <v>3860</v>
      </c>
      <c r="G351" s="12">
        <v>200</v>
      </c>
      <c r="H351" s="24">
        <v>1.907</v>
      </c>
      <c r="I351" s="25">
        <v>9.5299999999999994</v>
      </c>
    </row>
    <row r="352" spans="2:9" ht="20.100000000000001" customHeight="1" x14ac:dyDescent="0.25">
      <c r="B352" s="27"/>
      <c r="C352" s="11"/>
      <c r="D352" s="12" t="s">
        <v>47</v>
      </c>
      <c r="E352" s="12">
        <v>2470</v>
      </c>
      <c r="F352" s="12">
        <v>3587</v>
      </c>
      <c r="G352" s="12">
        <v>200</v>
      </c>
      <c r="H352" s="24">
        <v>1.772</v>
      </c>
      <c r="I352" s="25">
        <v>8.86</v>
      </c>
    </row>
    <row r="353" spans="2:9" ht="20.100000000000001" customHeight="1" x14ac:dyDescent="0.25">
      <c r="B353" s="27"/>
      <c r="C353" s="11"/>
      <c r="D353" s="12" t="s">
        <v>47</v>
      </c>
      <c r="E353" s="12">
        <v>6450</v>
      </c>
      <c r="F353" s="12">
        <v>3057</v>
      </c>
      <c r="G353" s="12">
        <v>200</v>
      </c>
      <c r="H353" s="24">
        <v>3.944</v>
      </c>
      <c r="I353" s="25">
        <v>19.72</v>
      </c>
    </row>
    <row r="354" spans="2:9" ht="20.100000000000001" customHeight="1" x14ac:dyDescent="0.25">
      <c r="B354" s="27"/>
      <c r="C354" s="11"/>
      <c r="D354" s="12" t="s">
        <v>47</v>
      </c>
      <c r="E354" s="12">
        <v>6450</v>
      </c>
      <c r="F354" s="12">
        <v>3963</v>
      </c>
      <c r="G354" s="12">
        <v>200</v>
      </c>
      <c r="H354" s="24">
        <v>5.1070000000000002</v>
      </c>
      <c r="I354" s="25">
        <v>25.54</v>
      </c>
    </row>
    <row r="355" spans="2:9" ht="20.100000000000001" customHeight="1" x14ac:dyDescent="0.25">
      <c r="B355" s="27"/>
      <c r="C355" s="11"/>
      <c r="D355" s="12" t="s">
        <v>47</v>
      </c>
      <c r="E355" s="12">
        <v>4600</v>
      </c>
      <c r="F355" s="12">
        <v>3562</v>
      </c>
      <c r="G355" s="12">
        <v>200</v>
      </c>
      <c r="H355" s="24">
        <v>3.2770000000000001</v>
      </c>
      <c r="I355" s="25">
        <v>16.39</v>
      </c>
    </row>
    <row r="356" spans="2:9" ht="20.100000000000001" customHeight="1" x14ac:dyDescent="0.25">
      <c r="B356" s="27"/>
      <c r="C356" s="11"/>
      <c r="D356" s="12" t="s">
        <v>47</v>
      </c>
      <c r="E356" s="12">
        <v>1820</v>
      </c>
      <c r="F356" s="12">
        <v>3562</v>
      </c>
      <c r="G356" s="12">
        <v>200</v>
      </c>
      <c r="H356" s="24">
        <v>1.2969999999999999</v>
      </c>
      <c r="I356" s="25">
        <v>6.48</v>
      </c>
    </row>
    <row r="357" spans="2:9" ht="20.100000000000001" customHeight="1" x14ac:dyDescent="0.25">
      <c r="B357" s="27"/>
      <c r="C357" s="11"/>
      <c r="D357" s="12" t="s">
        <v>47</v>
      </c>
      <c r="E357" s="12">
        <v>5400</v>
      </c>
      <c r="F357" s="12">
        <v>5062</v>
      </c>
      <c r="G357" s="12">
        <v>200</v>
      </c>
      <c r="H357" s="24">
        <v>5.4669999999999996</v>
      </c>
      <c r="I357" s="25">
        <v>27.34</v>
      </c>
    </row>
    <row r="358" spans="2:9" ht="20.100000000000001" customHeight="1" x14ac:dyDescent="0.25">
      <c r="B358" s="27"/>
      <c r="C358" s="11"/>
      <c r="D358" s="12" t="s">
        <v>47</v>
      </c>
      <c r="E358" s="12">
        <v>2170</v>
      </c>
      <c r="F358" s="12">
        <v>3130</v>
      </c>
      <c r="G358" s="12">
        <v>200</v>
      </c>
      <c r="H358" s="24">
        <v>1.3580000000000001</v>
      </c>
      <c r="I358" s="25">
        <v>6.79</v>
      </c>
    </row>
    <row r="359" spans="2:9" ht="20.100000000000001" customHeight="1" x14ac:dyDescent="0.25">
      <c r="B359" s="27"/>
      <c r="C359" s="11"/>
      <c r="D359" s="12" t="s">
        <v>47</v>
      </c>
      <c r="E359" s="12">
        <v>2170</v>
      </c>
      <c r="F359" s="12">
        <v>4340</v>
      </c>
      <c r="G359" s="12">
        <v>200</v>
      </c>
      <c r="H359" s="24">
        <v>1.8839999999999999</v>
      </c>
      <c r="I359" s="25">
        <v>9.42</v>
      </c>
    </row>
    <row r="360" spans="2:9" ht="20.100000000000001" customHeight="1" x14ac:dyDescent="0.25">
      <c r="B360" s="27"/>
      <c r="C360" s="11"/>
      <c r="D360" s="12" t="s">
        <v>47</v>
      </c>
      <c r="E360" s="12">
        <v>3000</v>
      </c>
      <c r="F360" s="12">
        <v>7700</v>
      </c>
      <c r="G360" s="12">
        <v>200</v>
      </c>
      <c r="H360" s="24">
        <v>4.62</v>
      </c>
      <c r="I360" s="25">
        <v>23.1</v>
      </c>
    </row>
    <row r="361" spans="2:9" ht="20.100000000000001" customHeight="1" x14ac:dyDescent="0.25">
      <c r="B361" s="27"/>
      <c r="C361" s="11"/>
      <c r="D361" s="12" t="s">
        <v>47</v>
      </c>
      <c r="E361" s="12">
        <v>2980</v>
      </c>
      <c r="F361" s="12">
        <v>14570</v>
      </c>
      <c r="G361" s="12">
        <v>200</v>
      </c>
      <c r="H361" s="24">
        <v>8.6839999999999993</v>
      </c>
      <c r="I361" s="25">
        <v>43.42</v>
      </c>
    </row>
    <row r="362" spans="2:9" ht="20.100000000000001" customHeight="1" x14ac:dyDescent="0.25">
      <c r="B362" s="27"/>
      <c r="C362" s="11"/>
      <c r="D362" s="12" t="s">
        <v>47</v>
      </c>
      <c r="E362" s="12">
        <v>2190</v>
      </c>
      <c r="F362" s="12">
        <v>1375</v>
      </c>
      <c r="G362" s="12">
        <v>200</v>
      </c>
      <c r="H362" s="24">
        <v>0.60199999999999998</v>
      </c>
      <c r="I362" s="25">
        <v>3.01</v>
      </c>
    </row>
    <row r="363" spans="2:9" ht="20.100000000000001" customHeight="1" x14ac:dyDescent="0.25">
      <c r="B363" s="27"/>
      <c r="C363" s="11"/>
      <c r="D363" s="12" t="s">
        <v>47</v>
      </c>
      <c r="E363" s="12">
        <v>970</v>
      </c>
      <c r="F363" s="12">
        <v>2190</v>
      </c>
      <c r="G363" s="12">
        <v>200</v>
      </c>
      <c r="H363" s="24">
        <v>0.42499999999999999</v>
      </c>
      <c r="I363" s="25">
        <v>2.12</v>
      </c>
    </row>
    <row r="364" spans="2:9" ht="20.100000000000001" customHeight="1" x14ac:dyDescent="0.25">
      <c r="B364" s="27"/>
      <c r="C364" s="11"/>
      <c r="D364" s="12" t="s">
        <v>47</v>
      </c>
      <c r="E364" s="12">
        <v>2340</v>
      </c>
      <c r="F364" s="12">
        <v>3400</v>
      </c>
      <c r="G364" s="12">
        <v>200</v>
      </c>
      <c r="H364" s="24">
        <v>1.591</v>
      </c>
      <c r="I364" s="25">
        <v>7.96</v>
      </c>
    </row>
    <row r="365" spans="2:9" ht="20.100000000000001" customHeight="1" x14ac:dyDescent="0.25">
      <c r="B365" s="27"/>
      <c r="C365" s="11"/>
      <c r="D365" s="12" t="s">
        <v>47</v>
      </c>
      <c r="E365" s="12">
        <v>2850</v>
      </c>
      <c r="F365" s="12">
        <v>3400</v>
      </c>
      <c r="G365" s="12">
        <v>200</v>
      </c>
      <c r="H365" s="24">
        <v>1.9379999999999999</v>
      </c>
      <c r="I365" s="25">
        <v>9.69</v>
      </c>
    </row>
    <row r="366" spans="2:9" ht="20.100000000000001" customHeight="1" x14ac:dyDescent="0.25">
      <c r="B366" s="27"/>
      <c r="C366" s="11"/>
      <c r="D366" s="12" t="s">
        <v>47</v>
      </c>
      <c r="E366" s="12">
        <v>6650</v>
      </c>
      <c r="F366" s="12">
        <v>4075</v>
      </c>
      <c r="G366" s="12">
        <v>200</v>
      </c>
      <c r="H366" s="24">
        <v>5.3609999999999998</v>
      </c>
      <c r="I366" s="25">
        <v>26.81</v>
      </c>
    </row>
    <row r="367" spans="2:9" ht="20.100000000000001" customHeight="1" x14ac:dyDescent="0.25">
      <c r="B367" s="27"/>
      <c r="C367" s="11"/>
      <c r="D367" s="12" t="s">
        <v>47</v>
      </c>
      <c r="E367" s="12">
        <v>3120</v>
      </c>
      <c r="F367" s="12">
        <v>3400</v>
      </c>
      <c r="G367" s="12">
        <v>200</v>
      </c>
      <c r="H367" s="24">
        <v>2.1219999999999999</v>
      </c>
      <c r="I367" s="25">
        <v>10.61</v>
      </c>
    </row>
    <row r="368" spans="2:9" ht="20.100000000000001" customHeight="1" x14ac:dyDescent="0.25">
      <c r="B368" s="27"/>
      <c r="C368" s="11"/>
      <c r="D368" s="12" t="s">
        <v>47</v>
      </c>
      <c r="E368" s="12">
        <v>6200</v>
      </c>
      <c r="F368" s="12">
        <v>4940</v>
      </c>
      <c r="G368" s="12">
        <v>200</v>
      </c>
      <c r="H368" s="24">
        <v>6.1260000000000003</v>
      </c>
      <c r="I368" s="25">
        <v>30.63</v>
      </c>
    </row>
    <row r="369" spans="2:9" ht="20.100000000000001" customHeight="1" x14ac:dyDescent="0.25">
      <c r="B369" s="27"/>
      <c r="C369" s="11"/>
      <c r="D369" s="12" t="s">
        <v>47</v>
      </c>
      <c r="E369" s="12">
        <v>6300</v>
      </c>
      <c r="F369" s="12">
        <v>7230</v>
      </c>
      <c r="G369" s="12">
        <v>200</v>
      </c>
      <c r="H369" s="24">
        <v>9.0139999999999993</v>
      </c>
      <c r="I369" s="25">
        <v>45.07</v>
      </c>
    </row>
    <row r="370" spans="2:9" ht="20.100000000000001" customHeight="1" x14ac:dyDescent="0.25">
      <c r="B370" s="27"/>
      <c r="C370" s="11"/>
      <c r="D370" s="12" t="s">
        <v>47</v>
      </c>
      <c r="E370" s="12">
        <v>6300</v>
      </c>
      <c r="F370" s="12">
        <v>3753</v>
      </c>
      <c r="G370" s="12">
        <v>200</v>
      </c>
      <c r="H370" s="24">
        <v>4.7279999999999998</v>
      </c>
      <c r="I370" s="25">
        <v>23.64</v>
      </c>
    </row>
    <row r="371" spans="2:9" ht="20.100000000000001" customHeight="1" x14ac:dyDescent="0.25">
      <c r="B371" s="27"/>
      <c r="C371" s="11"/>
      <c r="D371" s="12" t="s">
        <v>47</v>
      </c>
      <c r="E371" s="12">
        <v>6300</v>
      </c>
      <c r="F371" s="12">
        <v>7700</v>
      </c>
      <c r="G371" s="12">
        <v>200</v>
      </c>
      <c r="H371" s="24">
        <v>9.702</v>
      </c>
      <c r="I371" s="25">
        <v>48.51</v>
      </c>
    </row>
    <row r="372" spans="2:9" ht="20.100000000000001" customHeight="1" x14ac:dyDescent="0.25">
      <c r="B372" s="27"/>
      <c r="C372" s="11"/>
      <c r="D372" s="12" t="s">
        <v>47</v>
      </c>
      <c r="E372" s="12">
        <v>9520</v>
      </c>
      <c r="F372" s="12">
        <v>3717</v>
      </c>
      <c r="G372" s="12">
        <v>200</v>
      </c>
      <c r="H372" s="24">
        <v>7.0780000000000003</v>
      </c>
      <c r="I372" s="25">
        <v>35.39</v>
      </c>
    </row>
    <row r="373" spans="2:9" ht="20.100000000000001" customHeight="1" x14ac:dyDescent="0.25">
      <c r="B373" s="27"/>
      <c r="C373" s="11"/>
      <c r="D373" s="12" t="s">
        <v>47</v>
      </c>
      <c r="E373" s="12">
        <v>3750</v>
      </c>
      <c r="F373" s="12">
        <v>5570</v>
      </c>
      <c r="G373" s="12">
        <v>200</v>
      </c>
      <c r="H373" s="24">
        <v>4.1769999999999996</v>
      </c>
      <c r="I373" s="25">
        <v>20.89</v>
      </c>
    </row>
    <row r="374" spans="2:9" ht="20.100000000000001" customHeight="1" x14ac:dyDescent="0.25">
      <c r="B374" s="27"/>
      <c r="C374" s="11"/>
      <c r="D374" s="12" t="s">
        <v>47</v>
      </c>
      <c r="E374" s="12">
        <v>5240</v>
      </c>
      <c r="F374" s="12">
        <v>1425</v>
      </c>
      <c r="G374" s="12">
        <v>200</v>
      </c>
      <c r="H374" s="24">
        <v>1.4930000000000001</v>
      </c>
      <c r="I374" s="25">
        <v>7.47</v>
      </c>
    </row>
    <row r="375" spans="2:9" ht="20.100000000000001" customHeight="1" x14ac:dyDescent="0.25">
      <c r="B375" s="27"/>
      <c r="C375" s="11"/>
      <c r="D375" s="12" t="s">
        <v>47</v>
      </c>
      <c r="E375" s="12">
        <v>2320</v>
      </c>
      <c r="F375" s="12">
        <v>2150</v>
      </c>
      <c r="G375" s="12">
        <v>200</v>
      </c>
      <c r="H375" s="24">
        <v>0.998</v>
      </c>
      <c r="I375" s="25">
        <v>4.99</v>
      </c>
    </row>
    <row r="376" spans="2:9" ht="20.100000000000001" customHeight="1" x14ac:dyDescent="0.25">
      <c r="B376" s="27"/>
      <c r="C376" s="11"/>
      <c r="D376" s="12" t="s">
        <v>47</v>
      </c>
      <c r="E376" s="12">
        <v>2690</v>
      </c>
      <c r="F376" s="12">
        <v>2150</v>
      </c>
      <c r="G376" s="12">
        <v>200</v>
      </c>
      <c r="H376" s="24">
        <v>1.157</v>
      </c>
      <c r="I376" s="25">
        <v>5.78</v>
      </c>
    </row>
    <row r="377" spans="2:9" ht="20.100000000000001" customHeight="1" x14ac:dyDescent="0.25">
      <c r="B377" s="27"/>
      <c r="C377" s="11"/>
      <c r="D377" s="12" t="s">
        <v>47</v>
      </c>
      <c r="E377" s="12">
        <v>3000</v>
      </c>
      <c r="F377" s="12">
        <v>5200</v>
      </c>
      <c r="G377" s="12">
        <v>200</v>
      </c>
      <c r="H377" s="24">
        <v>3.1019999999999999</v>
      </c>
      <c r="I377" s="25">
        <v>15.51</v>
      </c>
    </row>
    <row r="378" spans="2:9" ht="20.100000000000001" customHeight="1" x14ac:dyDescent="0.25">
      <c r="B378" s="27"/>
      <c r="C378" s="11"/>
      <c r="D378" s="12" t="s">
        <v>47</v>
      </c>
      <c r="E378" s="12">
        <v>3990</v>
      </c>
      <c r="F378" s="12">
        <v>3718</v>
      </c>
      <c r="G378" s="12">
        <v>200</v>
      </c>
      <c r="H378" s="24">
        <v>2.9670000000000001</v>
      </c>
      <c r="I378" s="25">
        <v>14.83</v>
      </c>
    </row>
    <row r="379" spans="2:9" ht="20.100000000000001" customHeight="1" x14ac:dyDescent="0.25">
      <c r="B379" s="27"/>
      <c r="C379" s="11"/>
      <c r="D379" s="12" t="s">
        <v>47</v>
      </c>
      <c r="E379" s="12">
        <v>2700</v>
      </c>
      <c r="F379" s="12">
        <v>3717</v>
      </c>
      <c r="G379" s="12">
        <v>200</v>
      </c>
      <c r="H379" s="24">
        <v>2.0070000000000001</v>
      </c>
      <c r="I379" s="25">
        <v>10.039999999999999</v>
      </c>
    </row>
    <row r="380" spans="2:9" ht="20.100000000000001" customHeight="1" x14ac:dyDescent="0.25">
      <c r="B380" s="27"/>
      <c r="C380" s="11"/>
      <c r="D380" s="12" t="s">
        <v>47</v>
      </c>
      <c r="E380" s="12">
        <v>2820</v>
      </c>
      <c r="F380" s="12">
        <v>7700</v>
      </c>
      <c r="G380" s="12">
        <v>200</v>
      </c>
      <c r="H380" s="24">
        <v>4.3319999999999999</v>
      </c>
      <c r="I380" s="25">
        <v>21.66</v>
      </c>
    </row>
    <row r="381" spans="2:9" ht="20.100000000000001" customHeight="1" x14ac:dyDescent="0.25">
      <c r="B381" s="27"/>
      <c r="C381" s="11"/>
      <c r="D381" s="12" t="s">
        <v>47</v>
      </c>
      <c r="E381" s="12">
        <v>2700</v>
      </c>
      <c r="F381" s="12">
        <v>7700</v>
      </c>
      <c r="G381" s="12">
        <v>200</v>
      </c>
      <c r="H381" s="24">
        <v>4.1580000000000004</v>
      </c>
      <c r="I381" s="25">
        <v>20.79</v>
      </c>
    </row>
    <row r="382" spans="2:9" ht="20.100000000000001" customHeight="1" x14ac:dyDescent="0.25">
      <c r="B382" s="27"/>
      <c r="C382" s="11"/>
      <c r="D382" s="12" t="s">
        <v>47</v>
      </c>
      <c r="E382" s="12">
        <v>2925</v>
      </c>
      <c r="F382" s="12">
        <v>3753</v>
      </c>
      <c r="G382" s="12">
        <v>200</v>
      </c>
      <c r="H382" s="24">
        <v>2.1949999999999998</v>
      </c>
      <c r="I382" s="25">
        <v>10.98</v>
      </c>
    </row>
    <row r="383" spans="2:9" ht="20.100000000000001" customHeight="1" x14ac:dyDescent="0.25">
      <c r="B383" s="27"/>
      <c r="C383" s="11"/>
      <c r="D383" s="12" t="s">
        <v>47</v>
      </c>
      <c r="E383" s="12">
        <v>2595</v>
      </c>
      <c r="F383" s="12">
        <v>3753</v>
      </c>
      <c r="G383" s="12">
        <v>200</v>
      </c>
      <c r="H383" s="24">
        <v>1.9370000000000001</v>
      </c>
      <c r="I383" s="25">
        <v>9.69</v>
      </c>
    </row>
    <row r="384" spans="2:9" ht="20.100000000000001" customHeight="1" x14ac:dyDescent="0.25">
      <c r="B384" s="27"/>
      <c r="C384" s="11"/>
      <c r="D384" s="12" t="s">
        <v>47</v>
      </c>
      <c r="E384" s="12">
        <v>2540</v>
      </c>
      <c r="F384" s="12">
        <v>4035</v>
      </c>
      <c r="G384" s="12">
        <v>200</v>
      </c>
      <c r="H384" s="24">
        <v>2.0129999999999999</v>
      </c>
      <c r="I384" s="25">
        <v>10.07</v>
      </c>
    </row>
    <row r="385" spans="2:9" ht="20.100000000000001" customHeight="1" x14ac:dyDescent="0.25">
      <c r="B385" s="27"/>
      <c r="C385" s="11"/>
      <c r="D385" s="12" t="s">
        <v>47</v>
      </c>
      <c r="E385" s="12">
        <v>2340</v>
      </c>
      <c r="F385" s="12">
        <v>3015</v>
      </c>
      <c r="G385" s="12">
        <v>200</v>
      </c>
      <c r="H385" s="24">
        <v>1.411</v>
      </c>
      <c r="I385" s="25">
        <v>7.06</v>
      </c>
    </row>
    <row r="386" spans="2:9" ht="20.100000000000001" customHeight="1" x14ac:dyDescent="0.25">
      <c r="B386" s="27"/>
      <c r="C386" s="11"/>
      <c r="D386" s="12" t="s">
        <v>47</v>
      </c>
      <c r="E386" s="12">
        <v>2340</v>
      </c>
      <c r="F386" s="12">
        <v>4890</v>
      </c>
      <c r="G386" s="12">
        <v>200</v>
      </c>
      <c r="H386" s="24">
        <v>2.2890000000000001</v>
      </c>
      <c r="I386" s="25">
        <v>11.44</v>
      </c>
    </row>
    <row r="387" spans="2:9" ht="20.100000000000001" customHeight="1" x14ac:dyDescent="0.25">
      <c r="B387" s="27"/>
      <c r="C387" s="11"/>
      <c r="D387" s="12" t="s">
        <v>47</v>
      </c>
      <c r="E387" s="12">
        <v>2980</v>
      </c>
      <c r="F387" s="12">
        <v>4035</v>
      </c>
      <c r="G387" s="12">
        <v>200</v>
      </c>
      <c r="H387" s="24">
        <v>2.4049999999999998</v>
      </c>
      <c r="I387" s="25">
        <v>12.02</v>
      </c>
    </row>
    <row r="388" spans="2:9" ht="20.100000000000001" customHeight="1" x14ac:dyDescent="0.25">
      <c r="B388" s="27"/>
      <c r="C388" s="11"/>
      <c r="D388" s="12" t="s">
        <v>47</v>
      </c>
      <c r="E388" s="12">
        <v>8140</v>
      </c>
      <c r="F388" s="12">
        <v>4035</v>
      </c>
      <c r="G388" s="12">
        <v>200</v>
      </c>
      <c r="H388" s="24">
        <v>5.5119999999999996</v>
      </c>
      <c r="I388" s="25">
        <v>27.56</v>
      </c>
    </row>
    <row r="389" spans="2:9" ht="20.100000000000001" customHeight="1" x14ac:dyDescent="0.25">
      <c r="B389" s="27"/>
      <c r="C389" s="11"/>
      <c r="D389" s="12" t="s">
        <v>47</v>
      </c>
      <c r="E389" s="12">
        <v>9290</v>
      </c>
      <c r="F389" s="12">
        <v>4405</v>
      </c>
      <c r="G389" s="12">
        <v>200</v>
      </c>
      <c r="H389" s="24">
        <v>8.1839999999999993</v>
      </c>
      <c r="I389" s="25">
        <v>40.92</v>
      </c>
    </row>
    <row r="390" spans="2:9" ht="20.100000000000001" customHeight="1" x14ac:dyDescent="0.25">
      <c r="B390" s="27"/>
      <c r="C390" s="11"/>
      <c r="D390" s="12" t="s">
        <v>47</v>
      </c>
      <c r="E390" s="12">
        <v>8140</v>
      </c>
      <c r="F390" s="12">
        <v>4035</v>
      </c>
      <c r="G390" s="12">
        <v>200</v>
      </c>
      <c r="H390" s="24">
        <v>5.5140000000000002</v>
      </c>
      <c r="I390" s="25">
        <v>27.57</v>
      </c>
    </row>
    <row r="391" spans="2:9" ht="20.100000000000001" customHeight="1" x14ac:dyDescent="0.25">
      <c r="B391" s="27"/>
      <c r="C391" s="11"/>
      <c r="D391" s="12" t="s">
        <v>47</v>
      </c>
      <c r="E391" s="12">
        <v>8850</v>
      </c>
      <c r="F391" s="12">
        <v>7700</v>
      </c>
      <c r="G391" s="12">
        <v>200</v>
      </c>
      <c r="H391" s="24">
        <v>13.625</v>
      </c>
      <c r="I391" s="25">
        <v>68.12</v>
      </c>
    </row>
    <row r="392" spans="2:9" ht="20.100000000000001" customHeight="1" x14ac:dyDescent="0.25">
      <c r="B392" s="27"/>
      <c r="C392" s="11"/>
      <c r="D392" s="12" t="s">
        <v>47</v>
      </c>
      <c r="E392" s="12">
        <v>4560</v>
      </c>
      <c r="F392" s="12">
        <v>3718</v>
      </c>
      <c r="G392" s="12">
        <v>200</v>
      </c>
      <c r="H392" s="24">
        <v>3.39</v>
      </c>
      <c r="I392" s="25">
        <v>16.95</v>
      </c>
    </row>
    <row r="393" spans="2:9" ht="20.100000000000001" customHeight="1" x14ac:dyDescent="0.25">
      <c r="B393" s="27"/>
      <c r="C393" s="11"/>
      <c r="D393" s="12" t="s">
        <v>47</v>
      </c>
      <c r="E393" s="12">
        <v>2470</v>
      </c>
      <c r="F393" s="12">
        <v>3295</v>
      </c>
      <c r="G393" s="12">
        <v>200</v>
      </c>
      <c r="H393" s="24">
        <v>1.6279999999999999</v>
      </c>
      <c r="I393" s="25">
        <v>8.14</v>
      </c>
    </row>
    <row r="394" spans="2:9" ht="20.100000000000001" customHeight="1" x14ac:dyDescent="0.25">
      <c r="B394" s="27"/>
      <c r="C394" s="11"/>
      <c r="D394" s="12" t="s">
        <v>47</v>
      </c>
      <c r="E394" s="12">
        <v>2470</v>
      </c>
      <c r="F394" s="12">
        <v>3752</v>
      </c>
      <c r="G394" s="12">
        <v>200</v>
      </c>
      <c r="H394" s="24">
        <v>1.8540000000000001</v>
      </c>
      <c r="I394" s="25">
        <v>9.27</v>
      </c>
    </row>
    <row r="395" spans="2:9" ht="20.100000000000001" customHeight="1" x14ac:dyDescent="0.25">
      <c r="B395" s="27"/>
      <c r="C395" s="11"/>
      <c r="D395" s="12" t="s">
        <v>47</v>
      </c>
      <c r="E395" s="12">
        <v>2470</v>
      </c>
      <c r="F395" s="12">
        <v>3718</v>
      </c>
      <c r="G395" s="12">
        <v>200</v>
      </c>
      <c r="H395" s="24">
        <v>1.8360000000000001</v>
      </c>
      <c r="I395" s="25">
        <v>9.18</v>
      </c>
    </row>
    <row r="396" spans="2:9" ht="20.100000000000001" customHeight="1" x14ac:dyDescent="0.25">
      <c r="B396" s="27"/>
      <c r="C396" s="11"/>
      <c r="D396" s="12" t="s">
        <v>47</v>
      </c>
      <c r="E396" s="12">
        <v>2470</v>
      </c>
      <c r="F396" s="12">
        <v>3752</v>
      </c>
      <c r="G396" s="12">
        <v>200</v>
      </c>
      <c r="H396" s="24">
        <v>1.8540000000000001</v>
      </c>
      <c r="I396" s="25">
        <v>9.27</v>
      </c>
    </row>
    <row r="397" spans="2:9" ht="20.100000000000001" customHeight="1" x14ac:dyDescent="0.25">
      <c r="B397" s="27"/>
      <c r="C397" s="11"/>
      <c r="D397" s="12" t="s">
        <v>47</v>
      </c>
      <c r="E397" s="12">
        <v>2470</v>
      </c>
      <c r="F397" s="12">
        <v>4405</v>
      </c>
      <c r="G397" s="12">
        <v>200</v>
      </c>
      <c r="H397" s="24">
        <v>2.1760000000000002</v>
      </c>
      <c r="I397" s="25">
        <v>10.88</v>
      </c>
    </row>
    <row r="398" spans="2:9" ht="20.100000000000001" customHeight="1" x14ac:dyDescent="0.25">
      <c r="B398" s="27"/>
      <c r="C398" s="11"/>
      <c r="D398" s="12" t="s">
        <v>47</v>
      </c>
      <c r="E398" s="12">
        <v>2470</v>
      </c>
      <c r="F398" s="12">
        <v>3130</v>
      </c>
      <c r="G398" s="12">
        <v>200</v>
      </c>
      <c r="H398" s="24">
        <v>1.546</v>
      </c>
      <c r="I398" s="25">
        <v>7.73</v>
      </c>
    </row>
    <row r="399" spans="2:9" ht="20.100000000000001" customHeight="1" x14ac:dyDescent="0.25">
      <c r="B399" s="27"/>
      <c r="C399" s="11"/>
      <c r="D399" s="12" t="s">
        <v>47</v>
      </c>
      <c r="E399" s="12">
        <v>9220</v>
      </c>
      <c r="F399" s="12">
        <v>1370</v>
      </c>
      <c r="G399" s="12">
        <v>200</v>
      </c>
      <c r="H399" s="24">
        <v>2.4820000000000002</v>
      </c>
      <c r="I399" s="25">
        <v>12.41</v>
      </c>
    </row>
    <row r="400" spans="2:9" ht="20.100000000000001" customHeight="1" x14ac:dyDescent="0.25">
      <c r="B400" s="27"/>
      <c r="C400" s="11"/>
      <c r="D400" s="12" t="s">
        <v>47</v>
      </c>
      <c r="E400" s="12">
        <v>360</v>
      </c>
      <c r="F400" s="12">
        <v>288</v>
      </c>
      <c r="G400" s="12">
        <v>200</v>
      </c>
      <c r="H400" s="24">
        <v>0.01</v>
      </c>
      <c r="I400" s="25">
        <v>0.05</v>
      </c>
    </row>
    <row r="401" spans="2:9" ht="20.100000000000001" customHeight="1" x14ac:dyDescent="0.25">
      <c r="B401" s="27"/>
      <c r="C401" s="11"/>
      <c r="D401" s="12" t="s">
        <v>47</v>
      </c>
      <c r="E401" s="12">
        <v>2320</v>
      </c>
      <c r="F401" s="12">
        <v>1535</v>
      </c>
      <c r="G401" s="12">
        <v>200</v>
      </c>
      <c r="H401" s="24">
        <v>0.71199999999999997</v>
      </c>
      <c r="I401" s="25">
        <v>3.56</v>
      </c>
    </row>
    <row r="402" spans="2:9" ht="20.100000000000001" customHeight="1" x14ac:dyDescent="0.25">
      <c r="B402" s="27"/>
      <c r="C402" s="11"/>
      <c r="D402" s="12" t="s">
        <v>47</v>
      </c>
      <c r="E402" s="12">
        <v>1288</v>
      </c>
      <c r="F402" s="12">
        <v>1535</v>
      </c>
      <c r="G402" s="12">
        <v>200</v>
      </c>
      <c r="H402" s="24">
        <v>0.36799999999999999</v>
      </c>
      <c r="I402" s="25">
        <v>1.84</v>
      </c>
    </row>
    <row r="403" spans="2:9" ht="20.100000000000001" customHeight="1" x14ac:dyDescent="0.25">
      <c r="B403" s="27"/>
      <c r="C403" s="11"/>
      <c r="D403" s="12" t="s">
        <v>47</v>
      </c>
      <c r="E403" s="12">
        <v>1173</v>
      </c>
      <c r="F403" s="12">
        <v>1535</v>
      </c>
      <c r="G403" s="12">
        <v>200</v>
      </c>
      <c r="H403" s="24">
        <v>0.36</v>
      </c>
      <c r="I403" s="25">
        <v>1.8</v>
      </c>
    </row>
    <row r="404" spans="2:9" ht="20.100000000000001" customHeight="1" x14ac:dyDescent="0.25">
      <c r="B404" s="27"/>
      <c r="C404" s="11"/>
      <c r="D404" s="12" t="s">
        <v>47</v>
      </c>
      <c r="E404" s="12">
        <v>8850</v>
      </c>
      <c r="F404" s="12">
        <v>3483</v>
      </c>
      <c r="G404" s="12">
        <v>200</v>
      </c>
      <c r="H404" s="24">
        <v>6.16</v>
      </c>
      <c r="I404" s="25">
        <v>30.8</v>
      </c>
    </row>
    <row r="405" spans="2:9" ht="20.100000000000001" customHeight="1" x14ac:dyDescent="0.25">
      <c r="B405" s="27"/>
      <c r="C405" s="11"/>
      <c r="D405" s="12" t="s">
        <v>47</v>
      </c>
      <c r="E405" s="12">
        <v>1082</v>
      </c>
      <c r="F405" s="12">
        <v>1500</v>
      </c>
      <c r="G405" s="12">
        <v>200</v>
      </c>
      <c r="H405" s="24">
        <v>0.32500000000000001</v>
      </c>
      <c r="I405" s="25">
        <v>1.62</v>
      </c>
    </row>
    <row r="406" spans="2:9" ht="20.100000000000001" customHeight="1" thickBot="1" x14ac:dyDescent="0.3">
      <c r="B406" s="29"/>
      <c r="C406" s="13"/>
      <c r="D406" s="22"/>
      <c r="E406" s="22"/>
      <c r="F406" s="22"/>
      <c r="G406" s="22"/>
      <c r="H406" s="33"/>
      <c r="I406" s="34"/>
    </row>
    <row r="407" spans="2:9" ht="20.100000000000001" customHeight="1" thickBot="1" x14ac:dyDescent="0.3">
      <c r="B407" s="30"/>
      <c r="C407" s="14"/>
      <c r="D407" s="10" t="s">
        <v>5</v>
      </c>
      <c r="E407" s="10"/>
      <c r="F407" s="10"/>
      <c r="G407" s="10"/>
      <c r="H407" s="15">
        <f>SUM(H321:H406)</f>
        <v>229.06499999999997</v>
      </c>
      <c r="I407" s="26">
        <f>SUM(I321:I406)</f>
        <v>1145.3399999999999</v>
      </c>
    </row>
  </sheetData>
  <mergeCells count="11">
    <mergeCell ref="B75:B76"/>
    <mergeCell ref="C75:C76"/>
    <mergeCell ref="D75:D76"/>
    <mergeCell ref="B319:B320"/>
    <mergeCell ref="C319:C320"/>
    <mergeCell ref="D319:D320"/>
    <mergeCell ref="B4:I4"/>
    <mergeCell ref="B3:I3"/>
    <mergeCell ref="B7:B8"/>
    <mergeCell ref="C7:C8"/>
    <mergeCell ref="D7:D8"/>
  </mergeCells>
  <phoneticPr fontId="2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FF44-B9F9-49F4-A849-783A7E103A7C}">
  <dimension ref="B1:N177"/>
  <sheetViews>
    <sheetView workbookViewId="0">
      <selection activeCell="D16" sqref="D16"/>
    </sheetView>
  </sheetViews>
  <sheetFormatPr defaultRowHeight="20.100000000000001" customHeight="1" x14ac:dyDescent="0.25"/>
  <cols>
    <col min="1" max="1" width="3.5703125" style="3" customWidth="1"/>
    <col min="2" max="2" width="20.7109375" style="3" customWidth="1"/>
    <col min="3" max="3" width="15.7109375" style="3" customWidth="1"/>
    <col min="4" max="4" width="30.7109375" style="3" customWidth="1"/>
    <col min="5" max="6" width="10.7109375" style="3" customWidth="1"/>
    <col min="7" max="7" width="12.7109375" style="3" customWidth="1"/>
    <col min="8" max="16384" width="9.140625" style="3"/>
  </cols>
  <sheetData>
    <row r="1" spans="2:10" ht="20.100000000000001" customHeight="1" thickBot="1" x14ac:dyDescent="0.3"/>
    <row r="2" spans="2:10" ht="20.100000000000001" customHeight="1" x14ac:dyDescent="0.25">
      <c r="B2" s="28"/>
      <c r="C2" s="4"/>
      <c r="D2" s="4"/>
      <c r="E2" s="4"/>
      <c r="F2" s="4"/>
      <c r="G2" s="31"/>
    </row>
    <row r="3" spans="2:10" ht="20.100000000000001" customHeight="1" x14ac:dyDescent="0.25">
      <c r="B3" s="107" t="s">
        <v>6</v>
      </c>
      <c r="C3" s="108"/>
      <c r="D3" s="108"/>
      <c r="E3" s="108"/>
      <c r="F3" s="108"/>
      <c r="G3" s="109"/>
    </row>
    <row r="4" spans="2:10" ht="20.100000000000001" customHeight="1" x14ac:dyDescent="0.25">
      <c r="B4" s="110" t="s">
        <v>53</v>
      </c>
      <c r="C4" s="111"/>
      <c r="D4" s="111"/>
      <c r="E4" s="111"/>
      <c r="F4" s="111"/>
      <c r="G4" s="112"/>
    </row>
    <row r="5" spans="2:10" ht="20.100000000000001" customHeight="1" thickBot="1" x14ac:dyDescent="0.3">
      <c r="B5" s="5"/>
      <c r="C5" s="6"/>
      <c r="D5" s="6"/>
      <c r="E5" s="6"/>
      <c r="F5" s="6"/>
      <c r="G5" s="23"/>
    </row>
    <row r="6" spans="2:10" ht="20.100000000000001" customHeight="1" thickBot="1" x14ac:dyDescent="0.3"/>
    <row r="7" spans="2:10" s="32" customFormat="1" ht="20.100000000000001" customHeight="1" x14ac:dyDescent="0.25">
      <c r="B7" s="103" t="s">
        <v>1</v>
      </c>
      <c r="C7" s="105" t="s">
        <v>2</v>
      </c>
      <c r="D7" s="105" t="s">
        <v>3</v>
      </c>
      <c r="E7" s="17" t="s">
        <v>167</v>
      </c>
      <c r="F7" s="17" t="s">
        <v>17</v>
      </c>
      <c r="G7" s="18" t="s">
        <v>105</v>
      </c>
    </row>
    <row r="8" spans="2:10" s="32" customFormat="1" ht="20.100000000000001" customHeight="1" thickBot="1" x14ac:dyDescent="0.3">
      <c r="B8" s="104"/>
      <c r="C8" s="106"/>
      <c r="D8" s="106"/>
      <c r="E8" s="19" t="s">
        <v>14</v>
      </c>
      <c r="F8" s="19" t="s">
        <v>14</v>
      </c>
      <c r="G8" s="20" t="s">
        <v>12</v>
      </c>
    </row>
    <row r="9" spans="2:10" ht="20.100000000000001" customHeight="1" x14ac:dyDescent="0.25">
      <c r="B9" s="27" t="s">
        <v>151</v>
      </c>
      <c r="C9" s="11" t="s">
        <v>7</v>
      </c>
      <c r="D9" s="12" t="s">
        <v>152</v>
      </c>
      <c r="E9" s="12">
        <v>100</v>
      </c>
      <c r="F9" s="12">
        <v>3970</v>
      </c>
      <c r="G9" s="25">
        <v>85.35</v>
      </c>
    </row>
    <row r="10" spans="2:10" ht="20.100000000000001" customHeight="1" x14ac:dyDescent="0.25">
      <c r="B10" s="27"/>
      <c r="C10" s="11"/>
      <c r="D10" s="12" t="s">
        <v>153</v>
      </c>
      <c r="E10" s="12">
        <v>115</v>
      </c>
      <c r="F10" s="12">
        <v>3970</v>
      </c>
      <c r="G10" s="25">
        <v>4.37</v>
      </c>
    </row>
    <row r="11" spans="2:10" ht="20.100000000000001" customHeight="1" x14ac:dyDescent="0.25">
      <c r="B11" s="27"/>
      <c r="C11" s="11"/>
      <c r="D11" s="12" t="s">
        <v>156</v>
      </c>
      <c r="E11" s="12">
        <v>150</v>
      </c>
      <c r="F11" s="12">
        <v>3970</v>
      </c>
      <c r="G11" s="25">
        <v>3.57</v>
      </c>
    </row>
    <row r="12" spans="2:10" ht="20.100000000000001" customHeight="1" x14ac:dyDescent="0.25">
      <c r="B12" s="27"/>
      <c r="C12" s="11"/>
      <c r="D12" s="12" t="s">
        <v>157</v>
      </c>
      <c r="E12" s="12">
        <v>230</v>
      </c>
      <c r="F12" s="12">
        <v>3970</v>
      </c>
      <c r="G12" s="25">
        <v>19.309999999999999</v>
      </c>
    </row>
    <row r="13" spans="2:10" ht="20.100000000000001" customHeight="1" x14ac:dyDescent="0.25">
      <c r="B13" s="27"/>
      <c r="C13" s="11"/>
      <c r="D13" s="12"/>
      <c r="E13" s="12"/>
      <c r="F13" s="12"/>
      <c r="G13" s="25"/>
    </row>
    <row r="14" spans="2:10" ht="20.100000000000001" customHeight="1" x14ac:dyDescent="0.25">
      <c r="B14" s="27"/>
      <c r="C14" s="11"/>
      <c r="D14" s="12" t="s">
        <v>158</v>
      </c>
      <c r="E14" s="12">
        <v>300</v>
      </c>
      <c r="F14" s="12">
        <v>3970</v>
      </c>
      <c r="G14" s="25">
        <v>178.06</v>
      </c>
      <c r="I14" s="145"/>
      <c r="J14" s="145"/>
    </row>
    <row r="15" spans="2:10" ht="20.100000000000001" customHeight="1" x14ac:dyDescent="0.25">
      <c r="B15" s="27"/>
      <c r="C15" s="11"/>
      <c r="D15" s="12" t="s">
        <v>159</v>
      </c>
      <c r="E15" s="12">
        <v>100</v>
      </c>
      <c r="F15" s="12">
        <v>3970</v>
      </c>
      <c r="G15" s="25">
        <v>8.14</v>
      </c>
      <c r="I15" s="145"/>
      <c r="J15" s="145"/>
    </row>
    <row r="16" spans="2:10" ht="20.100000000000001" customHeight="1" x14ac:dyDescent="0.25">
      <c r="B16" s="27"/>
      <c r="C16" s="11"/>
      <c r="D16" s="12" t="s">
        <v>160</v>
      </c>
      <c r="E16" s="12">
        <v>115</v>
      </c>
      <c r="F16" s="12">
        <v>3970</v>
      </c>
      <c r="G16" s="25">
        <v>86.16</v>
      </c>
      <c r="I16" s="145"/>
      <c r="J16" s="145"/>
    </row>
    <row r="17" spans="2:10" ht="20.100000000000001" customHeight="1" x14ac:dyDescent="0.25">
      <c r="B17" s="27"/>
      <c r="C17" s="11"/>
      <c r="D17" s="12" t="s">
        <v>161</v>
      </c>
      <c r="E17" s="12">
        <v>230</v>
      </c>
      <c r="F17" s="12">
        <v>3970</v>
      </c>
      <c r="G17" s="25">
        <v>308.15000000000003</v>
      </c>
      <c r="I17" s="145"/>
      <c r="J17" s="145"/>
    </row>
    <row r="18" spans="2:10" ht="20.100000000000001" customHeight="1" x14ac:dyDescent="0.25">
      <c r="B18" s="27"/>
      <c r="C18" s="11"/>
      <c r="D18" s="12"/>
      <c r="E18" s="12"/>
      <c r="F18" s="12"/>
      <c r="G18" s="25"/>
    </row>
    <row r="19" spans="2:10" ht="20.100000000000001" customHeight="1" x14ac:dyDescent="0.25">
      <c r="B19" s="27"/>
      <c r="C19" s="11"/>
      <c r="D19" s="12" t="s">
        <v>162</v>
      </c>
      <c r="E19" s="12">
        <v>100</v>
      </c>
      <c r="F19" s="12">
        <v>3970</v>
      </c>
      <c r="G19" s="25">
        <v>16.2</v>
      </c>
    </row>
    <row r="20" spans="2:10" ht="20.100000000000001" customHeight="1" x14ac:dyDescent="0.25">
      <c r="B20" s="27"/>
      <c r="C20" s="11"/>
      <c r="D20" s="12" t="s">
        <v>163</v>
      </c>
      <c r="E20" s="12">
        <v>115</v>
      </c>
      <c r="F20" s="12">
        <v>3970</v>
      </c>
      <c r="G20" s="25">
        <v>689.31</v>
      </c>
    </row>
    <row r="21" spans="2:10" ht="20.100000000000001" customHeight="1" x14ac:dyDescent="0.25">
      <c r="B21" s="27"/>
      <c r="C21" s="11"/>
      <c r="D21" s="12" t="s">
        <v>164</v>
      </c>
      <c r="E21" s="12">
        <v>230</v>
      </c>
      <c r="F21" s="12">
        <v>3970</v>
      </c>
      <c r="G21" s="25">
        <v>515.45000000000005</v>
      </c>
    </row>
    <row r="22" spans="2:10" ht="20.100000000000001" customHeight="1" x14ac:dyDescent="0.25">
      <c r="B22" s="27"/>
      <c r="C22" s="11"/>
      <c r="D22" s="12" t="s">
        <v>165</v>
      </c>
      <c r="E22" s="12">
        <v>75</v>
      </c>
      <c r="F22" s="12">
        <v>3350</v>
      </c>
      <c r="G22" s="25">
        <v>19.38</v>
      </c>
    </row>
    <row r="23" spans="2:10" ht="20.100000000000001" customHeight="1" x14ac:dyDescent="0.25">
      <c r="B23" s="27"/>
      <c r="C23" s="11"/>
      <c r="D23" s="12" t="s">
        <v>166</v>
      </c>
      <c r="E23" s="12">
        <v>115</v>
      </c>
      <c r="F23" s="12">
        <v>2600</v>
      </c>
      <c r="G23" s="25">
        <v>57.98</v>
      </c>
    </row>
    <row r="24" spans="2:10" ht="20.100000000000001" customHeight="1" thickBot="1" x14ac:dyDescent="0.3">
      <c r="B24" s="139"/>
      <c r="C24" s="140"/>
      <c r="D24" s="141"/>
      <c r="E24" s="142"/>
      <c r="F24" s="142"/>
      <c r="G24" s="143"/>
    </row>
    <row r="25" spans="2:10" ht="20.100000000000001" customHeight="1" thickBot="1" x14ac:dyDescent="0.3">
      <c r="B25" s="30"/>
      <c r="C25" s="14"/>
      <c r="D25" s="10" t="s">
        <v>154</v>
      </c>
      <c r="E25" s="10"/>
      <c r="F25" s="10"/>
      <c r="G25" s="26">
        <f>SUM(G9:G23)</f>
        <v>1991.43</v>
      </c>
    </row>
    <row r="26" spans="2:10" ht="20.100000000000001" customHeight="1" thickBot="1" x14ac:dyDescent="0.3"/>
    <row r="27" spans="2:10" s="32" customFormat="1" ht="20.100000000000001" customHeight="1" x14ac:dyDescent="0.25">
      <c r="B27" s="103" t="s">
        <v>1</v>
      </c>
      <c r="C27" s="105" t="s">
        <v>2</v>
      </c>
      <c r="D27" s="105" t="s">
        <v>3</v>
      </c>
      <c r="E27" s="17" t="s">
        <v>15</v>
      </c>
      <c r="F27" s="17" t="s">
        <v>17</v>
      </c>
      <c r="G27" s="18" t="s">
        <v>0</v>
      </c>
    </row>
    <row r="28" spans="2:10" s="32" customFormat="1" ht="20.100000000000001" customHeight="1" thickBot="1" x14ac:dyDescent="0.3">
      <c r="B28" s="104"/>
      <c r="C28" s="106"/>
      <c r="D28" s="106"/>
      <c r="E28" s="19" t="s">
        <v>14</v>
      </c>
      <c r="F28" s="19" t="s">
        <v>14</v>
      </c>
      <c r="G28" s="20" t="s">
        <v>13</v>
      </c>
    </row>
    <row r="29" spans="2:10" ht="20.100000000000001" customHeight="1" x14ac:dyDescent="0.25">
      <c r="B29" s="27" t="s">
        <v>54</v>
      </c>
      <c r="C29" s="11" t="s">
        <v>7</v>
      </c>
      <c r="D29" s="12" t="s">
        <v>62</v>
      </c>
      <c r="E29" s="12">
        <v>1100</v>
      </c>
      <c r="F29" s="12">
        <v>2150</v>
      </c>
      <c r="G29" s="56">
        <v>2</v>
      </c>
    </row>
    <row r="30" spans="2:10" ht="20.100000000000001" customHeight="1" x14ac:dyDescent="0.25">
      <c r="B30" s="27"/>
      <c r="C30" s="11"/>
      <c r="D30" s="12" t="s">
        <v>55</v>
      </c>
      <c r="E30" s="12">
        <v>1800</v>
      </c>
      <c r="F30" s="12">
        <v>2500</v>
      </c>
      <c r="G30" s="56">
        <v>13</v>
      </c>
    </row>
    <row r="31" spans="2:10" ht="20.100000000000001" customHeight="1" x14ac:dyDescent="0.25">
      <c r="B31" s="27"/>
      <c r="C31" s="11"/>
      <c r="D31" s="12" t="s">
        <v>56</v>
      </c>
      <c r="E31" s="12">
        <v>1050</v>
      </c>
      <c r="F31" s="12">
        <v>2150</v>
      </c>
      <c r="G31" s="56">
        <v>2</v>
      </c>
    </row>
    <row r="32" spans="2:10" ht="20.100000000000001" customHeight="1" x14ac:dyDescent="0.25">
      <c r="B32" s="27"/>
      <c r="C32" s="11"/>
      <c r="D32" s="12" t="s">
        <v>57</v>
      </c>
      <c r="E32" s="12">
        <v>1000</v>
      </c>
      <c r="F32" s="12">
        <v>2500</v>
      </c>
      <c r="G32" s="56">
        <v>17</v>
      </c>
    </row>
    <row r="33" spans="2:7" ht="20.100000000000001" customHeight="1" x14ac:dyDescent="0.25">
      <c r="B33" s="27"/>
      <c r="C33" s="11"/>
      <c r="D33" s="12" t="s">
        <v>58</v>
      </c>
      <c r="E33" s="12">
        <v>825</v>
      </c>
      <c r="F33" s="12">
        <v>2500</v>
      </c>
      <c r="G33" s="56">
        <v>5</v>
      </c>
    </row>
    <row r="34" spans="2:7" ht="20.100000000000001" customHeight="1" x14ac:dyDescent="0.25">
      <c r="B34" s="27"/>
      <c r="C34" s="11"/>
      <c r="D34" s="12" t="s">
        <v>59</v>
      </c>
      <c r="E34" s="12">
        <v>960</v>
      </c>
      <c r="F34" s="12">
        <v>2500</v>
      </c>
      <c r="G34" s="56">
        <v>1</v>
      </c>
    </row>
    <row r="35" spans="2:7" ht="20.100000000000001" customHeight="1" x14ac:dyDescent="0.25">
      <c r="B35" s="27"/>
      <c r="C35" s="11"/>
      <c r="D35" s="12" t="s">
        <v>60</v>
      </c>
      <c r="E35" s="12">
        <v>825</v>
      </c>
      <c r="F35" s="12">
        <v>2150</v>
      </c>
      <c r="G35" s="56">
        <v>16</v>
      </c>
    </row>
    <row r="36" spans="2:7" ht="20.100000000000001" customHeight="1" x14ac:dyDescent="0.25">
      <c r="B36" s="27"/>
      <c r="C36" s="11"/>
      <c r="D36" s="12" t="s">
        <v>61</v>
      </c>
      <c r="E36" s="12">
        <v>1250</v>
      </c>
      <c r="F36" s="12">
        <v>2500</v>
      </c>
      <c r="G36" s="56">
        <v>2</v>
      </c>
    </row>
    <row r="37" spans="2:7" ht="20.100000000000001" customHeight="1" x14ac:dyDescent="0.25">
      <c r="B37" s="27"/>
      <c r="C37" s="11"/>
      <c r="D37" s="12" t="s">
        <v>112</v>
      </c>
      <c r="E37" s="12">
        <v>1100</v>
      </c>
      <c r="F37" s="12">
        <v>2150</v>
      </c>
      <c r="G37" s="56">
        <v>1</v>
      </c>
    </row>
    <row r="38" spans="2:7" ht="20.100000000000001" customHeight="1" x14ac:dyDescent="0.25">
      <c r="B38" s="27"/>
      <c r="C38" s="11"/>
      <c r="D38" s="12" t="s">
        <v>110</v>
      </c>
      <c r="E38" s="12">
        <v>1500</v>
      </c>
      <c r="F38" s="12">
        <v>2500</v>
      </c>
      <c r="G38" s="56">
        <v>2</v>
      </c>
    </row>
    <row r="39" spans="2:7" ht="20.100000000000001" customHeight="1" x14ac:dyDescent="0.25">
      <c r="B39" s="27"/>
      <c r="C39" s="11"/>
      <c r="D39" s="12" t="s">
        <v>110</v>
      </c>
      <c r="E39" s="12">
        <v>1800</v>
      </c>
      <c r="F39" s="12">
        <v>2500</v>
      </c>
      <c r="G39" s="56">
        <v>1</v>
      </c>
    </row>
    <row r="40" spans="2:7" ht="20.100000000000001" customHeight="1" x14ac:dyDescent="0.25">
      <c r="B40" s="27"/>
      <c r="C40" s="11"/>
      <c r="D40" s="12" t="s">
        <v>110</v>
      </c>
      <c r="E40" s="12">
        <v>1800</v>
      </c>
      <c r="F40" s="12">
        <v>2500</v>
      </c>
      <c r="G40" s="56">
        <v>1</v>
      </c>
    </row>
    <row r="41" spans="2:7" ht="20.100000000000001" customHeight="1" x14ac:dyDescent="0.25">
      <c r="B41" s="27"/>
      <c r="C41" s="11"/>
      <c r="D41" s="12" t="s">
        <v>111</v>
      </c>
      <c r="E41" s="12">
        <v>800</v>
      </c>
      <c r="F41" s="12">
        <v>2500</v>
      </c>
      <c r="G41" s="56">
        <v>1</v>
      </c>
    </row>
    <row r="42" spans="2:7" ht="20.100000000000001" customHeight="1" x14ac:dyDescent="0.25">
      <c r="B42" s="27"/>
      <c r="C42" s="11"/>
      <c r="D42" s="12" t="s">
        <v>111</v>
      </c>
      <c r="E42" s="12">
        <v>800</v>
      </c>
      <c r="F42" s="12">
        <v>2500</v>
      </c>
      <c r="G42" s="56">
        <v>1</v>
      </c>
    </row>
    <row r="43" spans="2:7" ht="20.100000000000001" customHeight="1" x14ac:dyDescent="0.25">
      <c r="B43" s="27"/>
      <c r="C43" s="11"/>
      <c r="D43" s="12" t="s">
        <v>111</v>
      </c>
      <c r="E43" s="12">
        <v>800</v>
      </c>
      <c r="F43" s="12">
        <v>2500</v>
      </c>
      <c r="G43" s="56">
        <v>5</v>
      </c>
    </row>
    <row r="44" spans="2:7" ht="20.100000000000001" customHeight="1" x14ac:dyDescent="0.25">
      <c r="B44" s="27"/>
      <c r="C44" s="11"/>
      <c r="D44" s="12" t="s">
        <v>63</v>
      </c>
      <c r="E44" s="12">
        <v>1200</v>
      </c>
      <c r="F44" s="12">
        <v>2500</v>
      </c>
      <c r="G44" s="56">
        <v>2</v>
      </c>
    </row>
    <row r="45" spans="2:7" ht="20.100000000000001" customHeight="1" x14ac:dyDescent="0.25">
      <c r="B45" s="27"/>
      <c r="C45" s="11"/>
      <c r="D45" s="12" t="s">
        <v>64</v>
      </c>
      <c r="E45" s="12">
        <v>1300</v>
      </c>
      <c r="F45" s="12">
        <v>2500</v>
      </c>
      <c r="G45" s="56">
        <v>4</v>
      </c>
    </row>
    <row r="46" spans="2:7" ht="20.100000000000001" customHeight="1" thickBot="1" x14ac:dyDescent="0.3">
      <c r="B46" s="29"/>
      <c r="C46" s="13"/>
      <c r="D46" s="22"/>
      <c r="E46" s="22"/>
      <c r="F46" s="22"/>
      <c r="G46" s="57"/>
    </row>
    <row r="47" spans="2:7" ht="20.100000000000001" customHeight="1" thickBot="1" x14ac:dyDescent="0.3">
      <c r="B47" s="30"/>
      <c r="C47" s="14"/>
      <c r="D47" s="10" t="s">
        <v>5</v>
      </c>
      <c r="E47" s="10"/>
      <c r="F47" s="10"/>
      <c r="G47" s="58">
        <f>SUM(G29:G46)</f>
        <v>76</v>
      </c>
    </row>
    <row r="48" spans="2:7" ht="20.100000000000001" customHeight="1" thickBot="1" x14ac:dyDescent="0.3"/>
    <row r="49" spans="2:7" ht="20.100000000000001" customHeight="1" x14ac:dyDescent="0.25">
      <c r="B49" s="103" t="s">
        <v>1</v>
      </c>
      <c r="C49" s="105" t="s">
        <v>2</v>
      </c>
      <c r="D49" s="105" t="s">
        <v>3</v>
      </c>
      <c r="E49" s="17" t="s">
        <v>15</v>
      </c>
      <c r="F49" s="17" t="s">
        <v>17</v>
      </c>
      <c r="G49" s="18" t="s">
        <v>0</v>
      </c>
    </row>
    <row r="50" spans="2:7" ht="20.100000000000001" customHeight="1" thickBot="1" x14ac:dyDescent="0.3">
      <c r="B50" s="104"/>
      <c r="C50" s="106"/>
      <c r="D50" s="106"/>
      <c r="E50" s="19" t="s">
        <v>14</v>
      </c>
      <c r="F50" s="19" t="s">
        <v>14</v>
      </c>
      <c r="G50" s="20" t="s">
        <v>13</v>
      </c>
    </row>
    <row r="51" spans="2:7" ht="20.100000000000001" customHeight="1" x14ac:dyDescent="0.25">
      <c r="B51" s="27" t="s">
        <v>65</v>
      </c>
      <c r="C51" s="11" t="s">
        <v>7</v>
      </c>
      <c r="D51" s="12" t="s">
        <v>66</v>
      </c>
      <c r="E51" s="12">
        <v>2500</v>
      </c>
      <c r="F51" s="12">
        <v>600</v>
      </c>
      <c r="G51" s="56">
        <v>2</v>
      </c>
    </row>
    <row r="52" spans="2:7" ht="20.100000000000001" customHeight="1" x14ac:dyDescent="0.25">
      <c r="B52" s="27"/>
      <c r="C52" s="11"/>
      <c r="D52" s="12" t="s">
        <v>67</v>
      </c>
      <c r="E52" s="12">
        <v>4405</v>
      </c>
      <c r="F52" s="12">
        <v>2500</v>
      </c>
      <c r="G52" s="56">
        <v>1</v>
      </c>
    </row>
    <row r="53" spans="2:7" ht="20.100000000000001" customHeight="1" x14ac:dyDescent="0.25">
      <c r="B53" s="27"/>
      <c r="C53" s="11"/>
      <c r="D53" s="12" t="s">
        <v>68</v>
      </c>
      <c r="E53" s="12">
        <v>4173</v>
      </c>
      <c r="F53" s="12">
        <v>1450</v>
      </c>
      <c r="G53" s="56">
        <v>2</v>
      </c>
    </row>
    <row r="54" spans="2:7" ht="20.100000000000001" customHeight="1" x14ac:dyDescent="0.25">
      <c r="B54" s="27"/>
      <c r="C54" s="11"/>
      <c r="D54" s="12" t="s">
        <v>69</v>
      </c>
      <c r="E54" s="12">
        <v>3300</v>
      </c>
      <c r="F54" s="12">
        <v>1450</v>
      </c>
      <c r="G54" s="56">
        <v>2</v>
      </c>
    </row>
    <row r="55" spans="2:7" ht="20.100000000000001" customHeight="1" x14ac:dyDescent="0.25">
      <c r="B55" s="27"/>
      <c r="C55" s="11"/>
      <c r="D55" s="12" t="s">
        <v>70</v>
      </c>
      <c r="E55" s="12">
        <v>2500</v>
      </c>
      <c r="F55" s="12">
        <v>1450</v>
      </c>
      <c r="G55" s="56">
        <v>20</v>
      </c>
    </row>
    <row r="56" spans="2:7" ht="20.100000000000001" customHeight="1" x14ac:dyDescent="0.25">
      <c r="B56" s="27"/>
      <c r="C56" s="11"/>
      <c r="D56" s="12" t="s">
        <v>71</v>
      </c>
      <c r="E56" s="12">
        <v>2400</v>
      </c>
      <c r="F56" s="12">
        <v>1450</v>
      </c>
      <c r="G56" s="56">
        <v>2</v>
      </c>
    </row>
    <row r="57" spans="2:7" ht="20.100000000000001" customHeight="1" x14ac:dyDescent="0.25">
      <c r="B57" s="27"/>
      <c r="C57" s="11"/>
      <c r="D57" s="12" t="s">
        <v>72</v>
      </c>
      <c r="E57" s="12">
        <v>2000</v>
      </c>
      <c r="F57" s="12">
        <v>1450</v>
      </c>
      <c r="G57" s="56">
        <v>1</v>
      </c>
    </row>
    <row r="58" spans="2:7" ht="20.100000000000001" customHeight="1" x14ac:dyDescent="0.25">
      <c r="B58" s="27"/>
      <c r="C58" s="11"/>
      <c r="D58" s="12" t="s">
        <v>73</v>
      </c>
      <c r="E58" s="12">
        <v>1350</v>
      </c>
      <c r="F58" s="12">
        <v>1450</v>
      </c>
      <c r="G58" s="56">
        <v>2</v>
      </c>
    </row>
    <row r="59" spans="2:7" ht="20.100000000000001" customHeight="1" x14ac:dyDescent="0.25">
      <c r="B59" s="27"/>
      <c r="C59" s="11"/>
      <c r="D59" s="12" t="s">
        <v>74</v>
      </c>
      <c r="E59" s="12">
        <v>1215</v>
      </c>
      <c r="F59" s="12">
        <v>1450</v>
      </c>
      <c r="G59" s="56">
        <v>1</v>
      </c>
    </row>
    <row r="60" spans="2:7" ht="20.100000000000001" customHeight="1" x14ac:dyDescent="0.25">
      <c r="B60" s="27"/>
      <c r="C60" s="11"/>
      <c r="D60" s="12" t="s">
        <v>75</v>
      </c>
      <c r="E60" s="12">
        <v>920</v>
      </c>
      <c r="F60" s="12">
        <v>1450</v>
      </c>
      <c r="G60" s="56">
        <v>2</v>
      </c>
    </row>
    <row r="61" spans="2:7" ht="20.100000000000001" customHeight="1" x14ac:dyDescent="0.25">
      <c r="B61" s="27"/>
      <c r="C61" s="11"/>
      <c r="D61" s="12" t="s">
        <v>76</v>
      </c>
      <c r="E61" s="12">
        <v>1893</v>
      </c>
      <c r="F61" s="12">
        <v>1450</v>
      </c>
      <c r="G61" s="56">
        <v>2</v>
      </c>
    </row>
    <row r="62" spans="2:7" ht="20.100000000000001" customHeight="1" x14ac:dyDescent="0.25">
      <c r="B62" s="27"/>
      <c r="C62" s="11"/>
      <c r="D62" s="12" t="s">
        <v>77</v>
      </c>
      <c r="E62" s="12">
        <v>750</v>
      </c>
      <c r="F62" s="12">
        <v>1450</v>
      </c>
      <c r="G62" s="56">
        <v>1</v>
      </c>
    </row>
    <row r="63" spans="2:7" ht="20.100000000000001" customHeight="1" x14ac:dyDescent="0.25">
      <c r="B63" s="27"/>
      <c r="C63" s="11"/>
      <c r="D63" s="12" t="s">
        <v>78</v>
      </c>
      <c r="E63" s="12">
        <v>1200</v>
      </c>
      <c r="F63" s="12">
        <v>1450</v>
      </c>
      <c r="G63" s="56">
        <v>1</v>
      </c>
    </row>
    <row r="64" spans="2:7" ht="20.100000000000001" customHeight="1" x14ac:dyDescent="0.25">
      <c r="B64" s="27"/>
      <c r="C64" s="11"/>
      <c r="D64" s="12" t="s">
        <v>78</v>
      </c>
      <c r="E64" s="12">
        <v>1230</v>
      </c>
      <c r="F64" s="12">
        <v>1450</v>
      </c>
      <c r="G64" s="56">
        <v>1</v>
      </c>
    </row>
    <row r="65" spans="2:7" ht="20.100000000000001" customHeight="1" thickBot="1" x14ac:dyDescent="0.3">
      <c r="B65" s="29"/>
      <c r="C65" s="13"/>
      <c r="D65" s="22"/>
      <c r="E65" s="22"/>
      <c r="F65" s="22"/>
      <c r="G65" s="57"/>
    </row>
    <row r="66" spans="2:7" ht="20.100000000000001" customHeight="1" thickBot="1" x14ac:dyDescent="0.3">
      <c r="B66" s="30"/>
      <c r="C66" s="14"/>
      <c r="D66" s="10" t="s">
        <v>5</v>
      </c>
      <c r="E66" s="10"/>
      <c r="F66" s="10"/>
      <c r="G66" s="58">
        <f>SUM(G51:G65)</f>
        <v>40</v>
      </c>
    </row>
    <row r="67" spans="2:7" ht="20.100000000000001" customHeight="1" thickBot="1" x14ac:dyDescent="0.3"/>
    <row r="68" spans="2:7" ht="20.100000000000001" customHeight="1" x14ac:dyDescent="0.25">
      <c r="B68" s="103" t="s">
        <v>1</v>
      </c>
      <c r="C68" s="105" t="s">
        <v>2</v>
      </c>
      <c r="D68" s="105" t="s">
        <v>3</v>
      </c>
      <c r="E68" s="17" t="s">
        <v>15</v>
      </c>
      <c r="F68" s="17" t="s">
        <v>17</v>
      </c>
      <c r="G68" s="18" t="s">
        <v>105</v>
      </c>
    </row>
    <row r="69" spans="2:7" ht="20.100000000000001" customHeight="1" thickBot="1" x14ac:dyDescent="0.3">
      <c r="B69" s="104"/>
      <c r="C69" s="106"/>
      <c r="D69" s="106"/>
      <c r="E69" s="19" t="s">
        <v>14</v>
      </c>
      <c r="F69" s="19" t="s">
        <v>14</v>
      </c>
      <c r="G69" s="20" t="s">
        <v>12</v>
      </c>
    </row>
    <row r="70" spans="2:7" ht="20.100000000000001" customHeight="1" x14ac:dyDescent="0.25">
      <c r="B70" s="27" t="s">
        <v>109</v>
      </c>
      <c r="C70" s="11" t="s">
        <v>7</v>
      </c>
      <c r="D70" s="100" t="s">
        <v>104</v>
      </c>
      <c r="E70" s="12">
        <v>5062</v>
      </c>
      <c r="F70" s="12">
        <v>3350</v>
      </c>
      <c r="G70" s="25">
        <v>16.957699999999999</v>
      </c>
    </row>
    <row r="71" spans="2:7" ht="20.100000000000001" customHeight="1" x14ac:dyDescent="0.25">
      <c r="B71" s="27"/>
      <c r="C71" s="11"/>
      <c r="D71" s="12"/>
      <c r="E71" s="12">
        <v>3515</v>
      </c>
      <c r="F71" s="12">
        <v>3350</v>
      </c>
      <c r="G71" s="25">
        <v>11.77525</v>
      </c>
    </row>
    <row r="72" spans="2:7" ht="20.100000000000001" customHeight="1" x14ac:dyDescent="0.25">
      <c r="B72" s="27"/>
      <c r="C72" s="11"/>
      <c r="D72" s="12"/>
      <c r="E72" s="12">
        <v>3875</v>
      </c>
      <c r="F72" s="12">
        <v>3350</v>
      </c>
      <c r="G72" s="25">
        <v>12.981249999999999</v>
      </c>
    </row>
    <row r="73" spans="2:7" ht="20.100000000000001" customHeight="1" x14ac:dyDescent="0.25">
      <c r="B73" s="27"/>
      <c r="C73" s="11"/>
      <c r="D73" s="12"/>
      <c r="E73" s="12">
        <v>5005</v>
      </c>
      <c r="F73" s="12">
        <v>3350</v>
      </c>
      <c r="G73" s="25">
        <v>16.766749999999998</v>
      </c>
    </row>
    <row r="74" spans="2:7" ht="20.100000000000001" customHeight="1" x14ac:dyDescent="0.25">
      <c r="B74" s="27"/>
      <c r="C74" s="11"/>
      <c r="D74" s="12"/>
      <c r="E74" s="12">
        <v>3515</v>
      </c>
      <c r="F74" s="12">
        <v>3350</v>
      </c>
      <c r="G74" s="25">
        <v>11.77525</v>
      </c>
    </row>
    <row r="75" spans="2:7" ht="20.100000000000001" customHeight="1" x14ac:dyDescent="0.25">
      <c r="B75" s="27"/>
      <c r="C75" s="11"/>
      <c r="D75" s="12"/>
      <c r="E75" s="12">
        <v>4303</v>
      </c>
      <c r="F75" s="12">
        <v>3350</v>
      </c>
      <c r="G75" s="25">
        <v>14.415050000000001</v>
      </c>
    </row>
    <row r="76" spans="2:7" ht="20.100000000000001" customHeight="1" x14ac:dyDescent="0.25">
      <c r="B76" s="27"/>
      <c r="C76" s="11"/>
      <c r="D76" s="12"/>
      <c r="E76" s="12">
        <v>4303</v>
      </c>
      <c r="F76" s="12">
        <v>3350</v>
      </c>
      <c r="G76" s="25">
        <v>14.415050000000001</v>
      </c>
    </row>
    <row r="77" spans="2:7" ht="20.100000000000001" customHeight="1" x14ac:dyDescent="0.25">
      <c r="B77" s="27"/>
      <c r="C77" s="11"/>
      <c r="D77" s="12"/>
      <c r="E77" s="12">
        <v>4550</v>
      </c>
      <c r="F77" s="12">
        <v>3350</v>
      </c>
      <c r="G77" s="25">
        <v>15.2425</v>
      </c>
    </row>
    <row r="78" spans="2:7" ht="20.100000000000001" customHeight="1" x14ac:dyDescent="0.25">
      <c r="B78" s="27"/>
      <c r="C78" s="11"/>
      <c r="D78" s="12"/>
      <c r="E78" s="12">
        <v>4550</v>
      </c>
      <c r="F78" s="12">
        <v>3350</v>
      </c>
      <c r="G78" s="25">
        <v>15.2425</v>
      </c>
    </row>
    <row r="79" spans="2:7" ht="20.100000000000001" customHeight="1" x14ac:dyDescent="0.25">
      <c r="B79" s="27"/>
      <c r="C79" s="11"/>
      <c r="D79" s="12"/>
      <c r="E79" s="12">
        <v>4303</v>
      </c>
      <c r="F79" s="12">
        <v>3350</v>
      </c>
      <c r="G79" s="25">
        <v>14.415050000000001</v>
      </c>
    </row>
    <row r="80" spans="2:7" ht="20.100000000000001" customHeight="1" x14ac:dyDescent="0.25">
      <c r="B80" s="27"/>
      <c r="C80" s="11"/>
      <c r="D80" s="12"/>
      <c r="E80" s="12">
        <v>8700</v>
      </c>
      <c r="F80" s="12">
        <v>3350</v>
      </c>
      <c r="G80" s="25">
        <v>29.145</v>
      </c>
    </row>
    <row r="81" spans="2:14" ht="20.100000000000001" customHeight="1" x14ac:dyDescent="0.25">
      <c r="B81" s="27"/>
      <c r="C81" s="11"/>
      <c r="D81" s="12"/>
      <c r="E81" s="12">
        <v>2360</v>
      </c>
      <c r="F81" s="12">
        <v>3350</v>
      </c>
      <c r="G81" s="25">
        <v>7.9059999999999997</v>
      </c>
    </row>
    <row r="82" spans="2:14" ht="20.100000000000001" customHeight="1" x14ac:dyDescent="0.25">
      <c r="B82" s="27"/>
      <c r="C82" s="11"/>
      <c r="D82" s="12"/>
      <c r="E82" s="12">
        <v>6300</v>
      </c>
      <c r="F82" s="12">
        <v>3350</v>
      </c>
      <c r="G82" s="25">
        <v>21.105</v>
      </c>
    </row>
    <row r="83" spans="2:14" ht="20.100000000000001" customHeight="1" x14ac:dyDescent="0.25">
      <c r="B83" s="27"/>
      <c r="C83" s="11"/>
      <c r="D83" s="12"/>
      <c r="E83" s="12">
        <v>4467</v>
      </c>
      <c r="F83" s="12">
        <v>3350</v>
      </c>
      <c r="G83" s="25">
        <v>14.964449999999999</v>
      </c>
    </row>
    <row r="84" spans="2:14" ht="20.100000000000001" customHeight="1" x14ac:dyDescent="0.25">
      <c r="B84" s="27"/>
      <c r="C84" s="11"/>
      <c r="D84" s="12"/>
      <c r="E84" s="12">
        <v>4467</v>
      </c>
      <c r="F84" s="12">
        <v>3350</v>
      </c>
      <c r="G84" s="25">
        <v>14.964449999999999</v>
      </c>
    </row>
    <row r="85" spans="2:14" ht="20.100000000000001" customHeight="1" x14ac:dyDescent="0.25">
      <c r="B85" s="27"/>
      <c r="C85" s="11"/>
      <c r="D85" s="12"/>
      <c r="E85" s="12">
        <v>3603</v>
      </c>
      <c r="F85" s="12">
        <v>3350</v>
      </c>
      <c r="G85" s="25">
        <v>12.07005</v>
      </c>
    </row>
    <row r="86" spans="2:14" ht="20.100000000000001" customHeight="1" thickBot="1" x14ac:dyDescent="0.3">
      <c r="B86" s="29"/>
      <c r="C86" s="13"/>
      <c r="D86" s="22"/>
      <c r="E86" s="22"/>
      <c r="F86" s="22"/>
      <c r="G86" s="57"/>
    </row>
    <row r="87" spans="2:14" ht="20.100000000000001" customHeight="1" thickBot="1" x14ac:dyDescent="0.3">
      <c r="B87" s="30"/>
      <c r="C87" s="14"/>
      <c r="D87" s="10" t="s">
        <v>154</v>
      </c>
      <c r="E87" s="10"/>
      <c r="F87" s="10"/>
      <c r="G87" s="26">
        <f>SUM(G70:G86)</f>
        <v>244.14130000000003</v>
      </c>
    </row>
    <row r="88" spans="2:14" ht="20.100000000000001" customHeight="1" thickBot="1" x14ac:dyDescent="0.3"/>
    <row r="89" spans="2:14" ht="20.100000000000001" customHeight="1" x14ac:dyDescent="0.25">
      <c r="B89" s="16" t="s">
        <v>1</v>
      </c>
      <c r="C89" s="17" t="s">
        <v>2</v>
      </c>
      <c r="D89" s="17" t="s">
        <v>3</v>
      </c>
      <c r="E89" s="17" t="s">
        <v>15</v>
      </c>
      <c r="F89" s="17" t="s">
        <v>17</v>
      </c>
      <c r="G89" s="18" t="s">
        <v>105</v>
      </c>
    </row>
    <row r="90" spans="2:14" ht="20.100000000000001" customHeight="1" thickBot="1" x14ac:dyDescent="0.3">
      <c r="B90" s="21"/>
      <c r="C90" s="19"/>
      <c r="D90" s="19"/>
      <c r="E90" s="19" t="s">
        <v>14</v>
      </c>
      <c r="F90" s="19" t="s">
        <v>14</v>
      </c>
      <c r="G90" s="20" t="s">
        <v>12</v>
      </c>
    </row>
    <row r="91" spans="2:14" ht="20.100000000000001" customHeight="1" x14ac:dyDescent="0.25">
      <c r="B91" s="27" t="s">
        <v>108</v>
      </c>
      <c r="C91" s="11" t="s">
        <v>7</v>
      </c>
      <c r="D91" s="100" t="s">
        <v>113</v>
      </c>
      <c r="E91" s="12">
        <v>4594</v>
      </c>
      <c r="F91" s="12">
        <v>3970</v>
      </c>
      <c r="G91" s="25">
        <v>18.23818</v>
      </c>
      <c r="J91" s="32"/>
      <c r="K91" s="32"/>
      <c r="L91" s="32"/>
      <c r="M91" s="32"/>
      <c r="N91" s="32"/>
    </row>
    <row r="92" spans="2:14" ht="20.100000000000001" customHeight="1" x14ac:dyDescent="0.25">
      <c r="B92" s="27"/>
      <c r="C92" s="11"/>
      <c r="D92" s="12"/>
      <c r="E92" s="12">
        <v>2862</v>
      </c>
      <c r="F92" s="12">
        <v>3970</v>
      </c>
      <c r="G92" s="25">
        <v>11.36214</v>
      </c>
      <c r="J92" s="145"/>
    </row>
    <row r="93" spans="2:14" ht="20.100000000000001" customHeight="1" x14ac:dyDescent="0.25">
      <c r="B93" s="27"/>
      <c r="C93" s="11"/>
      <c r="D93" s="12"/>
      <c r="E93" s="12">
        <v>2000</v>
      </c>
      <c r="F93" s="12">
        <v>3970</v>
      </c>
      <c r="G93" s="25">
        <v>7.94</v>
      </c>
      <c r="J93" s="145"/>
    </row>
    <row r="94" spans="2:14" ht="20.100000000000001" customHeight="1" x14ac:dyDescent="0.25">
      <c r="B94" s="27"/>
      <c r="C94" s="11"/>
      <c r="D94" s="12"/>
      <c r="E94" s="12">
        <v>2863</v>
      </c>
      <c r="F94" s="12">
        <v>3970</v>
      </c>
      <c r="G94" s="25">
        <v>11.366110000000001</v>
      </c>
      <c r="J94" s="145"/>
    </row>
    <row r="95" spans="2:14" ht="20.100000000000001" customHeight="1" x14ac:dyDescent="0.25">
      <c r="B95" s="27"/>
      <c r="C95" s="11"/>
      <c r="D95" s="12"/>
      <c r="E95" s="12">
        <v>4594</v>
      </c>
      <c r="F95" s="12">
        <v>3970</v>
      </c>
      <c r="G95" s="25">
        <v>18.23818</v>
      </c>
      <c r="J95" s="145"/>
    </row>
    <row r="96" spans="2:14" ht="20.100000000000001" customHeight="1" x14ac:dyDescent="0.25">
      <c r="B96" s="27"/>
      <c r="C96" s="11"/>
      <c r="D96" s="12"/>
      <c r="E96" s="12">
        <v>2400</v>
      </c>
      <c r="F96" s="12">
        <v>3970</v>
      </c>
      <c r="G96" s="25">
        <v>9.5280000000000005</v>
      </c>
      <c r="J96" s="146"/>
      <c r="K96" s="147"/>
      <c r="L96" s="147"/>
      <c r="M96" s="147"/>
      <c r="N96" s="147"/>
    </row>
    <row r="97" spans="2:14" ht="20.100000000000001" customHeight="1" x14ac:dyDescent="0.25">
      <c r="B97" s="27"/>
      <c r="C97" s="11"/>
      <c r="D97" s="12"/>
      <c r="E97" s="12">
        <v>2400</v>
      </c>
      <c r="F97" s="12">
        <v>3970</v>
      </c>
      <c r="G97" s="25">
        <v>9.5280000000000005</v>
      </c>
      <c r="J97" s="145"/>
    </row>
    <row r="98" spans="2:14" ht="20.100000000000001" customHeight="1" thickBot="1" x14ac:dyDescent="0.3">
      <c r="B98" s="29"/>
      <c r="C98" s="13"/>
      <c r="D98" s="22"/>
      <c r="E98" s="22"/>
      <c r="F98" s="22"/>
      <c r="G98" s="57"/>
      <c r="J98" s="145"/>
    </row>
    <row r="99" spans="2:14" ht="20.100000000000001" customHeight="1" thickBot="1" x14ac:dyDescent="0.3">
      <c r="B99" s="30"/>
      <c r="C99" s="14"/>
      <c r="D99" s="10" t="s">
        <v>154</v>
      </c>
      <c r="E99" s="10"/>
      <c r="F99" s="10"/>
      <c r="G99" s="26">
        <f>SUM(G91:G98)</f>
        <v>86.200610000000012</v>
      </c>
      <c r="J99" s="145"/>
    </row>
    <row r="100" spans="2:14" ht="20.100000000000001" customHeight="1" thickBot="1" x14ac:dyDescent="0.3">
      <c r="J100" s="145"/>
    </row>
    <row r="101" spans="2:14" ht="20.100000000000001" customHeight="1" x14ac:dyDescent="0.25">
      <c r="B101" s="16" t="s">
        <v>1</v>
      </c>
      <c r="C101" s="17" t="s">
        <v>2</v>
      </c>
      <c r="D101" s="17" t="s">
        <v>3</v>
      </c>
      <c r="E101" s="18" t="s">
        <v>15</v>
      </c>
      <c r="J101" s="146"/>
      <c r="K101" s="147"/>
      <c r="L101" s="147"/>
      <c r="M101" s="147"/>
      <c r="N101" s="147"/>
    </row>
    <row r="102" spans="2:14" ht="20.100000000000001" customHeight="1" thickBot="1" x14ac:dyDescent="0.3">
      <c r="B102" s="21"/>
      <c r="C102" s="19"/>
      <c r="D102" s="19"/>
      <c r="E102" s="20" t="s">
        <v>116</v>
      </c>
      <c r="J102" s="145"/>
    </row>
    <row r="103" spans="2:14" ht="20.100000000000001" customHeight="1" x14ac:dyDescent="0.25">
      <c r="B103" s="27" t="s">
        <v>177</v>
      </c>
      <c r="C103" s="11" t="s">
        <v>7</v>
      </c>
      <c r="D103" s="100" t="s">
        <v>178</v>
      </c>
      <c r="E103" s="25"/>
      <c r="J103" s="145"/>
    </row>
    <row r="104" spans="2:14" ht="20.100000000000001" customHeight="1" x14ac:dyDescent="0.25">
      <c r="B104" s="27"/>
      <c r="C104" s="144"/>
      <c r="D104" s="12" t="s">
        <v>169</v>
      </c>
      <c r="E104" s="25">
        <v>23</v>
      </c>
      <c r="J104" s="145"/>
    </row>
    <row r="105" spans="2:14" ht="20.100000000000001" customHeight="1" x14ac:dyDescent="0.25">
      <c r="B105" s="27"/>
      <c r="C105" s="11"/>
      <c r="D105" s="12" t="s">
        <v>170</v>
      </c>
      <c r="E105" s="25">
        <v>415.3</v>
      </c>
      <c r="J105" s="145"/>
    </row>
    <row r="106" spans="2:14" ht="20.100000000000001" customHeight="1" x14ac:dyDescent="0.25">
      <c r="B106" s="27"/>
      <c r="C106" s="144"/>
      <c r="D106" s="12" t="s">
        <v>171</v>
      </c>
      <c r="E106" s="25">
        <v>372.88</v>
      </c>
      <c r="J106" s="145"/>
    </row>
    <row r="107" spans="2:14" ht="20.100000000000001" customHeight="1" x14ac:dyDescent="0.25">
      <c r="B107" s="27"/>
      <c r="C107" s="11"/>
      <c r="D107" s="12" t="s">
        <v>172</v>
      </c>
      <c r="E107" s="25">
        <v>97.84</v>
      </c>
      <c r="J107" s="145"/>
    </row>
    <row r="108" spans="2:14" ht="20.100000000000001" customHeight="1" x14ac:dyDescent="0.25">
      <c r="B108" s="27"/>
      <c r="C108" s="11"/>
      <c r="D108" s="12" t="s">
        <v>173</v>
      </c>
      <c r="E108" s="25">
        <v>447.38</v>
      </c>
      <c r="J108" s="145"/>
    </row>
    <row r="109" spans="2:14" ht="20.100000000000001" customHeight="1" thickBot="1" x14ac:dyDescent="0.3">
      <c r="B109" s="29"/>
      <c r="C109" s="13"/>
      <c r="D109" s="22"/>
      <c r="E109" s="34"/>
      <c r="J109" s="145"/>
    </row>
    <row r="110" spans="2:14" ht="20.100000000000001" customHeight="1" thickBot="1" x14ac:dyDescent="0.3">
      <c r="B110" s="30"/>
      <c r="C110" s="14"/>
      <c r="D110" s="10" t="s">
        <v>155</v>
      </c>
      <c r="E110" s="102">
        <f>SUM(E104:E109)</f>
        <v>1356.4</v>
      </c>
      <c r="J110" s="147"/>
      <c r="K110" s="147"/>
      <c r="L110" s="147"/>
      <c r="M110" s="147"/>
      <c r="N110" s="147"/>
    </row>
    <row r="111" spans="2:14" ht="20.100000000000001" customHeight="1" thickBot="1" x14ac:dyDescent="0.3"/>
    <row r="112" spans="2:14" ht="20.100000000000001" customHeight="1" x14ac:dyDescent="0.25">
      <c r="B112" s="16" t="s">
        <v>1</v>
      </c>
      <c r="C112" s="17" t="s">
        <v>2</v>
      </c>
      <c r="D112" s="17" t="s">
        <v>3</v>
      </c>
      <c r="E112" s="18" t="s">
        <v>15</v>
      </c>
      <c r="J112" s="146"/>
      <c r="K112" s="147"/>
      <c r="L112" s="147"/>
      <c r="M112" s="147"/>
      <c r="N112" s="147"/>
    </row>
    <row r="113" spans="2:14" ht="20.100000000000001" customHeight="1" thickBot="1" x14ac:dyDescent="0.3">
      <c r="B113" s="21"/>
      <c r="C113" s="19"/>
      <c r="D113" s="19"/>
      <c r="E113" s="20" t="s">
        <v>116</v>
      </c>
      <c r="J113" s="145"/>
    </row>
    <row r="114" spans="2:14" ht="20.100000000000001" customHeight="1" x14ac:dyDescent="0.25">
      <c r="B114" s="27" t="s">
        <v>114</v>
      </c>
      <c r="C114" s="11" t="s">
        <v>7</v>
      </c>
      <c r="D114" s="100" t="s">
        <v>115</v>
      </c>
      <c r="E114" s="25"/>
      <c r="J114" s="145"/>
    </row>
    <row r="115" spans="2:14" ht="20.100000000000001" customHeight="1" x14ac:dyDescent="0.25">
      <c r="B115" s="27"/>
      <c r="C115" s="144"/>
      <c r="D115" s="12" t="s">
        <v>10</v>
      </c>
      <c r="E115" s="25">
        <v>81.594999999999999</v>
      </c>
      <c r="J115" s="145"/>
    </row>
    <row r="116" spans="2:14" ht="20.100000000000001" customHeight="1" x14ac:dyDescent="0.25">
      <c r="B116" s="27"/>
      <c r="C116" s="11"/>
      <c r="D116" s="12" t="s">
        <v>151</v>
      </c>
      <c r="E116" s="25">
        <v>947.74</v>
      </c>
      <c r="J116" s="145"/>
    </row>
    <row r="117" spans="2:14" ht="20.100000000000001" customHeight="1" thickBot="1" x14ac:dyDescent="0.3">
      <c r="B117" s="29"/>
      <c r="C117" s="13"/>
      <c r="D117" s="22"/>
      <c r="E117" s="34"/>
      <c r="J117" s="145"/>
    </row>
    <row r="118" spans="2:14" ht="20.100000000000001" customHeight="1" thickBot="1" x14ac:dyDescent="0.3">
      <c r="B118" s="30"/>
      <c r="C118" s="14"/>
      <c r="D118" s="10" t="s">
        <v>155</v>
      </c>
      <c r="E118" s="102">
        <f>SUM(E115:E117)</f>
        <v>1029.335</v>
      </c>
      <c r="J118" s="147"/>
      <c r="K118" s="147"/>
      <c r="L118" s="147"/>
      <c r="M118" s="147"/>
      <c r="N118" s="147"/>
    </row>
    <row r="119" spans="2:14" ht="20.100000000000001" customHeight="1" thickBot="1" x14ac:dyDescent="0.3"/>
    <row r="120" spans="2:14" ht="20.100000000000001" customHeight="1" x14ac:dyDescent="0.25">
      <c r="B120" s="16" t="s">
        <v>1</v>
      </c>
      <c r="C120" s="17" t="s">
        <v>2</v>
      </c>
      <c r="D120" s="17" t="s">
        <v>3</v>
      </c>
      <c r="E120" s="18" t="s">
        <v>105</v>
      </c>
    </row>
    <row r="121" spans="2:14" ht="20.100000000000001" customHeight="1" thickBot="1" x14ac:dyDescent="0.3">
      <c r="B121" s="21"/>
      <c r="C121" s="19"/>
      <c r="D121" s="19"/>
      <c r="E121" s="20" t="s">
        <v>12</v>
      </c>
    </row>
    <row r="122" spans="2:14" ht="20.100000000000001" customHeight="1" x14ac:dyDescent="0.25">
      <c r="B122" s="27" t="s">
        <v>168</v>
      </c>
      <c r="C122" s="11" t="s">
        <v>7</v>
      </c>
      <c r="D122" s="100" t="s">
        <v>179</v>
      </c>
      <c r="E122" s="25"/>
    </row>
    <row r="123" spans="2:14" ht="20.100000000000001" customHeight="1" x14ac:dyDescent="0.25">
      <c r="B123" s="27"/>
      <c r="C123" s="144"/>
      <c r="D123" s="12" t="s">
        <v>151</v>
      </c>
      <c r="E123" s="25">
        <v>3866.9</v>
      </c>
    </row>
    <row r="124" spans="2:14" ht="20.100000000000001" customHeight="1" x14ac:dyDescent="0.25">
      <c r="B124" s="27"/>
      <c r="C124" s="11"/>
      <c r="D124" s="12" t="s">
        <v>10</v>
      </c>
      <c r="E124" s="25">
        <v>1086.1198000000002</v>
      </c>
    </row>
    <row r="125" spans="2:14" ht="20.100000000000001" customHeight="1" x14ac:dyDescent="0.25">
      <c r="B125" s="27"/>
      <c r="C125" s="11"/>
      <c r="D125" s="12" t="s">
        <v>18</v>
      </c>
      <c r="E125" s="25">
        <v>915.61265500000002</v>
      </c>
    </row>
    <row r="126" spans="2:14" ht="20.100000000000001" customHeight="1" x14ac:dyDescent="0.25">
      <c r="B126" s="27"/>
      <c r="C126" s="11"/>
      <c r="D126" s="12" t="s">
        <v>46</v>
      </c>
      <c r="E126" s="25">
        <v>1145.3399999999999</v>
      </c>
    </row>
    <row r="127" spans="2:14" ht="20.100000000000001" customHeight="1" thickBot="1" x14ac:dyDescent="0.3">
      <c r="B127" s="29"/>
      <c r="C127" s="13"/>
      <c r="D127" s="22"/>
      <c r="E127" s="34"/>
    </row>
    <row r="128" spans="2:14" ht="20.100000000000001" customHeight="1" thickBot="1" x14ac:dyDescent="0.3">
      <c r="B128" s="30"/>
      <c r="C128" s="14"/>
      <c r="D128" s="10" t="s">
        <v>154</v>
      </c>
      <c r="E128" s="102">
        <f>SUM(E123:E127)</f>
        <v>7013.9724550000001</v>
      </c>
    </row>
    <row r="129" spans="2:5" ht="20.100000000000001" customHeight="1" x14ac:dyDescent="0.25">
      <c r="B129" s="27"/>
      <c r="C129" s="11" t="s">
        <v>7</v>
      </c>
      <c r="D129" s="100" t="s">
        <v>180</v>
      </c>
      <c r="E129" s="25"/>
    </row>
    <row r="130" spans="2:5" ht="20.100000000000001" customHeight="1" x14ac:dyDescent="0.25">
      <c r="B130" s="27"/>
      <c r="C130" s="144"/>
      <c r="D130" s="12" t="s">
        <v>151</v>
      </c>
      <c r="E130" s="25">
        <v>3866.9</v>
      </c>
    </row>
    <row r="131" spans="2:5" ht="20.100000000000001" customHeight="1" x14ac:dyDescent="0.25">
      <c r="B131" s="27"/>
      <c r="C131" s="11"/>
      <c r="D131" s="12" t="s">
        <v>10</v>
      </c>
      <c r="E131" s="25">
        <v>1086.1198000000002</v>
      </c>
    </row>
    <row r="132" spans="2:5" ht="20.100000000000001" customHeight="1" x14ac:dyDescent="0.25">
      <c r="B132" s="27"/>
      <c r="C132" s="11"/>
      <c r="D132" s="12" t="s">
        <v>18</v>
      </c>
      <c r="E132" s="25">
        <v>915.61265500000002</v>
      </c>
    </row>
    <row r="133" spans="2:5" ht="20.100000000000001" customHeight="1" x14ac:dyDescent="0.25">
      <c r="B133" s="27"/>
      <c r="C133" s="11"/>
      <c r="D133" s="12" t="s">
        <v>46</v>
      </c>
      <c r="E133" s="25">
        <v>1145.3399999999999</v>
      </c>
    </row>
    <row r="134" spans="2:5" ht="20.100000000000001" customHeight="1" thickBot="1" x14ac:dyDescent="0.3">
      <c r="B134" s="29"/>
      <c r="C134" s="13"/>
      <c r="D134" s="22"/>
      <c r="E134" s="34"/>
    </row>
    <row r="135" spans="2:5" ht="20.100000000000001" customHeight="1" thickBot="1" x14ac:dyDescent="0.3">
      <c r="B135" s="30"/>
      <c r="C135" s="14"/>
      <c r="D135" s="10" t="s">
        <v>154</v>
      </c>
      <c r="E135" s="102">
        <f>SUM(E130:E134)</f>
        <v>7013.9724550000001</v>
      </c>
    </row>
    <row r="136" spans="2:5" ht="20.100000000000001" customHeight="1" thickBot="1" x14ac:dyDescent="0.3"/>
    <row r="137" spans="2:5" ht="20.100000000000001" customHeight="1" x14ac:dyDescent="0.25">
      <c r="B137" s="16" t="s">
        <v>1</v>
      </c>
      <c r="C137" s="17" t="s">
        <v>2</v>
      </c>
      <c r="D137" s="17" t="s">
        <v>3</v>
      </c>
      <c r="E137" s="18" t="s">
        <v>105</v>
      </c>
    </row>
    <row r="138" spans="2:5" ht="20.100000000000001" customHeight="1" thickBot="1" x14ac:dyDescent="0.3">
      <c r="B138" s="21"/>
      <c r="C138" s="19"/>
      <c r="D138" s="19"/>
      <c r="E138" s="20" t="s">
        <v>12</v>
      </c>
    </row>
    <row r="139" spans="2:5" ht="20.100000000000001" customHeight="1" x14ac:dyDescent="0.25">
      <c r="B139" s="27" t="s">
        <v>117</v>
      </c>
      <c r="C139" s="11" t="s">
        <v>7</v>
      </c>
      <c r="D139" s="100" t="s">
        <v>118</v>
      </c>
      <c r="E139" s="101"/>
    </row>
    <row r="140" spans="2:5" ht="20.100000000000001" customHeight="1" x14ac:dyDescent="0.25">
      <c r="B140" s="27"/>
      <c r="C140" s="11"/>
      <c r="D140" s="12" t="s">
        <v>119</v>
      </c>
      <c r="E140" s="25">
        <v>6</v>
      </c>
    </row>
    <row r="141" spans="2:5" ht="20.100000000000001" customHeight="1" x14ac:dyDescent="0.25">
      <c r="B141" s="27"/>
      <c r="C141" s="11"/>
      <c r="D141" s="12" t="s">
        <v>120</v>
      </c>
      <c r="E141" s="25">
        <v>1290.8699999999999</v>
      </c>
    </row>
    <row r="142" spans="2:5" ht="20.100000000000001" customHeight="1" thickBot="1" x14ac:dyDescent="0.3">
      <c r="B142" s="29"/>
      <c r="C142" s="13"/>
      <c r="D142" s="22"/>
      <c r="E142" s="34"/>
    </row>
    <row r="143" spans="2:5" ht="20.100000000000001" customHeight="1" thickBot="1" x14ac:dyDescent="0.3">
      <c r="B143" s="30"/>
      <c r="C143" s="14"/>
      <c r="D143" s="10" t="s">
        <v>154</v>
      </c>
      <c r="E143" s="102">
        <f>SUM(E140:E142)</f>
        <v>1296.8699999999999</v>
      </c>
    </row>
    <row r="144" spans="2:5" ht="20.100000000000001" customHeight="1" thickBot="1" x14ac:dyDescent="0.3"/>
    <row r="145" spans="2:5" ht="20.100000000000001" customHeight="1" x14ac:dyDescent="0.25">
      <c r="B145" s="16" t="s">
        <v>1</v>
      </c>
      <c r="C145" s="17" t="s">
        <v>2</v>
      </c>
      <c r="D145" s="17" t="s">
        <v>3</v>
      </c>
      <c r="E145" s="18" t="s">
        <v>105</v>
      </c>
    </row>
    <row r="146" spans="2:5" ht="20.100000000000001" customHeight="1" thickBot="1" x14ac:dyDescent="0.3">
      <c r="B146" s="21"/>
      <c r="C146" s="19"/>
      <c r="D146" s="19"/>
      <c r="E146" s="20" t="s">
        <v>12</v>
      </c>
    </row>
    <row r="147" spans="2:5" ht="20.100000000000001" customHeight="1" x14ac:dyDescent="0.25">
      <c r="B147" s="27" t="s">
        <v>121</v>
      </c>
      <c r="C147" s="11" t="s">
        <v>7</v>
      </c>
      <c r="D147" s="12" t="s">
        <v>122</v>
      </c>
      <c r="E147" s="25">
        <v>5.91</v>
      </c>
    </row>
    <row r="148" spans="2:5" ht="20.100000000000001" customHeight="1" x14ac:dyDescent="0.25">
      <c r="B148" s="27"/>
      <c r="C148" s="11"/>
      <c r="D148" s="12" t="s">
        <v>123</v>
      </c>
      <c r="E148" s="25">
        <v>5.52</v>
      </c>
    </row>
    <row r="149" spans="2:5" ht="20.100000000000001" customHeight="1" x14ac:dyDescent="0.25">
      <c r="B149" s="27"/>
      <c r="C149" s="11"/>
      <c r="D149" s="12" t="s">
        <v>124</v>
      </c>
      <c r="E149" s="25">
        <v>133.41999999999999</v>
      </c>
    </row>
    <row r="150" spans="2:5" ht="20.100000000000001" customHeight="1" x14ac:dyDescent="0.25">
      <c r="B150" s="27"/>
      <c r="C150" s="11"/>
      <c r="D150" s="12" t="s">
        <v>125</v>
      </c>
      <c r="E150" s="25">
        <v>231.3</v>
      </c>
    </row>
    <row r="151" spans="2:5" ht="20.100000000000001" customHeight="1" x14ac:dyDescent="0.25">
      <c r="B151" s="27"/>
      <c r="C151" s="11"/>
      <c r="D151" s="12" t="s">
        <v>132</v>
      </c>
      <c r="E151" s="25">
        <v>83.23</v>
      </c>
    </row>
    <row r="152" spans="2:5" ht="20.100000000000001" customHeight="1" x14ac:dyDescent="0.25">
      <c r="B152" s="27"/>
      <c r="C152" s="11"/>
      <c r="D152" s="12" t="s">
        <v>133</v>
      </c>
      <c r="E152" s="25">
        <v>11.1</v>
      </c>
    </row>
    <row r="153" spans="2:5" ht="20.100000000000001" customHeight="1" x14ac:dyDescent="0.25">
      <c r="B153" s="27"/>
      <c r="C153" s="11"/>
      <c r="D153" s="12" t="s">
        <v>126</v>
      </c>
      <c r="E153" s="25">
        <v>20.83</v>
      </c>
    </row>
    <row r="154" spans="2:5" ht="20.100000000000001" customHeight="1" x14ac:dyDescent="0.25">
      <c r="B154" s="27"/>
      <c r="C154" s="11"/>
      <c r="D154" s="12" t="s">
        <v>127</v>
      </c>
      <c r="E154" s="25">
        <v>9.7200000000000006</v>
      </c>
    </row>
    <row r="155" spans="2:5" ht="20.100000000000001" customHeight="1" x14ac:dyDescent="0.25">
      <c r="B155" s="27"/>
      <c r="C155" s="11"/>
      <c r="D155" s="12" t="s">
        <v>134</v>
      </c>
      <c r="E155" s="25">
        <v>23.35</v>
      </c>
    </row>
    <row r="156" spans="2:5" ht="20.100000000000001" customHeight="1" x14ac:dyDescent="0.25">
      <c r="B156" s="27"/>
      <c r="C156" s="11"/>
      <c r="D156" s="12" t="s">
        <v>135</v>
      </c>
      <c r="E156" s="25">
        <v>10.11</v>
      </c>
    </row>
    <row r="157" spans="2:5" ht="20.100000000000001" customHeight="1" x14ac:dyDescent="0.25">
      <c r="B157" s="27"/>
      <c r="C157" s="11"/>
      <c r="D157" s="12" t="s">
        <v>128</v>
      </c>
      <c r="E157" s="25">
        <v>15.87</v>
      </c>
    </row>
    <row r="158" spans="2:5" ht="20.100000000000001" customHeight="1" x14ac:dyDescent="0.25">
      <c r="B158" s="27"/>
      <c r="C158" s="11"/>
      <c r="D158" s="12" t="s">
        <v>136</v>
      </c>
      <c r="E158" s="25">
        <v>3.95</v>
      </c>
    </row>
    <row r="159" spans="2:5" ht="20.100000000000001" customHeight="1" x14ac:dyDescent="0.25">
      <c r="B159" s="27"/>
      <c r="C159" s="11"/>
      <c r="D159" s="12" t="s">
        <v>137</v>
      </c>
      <c r="E159" s="25">
        <v>4.6399999999999997</v>
      </c>
    </row>
    <row r="160" spans="2:5" ht="20.100000000000001" customHeight="1" x14ac:dyDescent="0.25">
      <c r="B160" s="27"/>
      <c r="C160" s="11"/>
      <c r="D160" s="12" t="s">
        <v>138</v>
      </c>
      <c r="E160" s="25">
        <v>20.69</v>
      </c>
    </row>
    <row r="161" spans="2:5" ht="20.100000000000001" customHeight="1" x14ac:dyDescent="0.25">
      <c r="B161" s="27"/>
      <c r="C161" s="11"/>
      <c r="D161" s="12" t="s">
        <v>139</v>
      </c>
      <c r="E161" s="25">
        <v>78.98</v>
      </c>
    </row>
    <row r="162" spans="2:5" ht="20.100000000000001" customHeight="1" x14ac:dyDescent="0.25">
      <c r="B162" s="27"/>
      <c r="C162" s="11"/>
      <c r="D162" s="12" t="s">
        <v>140</v>
      </c>
      <c r="E162" s="25">
        <v>97.01</v>
      </c>
    </row>
    <row r="163" spans="2:5" ht="20.100000000000001" customHeight="1" x14ac:dyDescent="0.25">
      <c r="B163" s="27"/>
      <c r="C163" s="11"/>
      <c r="D163" s="12" t="s">
        <v>141</v>
      </c>
      <c r="E163" s="25">
        <v>4.6399999999999997</v>
      </c>
    </row>
    <row r="164" spans="2:5" ht="20.100000000000001" customHeight="1" x14ac:dyDescent="0.25">
      <c r="B164" s="27"/>
      <c r="C164" s="11"/>
      <c r="D164" s="12" t="s">
        <v>142</v>
      </c>
      <c r="E164" s="25">
        <v>51.7</v>
      </c>
    </row>
    <row r="165" spans="2:5" ht="20.100000000000001" customHeight="1" x14ac:dyDescent="0.25">
      <c r="B165" s="27"/>
      <c r="C165" s="11"/>
      <c r="D165" s="12" t="s">
        <v>143</v>
      </c>
      <c r="E165" s="25">
        <v>6.56</v>
      </c>
    </row>
    <row r="166" spans="2:5" ht="20.100000000000001" customHeight="1" x14ac:dyDescent="0.25">
      <c r="B166" s="27"/>
      <c r="C166" s="11"/>
      <c r="D166" s="12" t="s">
        <v>144</v>
      </c>
      <c r="E166" s="25">
        <v>11.49</v>
      </c>
    </row>
    <row r="167" spans="2:5" ht="20.100000000000001" customHeight="1" x14ac:dyDescent="0.25">
      <c r="B167" s="27"/>
      <c r="C167" s="11"/>
      <c r="D167" s="12" t="s">
        <v>129</v>
      </c>
      <c r="E167" s="25">
        <v>5.33</v>
      </c>
    </row>
    <row r="168" spans="2:5" ht="20.100000000000001" customHeight="1" x14ac:dyDescent="0.25">
      <c r="B168" s="27"/>
      <c r="C168" s="11"/>
      <c r="D168" s="12" t="s">
        <v>130</v>
      </c>
      <c r="E168" s="25">
        <v>106.79</v>
      </c>
    </row>
    <row r="169" spans="2:5" ht="20.100000000000001" customHeight="1" x14ac:dyDescent="0.25">
      <c r="B169" s="27"/>
      <c r="C169" s="11"/>
      <c r="D169" s="12" t="s">
        <v>145</v>
      </c>
      <c r="E169" s="25">
        <v>67.17</v>
      </c>
    </row>
    <row r="170" spans="2:5" ht="20.100000000000001" customHeight="1" x14ac:dyDescent="0.25">
      <c r="B170" s="27"/>
      <c r="C170" s="11"/>
      <c r="D170" s="12" t="s">
        <v>146</v>
      </c>
      <c r="E170" s="25">
        <v>110.79</v>
      </c>
    </row>
    <row r="171" spans="2:5" ht="20.100000000000001" customHeight="1" x14ac:dyDescent="0.25">
      <c r="B171" s="27"/>
      <c r="C171" s="11"/>
      <c r="D171" s="12" t="s">
        <v>147</v>
      </c>
      <c r="E171" s="25">
        <v>47.46</v>
      </c>
    </row>
    <row r="172" spans="2:5" ht="20.100000000000001" customHeight="1" x14ac:dyDescent="0.25">
      <c r="B172" s="27"/>
      <c r="C172" s="11"/>
      <c r="D172" s="12" t="s">
        <v>148</v>
      </c>
      <c r="E172" s="25">
        <v>33.799999999999997</v>
      </c>
    </row>
    <row r="173" spans="2:5" ht="20.100000000000001" customHeight="1" x14ac:dyDescent="0.25">
      <c r="B173" s="27"/>
      <c r="C173" s="11"/>
      <c r="D173" s="12" t="s">
        <v>149</v>
      </c>
      <c r="E173" s="25">
        <v>22.75</v>
      </c>
    </row>
    <row r="174" spans="2:5" ht="20.100000000000001" customHeight="1" x14ac:dyDescent="0.25">
      <c r="B174" s="27"/>
      <c r="C174" s="11"/>
      <c r="D174" s="12" t="s">
        <v>131</v>
      </c>
      <c r="E174" s="25">
        <v>53.68</v>
      </c>
    </row>
    <row r="175" spans="2:5" ht="20.100000000000001" customHeight="1" x14ac:dyDescent="0.25">
      <c r="B175" s="27"/>
      <c r="C175" s="11"/>
      <c r="D175" s="12" t="s">
        <v>150</v>
      </c>
      <c r="E175" s="25">
        <v>67.540000000000006</v>
      </c>
    </row>
    <row r="176" spans="2:5" ht="20.100000000000001" customHeight="1" thickBot="1" x14ac:dyDescent="0.3">
      <c r="B176" s="27"/>
      <c r="C176" s="11"/>
      <c r="D176" s="12"/>
      <c r="E176" s="25"/>
    </row>
    <row r="177" spans="2:5" ht="20.100000000000001" customHeight="1" thickBot="1" x14ac:dyDescent="0.3">
      <c r="B177" s="30"/>
      <c r="C177" s="14"/>
      <c r="D177" s="10" t="s">
        <v>154</v>
      </c>
      <c r="E177" s="102">
        <f>SUM(E147:E176)</f>
        <v>1345.3300000000002</v>
      </c>
    </row>
  </sheetData>
  <mergeCells count="14">
    <mergeCell ref="B3:G3"/>
    <mergeCell ref="B4:G4"/>
    <mergeCell ref="B27:B28"/>
    <mergeCell ref="C27:C28"/>
    <mergeCell ref="D27:D28"/>
    <mergeCell ref="B7:B8"/>
    <mergeCell ref="C7:C8"/>
    <mergeCell ref="D7:D8"/>
    <mergeCell ref="B49:B50"/>
    <mergeCell ref="C49:C50"/>
    <mergeCell ref="D49:D50"/>
    <mergeCell ref="B68:B69"/>
    <mergeCell ref="C68:C69"/>
    <mergeCell ref="D68:D69"/>
  </mergeCells>
  <phoneticPr fontId="2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5B545-0C68-4047-88B7-BA08AEC3D4F7}">
  <dimension ref="B1:I25"/>
  <sheetViews>
    <sheetView workbookViewId="0">
      <selection activeCell="F21" sqref="F21"/>
    </sheetView>
  </sheetViews>
  <sheetFormatPr defaultColWidth="13" defaultRowHeight="20.100000000000001" customHeight="1" x14ac:dyDescent="0.25"/>
  <cols>
    <col min="1" max="1" width="5.7109375" style="3" customWidth="1"/>
    <col min="2" max="2" width="10.7109375" style="3" customWidth="1"/>
    <col min="3" max="254" width="13" style="3"/>
    <col min="255" max="255" width="5.7109375" style="3" customWidth="1"/>
    <col min="256" max="256" width="10.7109375" style="3" customWidth="1"/>
    <col min="257" max="510" width="13" style="3"/>
    <col min="511" max="511" width="5.7109375" style="3" customWidth="1"/>
    <col min="512" max="512" width="10.7109375" style="3" customWidth="1"/>
    <col min="513" max="766" width="13" style="3"/>
    <col min="767" max="767" width="5.7109375" style="3" customWidth="1"/>
    <col min="768" max="768" width="10.7109375" style="3" customWidth="1"/>
    <col min="769" max="1022" width="13" style="3"/>
    <col min="1023" max="1023" width="5.7109375" style="3" customWidth="1"/>
    <col min="1024" max="1024" width="10.7109375" style="3" customWidth="1"/>
    <col min="1025" max="1278" width="13" style="3"/>
    <col min="1279" max="1279" width="5.7109375" style="3" customWidth="1"/>
    <col min="1280" max="1280" width="10.7109375" style="3" customWidth="1"/>
    <col min="1281" max="1534" width="13" style="3"/>
    <col min="1535" max="1535" width="5.7109375" style="3" customWidth="1"/>
    <col min="1536" max="1536" width="10.7109375" style="3" customWidth="1"/>
    <col min="1537" max="1790" width="13" style="3"/>
    <col min="1791" max="1791" width="5.7109375" style="3" customWidth="1"/>
    <col min="1792" max="1792" width="10.7109375" style="3" customWidth="1"/>
    <col min="1793" max="2046" width="13" style="3"/>
    <col min="2047" max="2047" width="5.7109375" style="3" customWidth="1"/>
    <col min="2048" max="2048" width="10.7109375" style="3" customWidth="1"/>
    <col min="2049" max="2302" width="13" style="3"/>
    <col min="2303" max="2303" width="5.7109375" style="3" customWidth="1"/>
    <col min="2304" max="2304" width="10.7109375" style="3" customWidth="1"/>
    <col min="2305" max="2558" width="13" style="3"/>
    <col min="2559" max="2559" width="5.7109375" style="3" customWidth="1"/>
    <col min="2560" max="2560" width="10.7109375" style="3" customWidth="1"/>
    <col min="2561" max="2814" width="13" style="3"/>
    <col min="2815" max="2815" width="5.7109375" style="3" customWidth="1"/>
    <col min="2816" max="2816" width="10.7109375" style="3" customWidth="1"/>
    <col min="2817" max="3070" width="13" style="3"/>
    <col min="3071" max="3071" width="5.7109375" style="3" customWidth="1"/>
    <col min="3072" max="3072" width="10.7109375" style="3" customWidth="1"/>
    <col min="3073" max="3326" width="13" style="3"/>
    <col min="3327" max="3327" width="5.7109375" style="3" customWidth="1"/>
    <col min="3328" max="3328" width="10.7109375" style="3" customWidth="1"/>
    <col min="3329" max="3582" width="13" style="3"/>
    <col min="3583" max="3583" width="5.7109375" style="3" customWidth="1"/>
    <col min="3584" max="3584" width="10.7109375" style="3" customWidth="1"/>
    <col min="3585" max="3838" width="13" style="3"/>
    <col min="3839" max="3839" width="5.7109375" style="3" customWidth="1"/>
    <col min="3840" max="3840" width="10.7109375" style="3" customWidth="1"/>
    <col min="3841" max="4094" width="13" style="3"/>
    <col min="4095" max="4095" width="5.7109375" style="3" customWidth="1"/>
    <col min="4096" max="4096" width="10.7109375" style="3" customWidth="1"/>
    <col min="4097" max="4350" width="13" style="3"/>
    <col min="4351" max="4351" width="5.7109375" style="3" customWidth="1"/>
    <col min="4352" max="4352" width="10.7109375" style="3" customWidth="1"/>
    <col min="4353" max="4606" width="13" style="3"/>
    <col min="4607" max="4607" width="5.7109375" style="3" customWidth="1"/>
    <col min="4608" max="4608" width="10.7109375" style="3" customWidth="1"/>
    <col min="4609" max="4862" width="13" style="3"/>
    <col min="4863" max="4863" width="5.7109375" style="3" customWidth="1"/>
    <col min="4864" max="4864" width="10.7109375" style="3" customWidth="1"/>
    <col min="4865" max="5118" width="13" style="3"/>
    <col min="5119" max="5119" width="5.7109375" style="3" customWidth="1"/>
    <col min="5120" max="5120" width="10.7109375" style="3" customWidth="1"/>
    <col min="5121" max="5374" width="13" style="3"/>
    <col min="5375" max="5375" width="5.7109375" style="3" customWidth="1"/>
    <col min="5376" max="5376" width="10.7109375" style="3" customWidth="1"/>
    <col min="5377" max="5630" width="13" style="3"/>
    <col min="5631" max="5631" width="5.7109375" style="3" customWidth="1"/>
    <col min="5632" max="5632" width="10.7109375" style="3" customWidth="1"/>
    <col min="5633" max="5886" width="13" style="3"/>
    <col min="5887" max="5887" width="5.7109375" style="3" customWidth="1"/>
    <col min="5888" max="5888" width="10.7109375" style="3" customWidth="1"/>
    <col min="5889" max="6142" width="13" style="3"/>
    <col min="6143" max="6143" width="5.7109375" style="3" customWidth="1"/>
    <col min="6144" max="6144" width="10.7109375" style="3" customWidth="1"/>
    <col min="6145" max="6398" width="13" style="3"/>
    <col min="6399" max="6399" width="5.7109375" style="3" customWidth="1"/>
    <col min="6400" max="6400" width="10.7109375" style="3" customWidth="1"/>
    <col min="6401" max="6654" width="13" style="3"/>
    <col min="6655" max="6655" width="5.7109375" style="3" customWidth="1"/>
    <col min="6656" max="6656" width="10.7109375" style="3" customWidth="1"/>
    <col min="6657" max="6910" width="13" style="3"/>
    <col min="6911" max="6911" width="5.7109375" style="3" customWidth="1"/>
    <col min="6912" max="6912" width="10.7109375" style="3" customWidth="1"/>
    <col min="6913" max="7166" width="13" style="3"/>
    <col min="7167" max="7167" width="5.7109375" style="3" customWidth="1"/>
    <col min="7168" max="7168" width="10.7109375" style="3" customWidth="1"/>
    <col min="7169" max="7422" width="13" style="3"/>
    <col min="7423" max="7423" width="5.7109375" style="3" customWidth="1"/>
    <col min="7424" max="7424" width="10.7109375" style="3" customWidth="1"/>
    <col min="7425" max="7678" width="13" style="3"/>
    <col min="7679" max="7679" width="5.7109375" style="3" customWidth="1"/>
    <col min="7680" max="7680" width="10.7109375" style="3" customWidth="1"/>
    <col min="7681" max="7934" width="13" style="3"/>
    <col min="7935" max="7935" width="5.7109375" style="3" customWidth="1"/>
    <col min="7936" max="7936" width="10.7109375" style="3" customWidth="1"/>
    <col min="7937" max="8190" width="13" style="3"/>
    <col min="8191" max="8191" width="5.7109375" style="3" customWidth="1"/>
    <col min="8192" max="8192" width="10.7109375" style="3" customWidth="1"/>
    <col min="8193" max="8446" width="13" style="3"/>
    <col min="8447" max="8447" width="5.7109375" style="3" customWidth="1"/>
    <col min="8448" max="8448" width="10.7109375" style="3" customWidth="1"/>
    <col min="8449" max="8702" width="13" style="3"/>
    <col min="8703" max="8703" width="5.7109375" style="3" customWidth="1"/>
    <col min="8704" max="8704" width="10.7109375" style="3" customWidth="1"/>
    <col min="8705" max="8958" width="13" style="3"/>
    <col min="8959" max="8959" width="5.7109375" style="3" customWidth="1"/>
    <col min="8960" max="8960" width="10.7109375" style="3" customWidth="1"/>
    <col min="8961" max="9214" width="13" style="3"/>
    <col min="9215" max="9215" width="5.7109375" style="3" customWidth="1"/>
    <col min="9216" max="9216" width="10.7109375" style="3" customWidth="1"/>
    <col min="9217" max="9470" width="13" style="3"/>
    <col min="9471" max="9471" width="5.7109375" style="3" customWidth="1"/>
    <col min="9472" max="9472" width="10.7109375" style="3" customWidth="1"/>
    <col min="9473" max="9726" width="13" style="3"/>
    <col min="9727" max="9727" width="5.7109375" style="3" customWidth="1"/>
    <col min="9728" max="9728" width="10.7109375" style="3" customWidth="1"/>
    <col min="9729" max="9982" width="13" style="3"/>
    <col min="9983" max="9983" width="5.7109375" style="3" customWidth="1"/>
    <col min="9984" max="9984" width="10.7109375" style="3" customWidth="1"/>
    <col min="9985" max="10238" width="13" style="3"/>
    <col min="10239" max="10239" width="5.7109375" style="3" customWidth="1"/>
    <col min="10240" max="10240" width="10.7109375" style="3" customWidth="1"/>
    <col min="10241" max="10494" width="13" style="3"/>
    <col min="10495" max="10495" width="5.7109375" style="3" customWidth="1"/>
    <col min="10496" max="10496" width="10.7109375" style="3" customWidth="1"/>
    <col min="10497" max="10750" width="13" style="3"/>
    <col min="10751" max="10751" width="5.7109375" style="3" customWidth="1"/>
    <col min="10752" max="10752" width="10.7109375" style="3" customWidth="1"/>
    <col min="10753" max="11006" width="13" style="3"/>
    <col min="11007" max="11007" width="5.7109375" style="3" customWidth="1"/>
    <col min="11008" max="11008" width="10.7109375" style="3" customWidth="1"/>
    <col min="11009" max="11262" width="13" style="3"/>
    <col min="11263" max="11263" width="5.7109375" style="3" customWidth="1"/>
    <col min="11264" max="11264" width="10.7109375" style="3" customWidth="1"/>
    <col min="11265" max="11518" width="13" style="3"/>
    <col min="11519" max="11519" width="5.7109375" style="3" customWidth="1"/>
    <col min="11520" max="11520" width="10.7109375" style="3" customWidth="1"/>
    <col min="11521" max="11774" width="13" style="3"/>
    <col min="11775" max="11775" width="5.7109375" style="3" customWidth="1"/>
    <col min="11776" max="11776" width="10.7109375" style="3" customWidth="1"/>
    <col min="11777" max="12030" width="13" style="3"/>
    <col min="12031" max="12031" width="5.7109375" style="3" customWidth="1"/>
    <col min="12032" max="12032" width="10.7109375" style="3" customWidth="1"/>
    <col min="12033" max="12286" width="13" style="3"/>
    <col min="12287" max="12287" width="5.7109375" style="3" customWidth="1"/>
    <col min="12288" max="12288" width="10.7109375" style="3" customWidth="1"/>
    <col min="12289" max="12542" width="13" style="3"/>
    <col min="12543" max="12543" width="5.7109375" style="3" customWidth="1"/>
    <col min="12544" max="12544" width="10.7109375" style="3" customWidth="1"/>
    <col min="12545" max="12798" width="13" style="3"/>
    <col min="12799" max="12799" width="5.7109375" style="3" customWidth="1"/>
    <col min="12800" max="12800" width="10.7109375" style="3" customWidth="1"/>
    <col min="12801" max="13054" width="13" style="3"/>
    <col min="13055" max="13055" width="5.7109375" style="3" customWidth="1"/>
    <col min="13056" max="13056" width="10.7109375" style="3" customWidth="1"/>
    <col min="13057" max="13310" width="13" style="3"/>
    <col min="13311" max="13311" width="5.7109375" style="3" customWidth="1"/>
    <col min="13312" max="13312" width="10.7109375" style="3" customWidth="1"/>
    <col min="13313" max="13566" width="13" style="3"/>
    <col min="13567" max="13567" width="5.7109375" style="3" customWidth="1"/>
    <col min="13568" max="13568" width="10.7109375" style="3" customWidth="1"/>
    <col min="13569" max="13822" width="13" style="3"/>
    <col min="13823" max="13823" width="5.7109375" style="3" customWidth="1"/>
    <col min="13824" max="13824" width="10.7109375" style="3" customWidth="1"/>
    <col min="13825" max="14078" width="13" style="3"/>
    <col min="14079" max="14079" width="5.7109375" style="3" customWidth="1"/>
    <col min="14080" max="14080" width="10.7109375" style="3" customWidth="1"/>
    <col min="14081" max="14334" width="13" style="3"/>
    <col min="14335" max="14335" width="5.7109375" style="3" customWidth="1"/>
    <col min="14336" max="14336" width="10.7109375" style="3" customWidth="1"/>
    <col min="14337" max="14590" width="13" style="3"/>
    <col min="14591" max="14591" width="5.7109375" style="3" customWidth="1"/>
    <col min="14592" max="14592" width="10.7109375" style="3" customWidth="1"/>
    <col min="14593" max="14846" width="13" style="3"/>
    <col min="14847" max="14847" width="5.7109375" style="3" customWidth="1"/>
    <col min="14848" max="14848" width="10.7109375" style="3" customWidth="1"/>
    <col min="14849" max="15102" width="13" style="3"/>
    <col min="15103" max="15103" width="5.7109375" style="3" customWidth="1"/>
    <col min="15104" max="15104" width="10.7109375" style="3" customWidth="1"/>
    <col min="15105" max="15358" width="13" style="3"/>
    <col min="15359" max="15359" width="5.7109375" style="3" customWidth="1"/>
    <col min="15360" max="15360" width="10.7109375" style="3" customWidth="1"/>
    <col min="15361" max="15614" width="13" style="3"/>
    <col min="15615" max="15615" width="5.7109375" style="3" customWidth="1"/>
    <col min="15616" max="15616" width="10.7109375" style="3" customWidth="1"/>
    <col min="15617" max="15870" width="13" style="3"/>
    <col min="15871" max="15871" width="5.7109375" style="3" customWidth="1"/>
    <col min="15872" max="15872" width="10.7109375" style="3" customWidth="1"/>
    <col min="15873" max="16126" width="13" style="3"/>
    <col min="16127" max="16127" width="5.7109375" style="3" customWidth="1"/>
    <col min="16128" max="16128" width="10.7109375" style="3" customWidth="1"/>
    <col min="16129" max="16384" width="13" style="3"/>
  </cols>
  <sheetData>
    <row r="1" spans="2:9" ht="20.100000000000001" customHeight="1" thickBot="1" x14ac:dyDescent="0.3"/>
    <row r="2" spans="2:9" ht="20.100000000000001" customHeight="1" x14ac:dyDescent="0.25">
      <c r="B2" s="131" t="s">
        <v>86</v>
      </c>
      <c r="C2" s="132"/>
      <c r="D2" s="132"/>
      <c r="E2" s="132"/>
      <c r="F2" s="132"/>
      <c r="G2" s="132"/>
      <c r="H2" s="132"/>
      <c r="I2" s="133"/>
    </row>
    <row r="3" spans="2:9" ht="20.100000000000001" customHeight="1" thickBot="1" x14ac:dyDescent="0.3">
      <c r="B3" s="134" t="s">
        <v>6</v>
      </c>
      <c r="C3" s="135"/>
      <c r="D3" s="135"/>
      <c r="E3" s="135"/>
      <c r="F3" s="135"/>
      <c r="G3" s="135"/>
      <c r="H3" s="135"/>
      <c r="I3" s="136"/>
    </row>
    <row r="4" spans="2:9" ht="20.100000000000001" customHeight="1" thickBot="1" x14ac:dyDescent="0.3">
      <c r="B4" s="126" t="s">
        <v>92</v>
      </c>
      <c r="C4" s="127"/>
      <c r="D4" s="127"/>
      <c r="E4" s="127"/>
      <c r="F4" s="127"/>
      <c r="G4" s="127"/>
      <c r="H4" s="127"/>
      <c r="I4" s="128"/>
    </row>
    <row r="5" spans="2:9" ht="20.100000000000001" customHeight="1" x14ac:dyDescent="0.25">
      <c r="B5" s="90" t="s">
        <v>87</v>
      </c>
      <c r="C5" s="137" t="s">
        <v>89</v>
      </c>
      <c r="D5" s="91" t="s">
        <v>0</v>
      </c>
      <c r="E5" s="92" t="s">
        <v>80</v>
      </c>
      <c r="F5" s="92" t="s">
        <v>81</v>
      </c>
      <c r="G5" s="92" t="s">
        <v>62</v>
      </c>
      <c r="H5" s="93" t="s">
        <v>94</v>
      </c>
      <c r="I5" s="94" t="s">
        <v>95</v>
      </c>
    </row>
    <row r="6" spans="2:9" ht="20.100000000000001" customHeight="1" thickBot="1" x14ac:dyDescent="0.3">
      <c r="B6" s="95" t="s">
        <v>88</v>
      </c>
      <c r="C6" s="138"/>
      <c r="D6" s="96" t="s">
        <v>79</v>
      </c>
      <c r="E6" s="97" t="s">
        <v>90</v>
      </c>
      <c r="F6" s="97" t="s">
        <v>90</v>
      </c>
      <c r="G6" s="97" t="s">
        <v>90</v>
      </c>
      <c r="H6" s="98" t="s">
        <v>102</v>
      </c>
      <c r="I6" s="99" t="s">
        <v>103</v>
      </c>
    </row>
    <row r="7" spans="2:9" ht="20.100000000000001" customHeight="1" thickBot="1" x14ac:dyDescent="0.3">
      <c r="B7" s="60"/>
      <c r="C7" s="60"/>
      <c r="D7" s="61"/>
      <c r="E7" s="62"/>
      <c r="F7" s="62"/>
      <c r="G7" s="62"/>
      <c r="H7" s="62"/>
      <c r="I7" s="62"/>
    </row>
    <row r="8" spans="2:9" ht="20.100000000000001" customHeight="1" thickBot="1" x14ac:dyDescent="0.3">
      <c r="B8" s="129" t="s">
        <v>93</v>
      </c>
      <c r="C8" s="130"/>
      <c r="D8" s="130"/>
      <c r="E8" s="130"/>
      <c r="F8" s="130"/>
      <c r="G8" s="130"/>
      <c r="H8" s="88"/>
      <c r="I8" s="89"/>
    </row>
    <row r="9" spans="2:9" ht="20.100000000000001" customHeight="1" x14ac:dyDescent="0.25">
      <c r="B9" s="71">
        <v>1</v>
      </c>
      <c r="C9" s="77" t="s">
        <v>101</v>
      </c>
      <c r="D9" s="78"/>
      <c r="E9" s="79"/>
      <c r="F9" s="79"/>
      <c r="G9" s="79"/>
      <c r="H9" s="79"/>
      <c r="I9" s="80"/>
    </row>
    <row r="10" spans="2:9" ht="20.100000000000001" customHeight="1" x14ac:dyDescent="0.25">
      <c r="B10" s="59"/>
      <c r="C10" s="63" t="s">
        <v>98</v>
      </c>
      <c r="D10" s="81">
        <v>4</v>
      </c>
      <c r="E10" s="64">
        <v>3.7</v>
      </c>
      <c r="F10" s="64">
        <v>1.5</v>
      </c>
      <c r="G10" s="64">
        <v>0.2</v>
      </c>
      <c r="H10" s="64">
        <f>PRODUCT(D10:G10)</f>
        <v>4.4400000000000004</v>
      </c>
      <c r="I10" s="65">
        <f>D10*E10*F10</f>
        <v>22.200000000000003</v>
      </c>
    </row>
    <row r="11" spans="2:9" ht="20.100000000000001" customHeight="1" x14ac:dyDescent="0.25">
      <c r="B11" s="59"/>
      <c r="C11" s="63" t="s">
        <v>99</v>
      </c>
      <c r="D11" s="81">
        <v>2</v>
      </c>
      <c r="E11" s="64">
        <v>2.69</v>
      </c>
      <c r="F11" s="64">
        <v>1.5</v>
      </c>
      <c r="G11" s="64">
        <v>0.2</v>
      </c>
      <c r="H11" s="64">
        <f>PRODUCT(D11:G11)</f>
        <v>1.6140000000000001</v>
      </c>
      <c r="I11" s="65">
        <f>D11*E11*F11</f>
        <v>8.07</v>
      </c>
    </row>
    <row r="12" spans="2:9" ht="20.100000000000001" customHeight="1" x14ac:dyDescent="0.25">
      <c r="B12" s="59"/>
      <c r="C12" s="63" t="s">
        <v>100</v>
      </c>
      <c r="D12" s="81">
        <v>4</v>
      </c>
      <c r="E12" s="64">
        <v>1.7350000000000001</v>
      </c>
      <c r="F12" s="64">
        <v>1.7</v>
      </c>
      <c r="G12" s="64">
        <v>0.2</v>
      </c>
      <c r="H12" s="64">
        <f>PRODUCT(D12:G12)</f>
        <v>2.3595999999999999</v>
      </c>
      <c r="I12" s="65">
        <f>D12*E12*F12</f>
        <v>11.798</v>
      </c>
    </row>
    <row r="13" spans="2:9" ht="20.100000000000001" customHeight="1" x14ac:dyDescent="0.25">
      <c r="B13" s="59"/>
      <c r="C13" s="63" t="s">
        <v>83</v>
      </c>
      <c r="D13" s="81">
        <v>2</v>
      </c>
      <c r="E13" s="64" t="s">
        <v>96</v>
      </c>
      <c r="F13" s="64" t="s">
        <v>96</v>
      </c>
      <c r="G13" s="64">
        <v>0.2</v>
      </c>
      <c r="H13" s="64">
        <v>4.4269999999999996</v>
      </c>
      <c r="I13" s="65">
        <v>22.135000000000002</v>
      </c>
    </row>
    <row r="14" spans="2:9" ht="20.100000000000001" customHeight="1" x14ac:dyDescent="0.25">
      <c r="B14" s="59"/>
      <c r="C14" s="63" t="s">
        <v>84</v>
      </c>
      <c r="D14" s="81">
        <v>60</v>
      </c>
      <c r="E14" s="64">
        <v>1.5</v>
      </c>
      <c r="F14" s="64">
        <v>0.3</v>
      </c>
      <c r="G14" s="64">
        <v>0.152333</v>
      </c>
      <c r="H14" s="64">
        <f>PRODUCT(D14:G14)</f>
        <v>4.1129910000000001</v>
      </c>
      <c r="I14" s="65">
        <f>D14*E14*G14</f>
        <v>13.70997</v>
      </c>
    </row>
    <row r="15" spans="2:9" ht="20.100000000000001" customHeight="1" thickBot="1" x14ac:dyDescent="0.3">
      <c r="B15" s="66"/>
      <c r="C15" s="67"/>
      <c r="D15" s="68"/>
      <c r="E15" s="69"/>
      <c r="F15" s="69"/>
      <c r="G15" s="69"/>
      <c r="H15" s="69"/>
      <c r="I15" s="70"/>
    </row>
    <row r="16" spans="2:9" ht="20.100000000000001" customHeight="1" thickBot="1" x14ac:dyDescent="0.3">
      <c r="B16" s="82"/>
      <c r="C16" s="83" t="s">
        <v>91</v>
      </c>
      <c r="D16" s="84"/>
      <c r="E16" s="85"/>
      <c r="F16" s="85"/>
      <c r="G16" s="85"/>
      <c r="H16" s="86">
        <f>SUM(H10:H15)</f>
        <v>16.953590999999999</v>
      </c>
      <c r="I16" s="87">
        <f>SUM(I10:I15)</f>
        <v>77.912970000000001</v>
      </c>
    </row>
    <row r="17" spans="2:9" ht="20.100000000000001" customHeight="1" x14ac:dyDescent="0.25">
      <c r="B17" s="71">
        <v>2</v>
      </c>
      <c r="C17" s="77" t="s">
        <v>97</v>
      </c>
      <c r="D17" s="78"/>
      <c r="E17" s="79"/>
      <c r="F17" s="79"/>
      <c r="G17" s="79"/>
      <c r="H17" s="79"/>
      <c r="I17" s="80"/>
    </row>
    <row r="18" spans="2:9" ht="20.100000000000001" customHeight="1" x14ac:dyDescent="0.25">
      <c r="B18" s="59"/>
      <c r="C18" s="63" t="s">
        <v>82</v>
      </c>
      <c r="D18" s="81">
        <v>2</v>
      </c>
      <c r="E18" s="64">
        <v>4.78</v>
      </c>
      <c r="F18" s="64">
        <v>2</v>
      </c>
      <c r="G18" s="64">
        <v>0.2</v>
      </c>
      <c r="H18" s="64">
        <f>PRODUCT(D18:G18)</f>
        <v>3.8240000000000003</v>
      </c>
      <c r="I18" s="65">
        <f>D18*E18*F18</f>
        <v>19.12</v>
      </c>
    </row>
    <row r="19" spans="2:9" ht="20.100000000000001" customHeight="1" x14ac:dyDescent="0.25">
      <c r="B19" s="59"/>
      <c r="C19" s="63" t="s">
        <v>100</v>
      </c>
      <c r="D19" s="81">
        <v>1</v>
      </c>
      <c r="E19" s="64">
        <v>4</v>
      </c>
      <c r="F19" s="64">
        <v>2</v>
      </c>
      <c r="G19" s="64">
        <v>0.2</v>
      </c>
      <c r="H19" s="64">
        <f t="shared" ref="H19:H21" si="0">PRODUCT(D19:G19)</f>
        <v>1.6</v>
      </c>
      <c r="I19" s="65">
        <f t="shared" ref="I19:I21" si="1">D19*E19*F19</f>
        <v>8</v>
      </c>
    </row>
    <row r="20" spans="2:9" ht="20.100000000000001" customHeight="1" x14ac:dyDescent="0.25">
      <c r="B20" s="59"/>
      <c r="C20" s="63" t="s">
        <v>83</v>
      </c>
      <c r="D20" s="81">
        <v>1</v>
      </c>
      <c r="E20" s="64">
        <v>4</v>
      </c>
      <c r="F20" s="64">
        <v>2</v>
      </c>
      <c r="G20" s="64">
        <v>0.2</v>
      </c>
      <c r="H20" s="64">
        <f t="shared" ref="H20" si="2">PRODUCT(D20:G20)</f>
        <v>1.6</v>
      </c>
      <c r="I20" s="65">
        <f t="shared" ref="I20" si="3">D20*E20*F20</f>
        <v>8</v>
      </c>
    </row>
    <row r="21" spans="2:9" ht="20.100000000000001" customHeight="1" x14ac:dyDescent="0.25">
      <c r="B21" s="59"/>
      <c r="C21" s="63" t="s">
        <v>84</v>
      </c>
      <c r="D21" s="81">
        <v>30</v>
      </c>
      <c r="E21" s="64">
        <v>2</v>
      </c>
      <c r="F21" s="64">
        <v>0.28000000000000003</v>
      </c>
      <c r="G21" s="64">
        <v>0.152333</v>
      </c>
      <c r="H21" s="64">
        <f t="shared" si="0"/>
        <v>2.5591944</v>
      </c>
      <c r="I21" s="65">
        <f t="shared" si="1"/>
        <v>16.8</v>
      </c>
    </row>
    <row r="22" spans="2:9" ht="20.100000000000001" customHeight="1" thickBot="1" x14ac:dyDescent="0.3">
      <c r="B22" s="66"/>
      <c r="C22" s="67"/>
      <c r="D22" s="68"/>
      <c r="E22" s="69"/>
      <c r="F22" s="69"/>
      <c r="G22" s="69"/>
      <c r="H22" s="69"/>
      <c r="I22" s="70"/>
    </row>
    <row r="23" spans="2:9" ht="20.100000000000001" customHeight="1" thickBot="1" x14ac:dyDescent="0.3">
      <c r="B23" s="82"/>
      <c r="C23" s="83" t="s">
        <v>91</v>
      </c>
      <c r="D23" s="84"/>
      <c r="E23" s="85"/>
      <c r="F23" s="85"/>
      <c r="G23" s="85"/>
      <c r="H23" s="86">
        <f>SUM(H18:H22)</f>
        <v>9.5831944</v>
      </c>
      <c r="I23" s="87">
        <f>SUM(I18:I22)</f>
        <v>51.92</v>
      </c>
    </row>
    <row r="24" spans="2:9" ht="20.100000000000001" customHeight="1" thickBot="1" x14ac:dyDescent="0.3">
      <c r="B24" s="72"/>
      <c r="C24" s="73"/>
      <c r="D24" s="74"/>
      <c r="E24" s="75"/>
      <c r="F24" s="75"/>
      <c r="G24" s="75"/>
      <c r="H24" s="75"/>
      <c r="I24" s="76"/>
    </row>
    <row r="25" spans="2:9" ht="20.100000000000001" customHeight="1" thickBot="1" x14ac:dyDescent="0.3">
      <c r="B25" s="82"/>
      <c r="C25" s="83" t="s">
        <v>85</v>
      </c>
      <c r="D25" s="84"/>
      <c r="E25" s="85"/>
      <c r="F25" s="85"/>
      <c r="G25" s="85"/>
      <c r="H25" s="86">
        <f>H16+H23</f>
        <v>26.536785399999999</v>
      </c>
      <c r="I25" s="87">
        <f>I16+I23</f>
        <v>129.83296999999999</v>
      </c>
    </row>
  </sheetData>
  <mergeCells count="5">
    <mergeCell ref="B4:I4"/>
    <mergeCell ref="B8:G8"/>
    <mergeCell ref="B2:I2"/>
    <mergeCell ref="B3:I3"/>
    <mergeCell ref="C5:C6"/>
  </mergeCells>
  <phoneticPr fontId="22" type="noConversion"/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3D VIEWS</vt:lpstr>
      <vt:lpstr>SUMMARY</vt:lpstr>
      <vt:lpstr> CONCRETE &amp; FORMWORK</vt:lpstr>
      <vt:lpstr>FINISHING</vt:lpstr>
      <vt:lpstr>STAIRCASE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SANKHE AGAMI</dc:title>
  <dc:creator>ZAID</dc:creator>
  <cp:lastModifiedBy>IEI Training</cp:lastModifiedBy>
  <cp:lastPrinted>2026-03-11T05:42:55Z</cp:lastPrinted>
  <dcterms:created xsi:type="dcterms:W3CDTF">2015-06-03T09:18:18Z</dcterms:created>
  <dcterms:modified xsi:type="dcterms:W3CDTF">2026-03-12T06:08:00Z</dcterms:modified>
</cp:coreProperties>
</file>