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showHorizontalScroll="0" showSheetTabs="0" xWindow="240" yWindow="150" windowWidth="20115" windowHeight="7995" tabRatio="1000"/>
  </bookViews>
  <sheets>
    <sheet name="Dashboard" sheetId="8" r:id="rId1"/>
    <sheet name="Vendas" sheetId="6" r:id="rId2"/>
    <sheet name="Base de dados" sheetId="3" r:id="rId3"/>
  </sheets>
  <externalReferences>
    <externalReference r:id="rId4"/>
  </externalReferences>
  <definedNames>
    <definedName name="_xlnm._FilterDatabase" localSheetId="2" hidden="1">'Base de dados'!$A$1:$M$855</definedName>
    <definedName name="IMS">#REF!</definedName>
    <definedName name="PAINEL">#REF!</definedName>
    <definedName name="PAINELRN">#REF!</definedName>
    <definedName name="SegmentaçãodeDados_Bairro">#N/A</definedName>
    <definedName name="SegmentaçãodeDados_Cidade">#N/A</definedName>
    <definedName name="SegmentaçãodeDados_Nielsen">#N/A</definedName>
    <definedName name="SegmentaçãodeDados_Rede">#N/A</definedName>
    <definedName name="SegmentaçãodeDados_Rotas">#N/A</definedName>
    <definedName name="SegmentaçãodeDados_Rotas1">#N/A</definedName>
    <definedName name="vendas30">[1]FARMAPB!$E:$G</definedName>
  </definedNames>
  <calcPr calcId="145621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T6" i="8" l="1"/>
  <c r="T7" i="8"/>
  <c r="T8" i="8"/>
  <c r="T9" i="8"/>
  <c r="T10" i="8"/>
  <c r="T11" i="8"/>
  <c r="T12" i="8"/>
  <c r="T13" i="8"/>
  <c r="T14" i="8"/>
  <c r="T5" i="8"/>
  <c r="S6" i="8"/>
  <c r="S7" i="8"/>
  <c r="S8" i="8"/>
  <c r="S9" i="8"/>
  <c r="S10" i="8"/>
  <c r="S11" i="8"/>
  <c r="S12" i="8"/>
  <c r="S13" i="8"/>
  <c r="S14" i="8"/>
  <c r="S5" i="8"/>
  <c r="R6" i="8"/>
  <c r="R7" i="8"/>
  <c r="R8" i="8"/>
  <c r="R9" i="8"/>
  <c r="R10" i="8"/>
  <c r="R11" i="8"/>
  <c r="R12" i="8"/>
  <c r="R13" i="8"/>
  <c r="R14" i="8"/>
  <c r="R5" i="8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3" i="3"/>
  <c r="O514" i="3"/>
  <c r="O515" i="3"/>
  <c r="O516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7" i="3"/>
  <c r="O468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2" i="3"/>
  <c r="O453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3" i="3"/>
  <c r="O414" i="3"/>
  <c r="O415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6" i="3"/>
  <c r="O347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2" i="3"/>
  <c r="O323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284" i="3"/>
  <c r="O283" i="3"/>
  <c r="O282" i="3"/>
  <c r="O281" i="3"/>
  <c r="O280" i="3"/>
  <c r="O279" i="3"/>
  <c r="O277" i="3"/>
  <c r="O278" i="3"/>
  <c r="O276" i="3"/>
  <c r="O275" i="3"/>
  <c r="O274" i="3"/>
  <c r="O273" i="3"/>
  <c r="O272" i="3"/>
  <c r="O271" i="3"/>
  <c r="O270" i="3"/>
  <c r="O265" i="3"/>
  <c r="O266" i="3"/>
  <c r="O267" i="3"/>
  <c r="O268" i="3"/>
  <c r="O269" i="3"/>
  <c r="O264" i="3"/>
  <c r="O263" i="3"/>
  <c r="O262" i="3"/>
  <c r="O261" i="3"/>
  <c r="O260" i="3"/>
  <c r="O259" i="3"/>
  <c r="O258" i="3"/>
  <c r="O257" i="3"/>
  <c r="O256" i="3"/>
  <c r="O252" i="3"/>
  <c r="O253" i="3"/>
  <c r="O254" i="3"/>
  <c r="O255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1" i="3"/>
  <c r="O232" i="3"/>
  <c r="O233" i="3"/>
  <c r="O229" i="3"/>
  <c r="O230" i="3"/>
  <c r="O226" i="3"/>
  <c r="O227" i="3"/>
  <c r="O228" i="3"/>
  <c r="O225" i="3"/>
  <c r="O224" i="3"/>
  <c r="O223" i="3"/>
  <c r="O222" i="3"/>
  <c r="O221" i="3"/>
  <c r="O220" i="3"/>
  <c r="O217" i="3"/>
  <c r="O218" i="3"/>
  <c r="O219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5" i="3"/>
  <c r="O196" i="3"/>
  <c r="O197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4" i="3"/>
  <c r="O5" i="3"/>
  <c r="O3" i="3"/>
  <c r="O2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3" i="3"/>
  <c r="N514" i="3"/>
  <c r="N515" i="3"/>
  <c r="N516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7" i="3"/>
  <c r="N468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2" i="3"/>
  <c r="N453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3" i="3"/>
  <c r="N414" i="3"/>
  <c r="N415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6" i="3"/>
  <c r="N347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2" i="3"/>
  <c r="N323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284" i="3"/>
  <c r="N283" i="3"/>
  <c r="N282" i="3"/>
  <c r="N281" i="3"/>
  <c r="N280" i="3"/>
  <c r="N279" i="3"/>
  <c r="N277" i="3"/>
  <c r="N278" i="3"/>
  <c r="N276" i="3"/>
  <c r="N275" i="3"/>
  <c r="N274" i="3"/>
  <c r="N273" i="3"/>
  <c r="N272" i="3"/>
  <c r="N271" i="3"/>
  <c r="N270" i="3"/>
  <c r="N265" i="3"/>
  <c r="N266" i="3"/>
  <c r="N267" i="3"/>
  <c r="N268" i="3"/>
  <c r="N269" i="3"/>
  <c r="N264" i="3"/>
  <c r="N263" i="3"/>
  <c r="N262" i="3"/>
  <c r="N261" i="3"/>
  <c r="N260" i="3"/>
  <c r="N259" i="3"/>
  <c r="N258" i="3"/>
  <c r="N257" i="3"/>
  <c r="N256" i="3"/>
  <c r="N252" i="3"/>
  <c r="N253" i="3"/>
  <c r="N254" i="3"/>
  <c r="N255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1" i="3"/>
  <c r="N232" i="3"/>
  <c r="N233" i="3"/>
  <c r="N229" i="3"/>
  <c r="N230" i="3"/>
  <c r="N226" i="3"/>
  <c r="N227" i="3"/>
  <c r="N228" i="3"/>
  <c r="N225" i="3"/>
  <c r="N224" i="3"/>
  <c r="N223" i="3"/>
  <c r="N222" i="3"/>
  <c r="N221" i="3"/>
  <c r="N220" i="3"/>
  <c r="N217" i="3"/>
  <c r="N218" i="3"/>
  <c r="N219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5" i="3"/>
  <c r="N196" i="3"/>
  <c r="N197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5" i="3"/>
  <c r="N3" i="3"/>
  <c r="N2" i="3"/>
  <c r="BD4" i="8" l="1"/>
  <c r="BD5" i="8"/>
  <c r="BD6" i="8"/>
  <c r="BD3" i="8"/>
  <c r="BE4" i="8"/>
  <c r="BE5" i="8"/>
  <c r="BE6" i="8"/>
  <c r="BE3" i="8"/>
  <c r="BF4" i="8"/>
  <c r="BF5" i="8"/>
  <c r="BF6" i="8"/>
  <c r="BF3" i="8"/>
  <c r="P578" i="3" l="1"/>
  <c r="P303" i="3"/>
  <c r="P746" i="3"/>
  <c r="P23" i="3"/>
  <c r="P26" i="3"/>
  <c r="P31" i="3"/>
  <c r="P558" i="3"/>
  <c r="P566" i="3"/>
  <c r="P701" i="3"/>
  <c r="P756" i="3"/>
  <c r="P634" i="3"/>
  <c r="P763" i="3"/>
  <c r="P59" i="3"/>
  <c r="P697" i="3"/>
  <c r="P777" i="3"/>
  <c r="P521" i="3"/>
  <c r="P139" i="3"/>
  <c r="P243" i="3"/>
  <c r="P444" i="3"/>
  <c r="P328" i="3"/>
  <c r="P256" i="3"/>
  <c r="P442" i="3"/>
  <c r="P320" i="3"/>
  <c r="P286" i="3"/>
  <c r="P308" i="3"/>
  <c r="P541" i="3"/>
  <c r="P561" i="3"/>
  <c r="P758" i="3"/>
  <c r="P146" i="3"/>
  <c r="P155" i="3"/>
  <c r="P113" i="3"/>
  <c r="P455" i="3"/>
  <c r="P304" i="3"/>
  <c r="P475" i="3"/>
  <c r="P115" i="3"/>
  <c r="P503" i="3"/>
  <c r="P393" i="3"/>
  <c r="P625" i="3"/>
  <c r="P129" i="3"/>
  <c r="P677" i="3"/>
  <c r="P314" i="3"/>
  <c r="P83" i="3"/>
  <c r="P87" i="3"/>
  <c r="P694" i="3"/>
  <c r="P509" i="3"/>
  <c r="P507" i="3"/>
  <c r="P576" i="3"/>
  <c r="P387" i="3"/>
  <c r="P169" i="3"/>
  <c r="P559" i="3"/>
  <c r="P173" i="3"/>
  <c r="P428" i="3"/>
  <c r="P511" i="3"/>
  <c r="P437" i="3"/>
  <c r="P536" i="3"/>
  <c r="P504" i="3"/>
  <c r="P228" i="3"/>
  <c r="P258" i="3"/>
  <c r="P261" i="3"/>
  <c r="P263" i="3"/>
  <c r="P401" i="3"/>
  <c r="AU7" i="8"/>
  <c r="P849" i="3"/>
  <c r="P832" i="3"/>
  <c r="P825" i="3"/>
  <c r="P819" i="3"/>
  <c r="P809" i="3"/>
  <c r="P788" i="3"/>
  <c r="P760" i="3"/>
  <c r="P562" i="3"/>
  <c r="P761" i="3"/>
  <c r="P46" i="3"/>
  <c r="P47" i="3"/>
  <c r="P820" i="3"/>
  <c r="P812" i="3"/>
  <c r="P502" i="3"/>
  <c r="P41" i="3"/>
  <c r="P57" i="3"/>
  <c r="P734" i="3"/>
  <c r="P551" i="3"/>
  <c r="P630" i="3"/>
  <c r="P672" i="3"/>
  <c r="P69" i="3"/>
  <c r="P70" i="3"/>
  <c r="P656" i="3"/>
  <c r="P71" i="3"/>
  <c r="P667" i="3"/>
  <c r="P789" i="3"/>
  <c r="P641" i="3"/>
  <c r="P742" i="3"/>
  <c r="P546" i="3"/>
  <c r="P678" i="3"/>
  <c r="P671" i="3"/>
  <c r="P112" i="3"/>
  <c r="P549" i="3"/>
  <c r="P616" i="3"/>
  <c r="P128" i="3"/>
  <c r="P384" i="3"/>
  <c r="P423" i="3"/>
  <c r="P786" i="3"/>
  <c r="P525" i="3"/>
  <c r="P418" i="3"/>
  <c r="P517" i="3"/>
  <c r="P242" i="3"/>
  <c r="P447" i="3"/>
  <c r="P434" i="3"/>
  <c r="P604" i="3"/>
  <c r="P704" i="3"/>
  <c r="P358" i="3"/>
  <c r="P289" i="3"/>
  <c r="P847" i="3"/>
  <c r="P845" i="3"/>
  <c r="P841" i="3"/>
  <c r="P628" i="3"/>
  <c r="P749" i="3"/>
  <c r="P518" i="3"/>
  <c r="P619" i="3"/>
  <c r="P610" i="3"/>
  <c r="P94" i="3"/>
  <c r="P632" i="3"/>
  <c r="P391" i="3"/>
  <c r="P162" i="3"/>
  <c r="P163" i="3"/>
  <c r="P164" i="3"/>
  <c r="P699" i="3"/>
  <c r="P167" i="3"/>
  <c r="P662" i="3"/>
  <c r="P661" i="3"/>
  <c r="P609" i="3"/>
  <c r="P486" i="3"/>
  <c r="P631" i="3"/>
  <c r="P408" i="3"/>
  <c r="P216" i="3"/>
  <c r="P219" i="3"/>
  <c r="P217" i="3"/>
  <c r="AU6" i="8"/>
  <c r="AU8" i="8"/>
  <c r="P855" i="3"/>
  <c r="P800" i="3"/>
  <c r="P13" i="3"/>
  <c r="P14" i="3"/>
  <c r="P813" i="3"/>
  <c r="P17" i="3"/>
  <c r="P18" i="3"/>
  <c r="P20" i="3"/>
  <c r="P836" i="3"/>
  <c r="P767" i="3"/>
  <c r="P32" i="3"/>
  <c r="P773" i="3"/>
  <c r="P814" i="3"/>
  <c r="P791" i="3"/>
  <c r="P770" i="3"/>
  <c r="P550" i="3"/>
  <c r="P621" i="3"/>
  <c r="P807" i="3"/>
  <c r="P379" i="3"/>
  <c r="P52" i="3"/>
  <c r="P682" i="3"/>
  <c r="P74" i="3"/>
  <c r="P520" i="3"/>
  <c r="P722" i="3"/>
  <c r="P508" i="3"/>
  <c r="P637" i="3"/>
  <c r="P91" i="3"/>
  <c r="P454" i="3"/>
  <c r="P572" i="3"/>
  <c r="P3" i="3"/>
  <c r="P101" i="3"/>
  <c r="P658" i="3"/>
  <c r="P123" i="3"/>
  <c r="P833" i="3"/>
  <c r="P125" i="3"/>
  <c r="P510" i="3"/>
  <c r="P165" i="3"/>
  <c r="P663" i="3"/>
  <c r="P333" i="3"/>
  <c r="P553" i="3"/>
  <c r="P459" i="3"/>
  <c r="P460" i="3"/>
  <c r="P176" i="3"/>
  <c r="P309" i="3"/>
  <c r="P186" i="3"/>
  <c r="P373" i="3"/>
  <c r="P440" i="3"/>
  <c r="P319" i="3"/>
  <c r="P341" i="3"/>
  <c r="P326" i="3"/>
  <c r="P238" i="3"/>
  <c r="P569" i="3"/>
  <c r="P377" i="3"/>
  <c r="P240" i="3"/>
  <c r="P371" i="3"/>
  <c r="P5" i="3"/>
  <c r="P542" i="3"/>
  <c r="P247" i="3"/>
  <c r="P251" i="3"/>
  <c r="P267" i="3"/>
  <c r="P364" i="3"/>
  <c r="P273" i="3"/>
  <c r="P834" i="3"/>
  <c r="P673" i="3"/>
  <c r="P10" i="3"/>
  <c r="P685" i="3"/>
  <c r="P801" i="3"/>
  <c r="P740" i="3"/>
  <c r="P796" i="3"/>
  <c r="P816" i="3"/>
  <c r="P683" i="3"/>
  <c r="P765" i="3"/>
  <c r="P529" i="3"/>
  <c r="P526" i="3"/>
  <c r="P552" i="3"/>
  <c r="P60" i="3"/>
  <c r="P61" i="3"/>
  <c r="P689" i="3"/>
  <c r="P63" i="3"/>
  <c r="P654" i="3"/>
  <c r="P66" i="3"/>
  <c r="P564" i="3"/>
  <c r="P696" i="3"/>
  <c r="P627" i="3"/>
  <c r="P674" i="3"/>
  <c r="P776" i="3"/>
  <c r="P730" i="3"/>
  <c r="P100" i="3"/>
  <c r="P584" i="3"/>
  <c r="P105" i="3"/>
  <c r="P659" i="3"/>
  <c r="P647" i="3"/>
  <c r="P126" i="3"/>
  <c r="P127" i="3"/>
  <c r="P131" i="3"/>
  <c r="P422" i="3"/>
  <c r="P563" i="3"/>
  <c r="P590" i="3"/>
  <c r="P147" i="3"/>
  <c r="P151" i="3"/>
  <c r="P154" i="3"/>
  <c r="P158" i="3"/>
  <c r="P375" i="3"/>
  <c r="P188" i="3"/>
  <c r="P568" i="3"/>
  <c r="P189" i="3"/>
  <c r="P493" i="3"/>
  <c r="P512" i="3"/>
  <c r="P415" i="3"/>
  <c r="P198" i="3"/>
  <c r="P515" i="3"/>
  <c r="P513" i="3"/>
  <c r="P669" i="3"/>
  <c r="P495" i="3"/>
  <c r="P208" i="3"/>
  <c r="P210" i="3"/>
  <c r="P574" i="3"/>
  <c r="P477" i="3"/>
  <c r="P417" i="3"/>
  <c r="P221" i="3"/>
  <c r="P223" i="3"/>
  <c r="P224" i="3"/>
  <c r="P311" i="3"/>
  <c r="P231" i="3"/>
  <c r="P735" i="3"/>
  <c r="P344" i="3"/>
  <c r="P351" i="3"/>
  <c r="P272" i="3"/>
  <c r="P317" i="3"/>
  <c r="P354" i="3"/>
  <c r="P487" i="3"/>
  <c r="P301" i="3"/>
  <c r="P275" i="3"/>
  <c r="P356" i="3"/>
  <c r="P276" i="3"/>
  <c r="P282" i="3"/>
  <c r="P297" i="3"/>
  <c r="P585" i="3"/>
  <c r="P802" i="3"/>
  <c r="P772" i="3"/>
  <c r="P9" i="3"/>
  <c r="P850" i="3"/>
  <c r="P830" i="3"/>
  <c r="P11" i="3"/>
  <c r="P743" i="3"/>
  <c r="P15" i="3"/>
  <c r="P21" i="3"/>
  <c r="P794" i="3"/>
  <c r="P36" i="3"/>
  <c r="P37" i="3"/>
  <c r="P633" i="3"/>
  <c r="P38" i="3"/>
  <c r="P793" i="3"/>
  <c r="P40" i="3"/>
  <c r="P798" i="3"/>
  <c r="P748" i="3"/>
  <c r="P827" i="3"/>
  <c r="P744" i="3"/>
  <c r="P759" i="3"/>
  <c r="P707" i="3"/>
  <c r="P2" i="3"/>
  <c r="P725" i="3"/>
  <c r="P539" i="3"/>
  <c r="P741" i="3"/>
  <c r="P55" i="3"/>
  <c r="P702" i="3"/>
  <c r="P597" i="3"/>
  <c r="P670" i="3"/>
  <c r="P618" i="3"/>
  <c r="P635" i="3"/>
  <c r="P595" i="3"/>
  <c r="P602" i="3"/>
  <c r="P535" i="3"/>
  <c r="P824" i="3"/>
  <c r="P76" i="3"/>
  <c r="P79" i="3"/>
  <c r="P567" i="3"/>
  <c r="P81" i="3"/>
  <c r="P645" i="3"/>
  <c r="P657" i="3"/>
  <c r="P695" i="3"/>
  <c r="P92" i="3"/>
  <c r="P721" i="3"/>
  <c r="P733" i="3"/>
  <c r="P582" i="3"/>
  <c r="P501" i="3"/>
  <c r="P522" i="3"/>
  <c r="P96" i="3"/>
  <c r="P313" i="3"/>
  <c r="P111" i="3"/>
  <c r="P629" i="3"/>
  <c r="P116" i="3"/>
  <c r="P117" i="3"/>
  <c r="P120" i="3"/>
  <c r="P122" i="3"/>
  <c r="P365" i="3"/>
  <c r="P639" i="3"/>
  <c r="P136" i="3"/>
  <c r="P141" i="3"/>
  <c r="P484" i="3"/>
  <c r="P150" i="3"/>
  <c r="P152" i="3"/>
  <c r="P366" i="3"/>
  <c r="P157" i="3"/>
  <c r="P159" i="3"/>
  <c r="P160" i="3"/>
  <c r="P427" i="3"/>
  <c r="P334" i="3"/>
  <c r="P6" i="3"/>
  <c r="P852" i="3"/>
  <c r="P831" i="3"/>
  <c r="P842" i="3"/>
  <c r="P16" i="3"/>
  <c r="P22" i="3"/>
  <c r="P25" i="3"/>
  <c r="P708" i="3"/>
  <c r="P27" i="3"/>
  <c r="P28" i="3"/>
  <c r="P30" i="3"/>
  <c r="P33" i="3"/>
  <c r="P35" i="3"/>
  <c r="P817" i="3"/>
  <c r="P780" i="3"/>
  <c r="P828" i="3"/>
  <c r="P750" i="3"/>
  <c r="P44" i="3"/>
  <c r="P530" i="3"/>
  <c r="P783" i="3"/>
  <c r="P822" i="3"/>
  <c r="P815" i="3"/>
  <c r="P53" i="3"/>
  <c r="P714" i="3"/>
  <c r="P729" i="3"/>
  <c r="P653" i="3"/>
  <c r="P711" i="3"/>
  <c r="P58" i="3"/>
  <c r="P778" i="3"/>
  <c r="P795" i="3"/>
  <c r="P785" i="3"/>
  <c r="P363" i="3"/>
  <c r="P600" i="3"/>
  <c r="P853" i="3"/>
  <c r="P709" i="3"/>
  <c r="P72" i="3"/>
  <c r="P790" i="3"/>
  <c r="P483" i="3"/>
  <c r="P75" i="3"/>
  <c r="P700" i="3"/>
  <c r="P666" i="3"/>
  <c r="P557" i="3"/>
  <c r="P85" i="3"/>
  <c r="P93" i="3"/>
  <c r="P594" i="3"/>
  <c r="P545" i="3"/>
  <c r="P588" i="3"/>
  <c r="P103" i="3"/>
  <c r="P104" i="3"/>
  <c r="P402" i="3"/>
  <c r="P106" i="3"/>
  <c r="P107" i="3"/>
  <c r="P614" i="3"/>
  <c r="P665" i="3"/>
  <c r="P494" i="3"/>
  <c r="P560" i="3"/>
  <c r="P606" i="3"/>
  <c r="P643" i="3"/>
  <c r="P359" i="3"/>
  <c r="P172" i="3"/>
  <c r="P537" i="3"/>
  <c r="P476" i="3"/>
  <c r="P124" i="3"/>
  <c r="P130" i="3"/>
  <c r="P589" i="3"/>
  <c r="P392" i="3"/>
  <c r="P608" i="3"/>
  <c r="P421" i="3"/>
  <c r="P138" i="3"/>
  <c r="P571" i="3"/>
  <c r="P148" i="3"/>
  <c r="P149" i="3"/>
  <c r="P153" i="3"/>
  <c r="P380" i="3"/>
  <c r="P332" i="3"/>
  <c r="P717" i="3"/>
  <c r="P554" i="3"/>
  <c r="P381" i="3"/>
  <c r="P573" i="3"/>
  <c r="P449" i="3"/>
  <c r="P406" i="3"/>
  <c r="P524" i="3"/>
  <c r="P178" i="3"/>
  <c r="P396" i="3"/>
  <c r="P390" i="3"/>
  <c r="P448" i="3"/>
  <c r="P410" i="3"/>
  <c r="P184" i="3"/>
  <c r="P429" i="3"/>
  <c r="P337" i="3"/>
  <c r="P430" i="3"/>
  <c r="P385" i="3"/>
  <c r="P412" i="3"/>
  <c r="P194" i="3"/>
  <c r="P555" i="3"/>
  <c r="P446" i="3"/>
  <c r="P203" i="3"/>
  <c r="P465" i="3"/>
  <c r="P205" i="3"/>
  <c r="P206" i="3"/>
  <c r="P207" i="3"/>
  <c r="P209" i="3"/>
  <c r="P472" i="3"/>
  <c r="P488" i="3"/>
  <c r="P211" i="3"/>
  <c r="P416" i="3"/>
  <c r="P324" i="3"/>
  <c r="P467" i="3"/>
  <c r="P469" i="3"/>
  <c r="P548" i="3"/>
  <c r="P232" i="3"/>
  <c r="P236" i="3"/>
  <c r="P237" i="3"/>
  <c r="P343" i="3"/>
  <c r="P378" i="3"/>
  <c r="P361" i="3"/>
  <c r="P246" i="3"/>
  <c r="P4" i="3"/>
  <c r="P489" i="3"/>
  <c r="P349" i="3"/>
  <c r="P254" i="3"/>
  <c r="P260" i="3"/>
  <c r="P262" i="3"/>
  <c r="P264" i="3"/>
  <c r="P497" i="3"/>
  <c r="P565" i="3"/>
  <c r="P353" i="3"/>
  <c r="P277" i="3"/>
  <c r="P300" i="3"/>
  <c r="P284" i="3"/>
  <c r="P298" i="3"/>
  <c r="P294" i="3"/>
  <c r="P292" i="3"/>
  <c r="P290" i="3"/>
  <c r="P285" i="3"/>
  <c r="P615" i="3"/>
  <c r="P496" i="3"/>
  <c r="P175" i="3"/>
  <c r="P177" i="3"/>
  <c r="P547" i="3"/>
  <c r="P367" i="3"/>
  <c r="P183" i="3"/>
  <c r="P192" i="3"/>
  <c r="P462" i="3"/>
  <c r="P368" i="3"/>
  <c r="P197" i="3"/>
  <c r="P195" i="3"/>
  <c r="P322" i="3"/>
  <c r="P664" i="3"/>
  <c r="P516" i="3"/>
  <c r="P514" i="3"/>
  <c r="P199" i="3"/>
  <c r="P399" i="3"/>
  <c r="P338" i="3"/>
  <c r="P382" i="3"/>
  <c r="P433" i="3"/>
  <c r="P642" i="3"/>
  <c r="P527" i="3"/>
  <c r="P222" i="3"/>
  <c r="P438" i="3"/>
  <c r="P398" i="3"/>
  <c r="P468" i="3"/>
  <c r="P611" i="3"/>
  <c r="P369" i="3"/>
  <c r="P348" i="3"/>
  <c r="P241" i="3"/>
  <c r="P350" i="3"/>
  <c r="P255" i="3"/>
  <c r="P253" i="3"/>
  <c r="P383" i="3"/>
  <c r="P269" i="3"/>
  <c r="P435" i="3"/>
  <c r="P355" i="3"/>
  <c r="P357" i="3"/>
  <c r="P278" i="3"/>
  <c r="P283" i="3"/>
  <c r="P295" i="3"/>
  <c r="P648" i="3"/>
  <c r="P797" i="3"/>
  <c r="P728" i="3"/>
  <c r="P844" i="3"/>
  <c r="P7" i="3"/>
  <c r="P839" i="3"/>
  <c r="P805" i="3"/>
  <c r="P838" i="3"/>
  <c r="P851" i="3"/>
  <c r="P818" i="3"/>
  <c r="P757" i="3"/>
  <c r="P24" i="3"/>
  <c r="P581" i="3"/>
  <c r="P826" i="3"/>
  <c r="P755" i="3"/>
  <c r="P762" i="3"/>
  <c r="P771" i="3"/>
  <c r="P829" i="3"/>
  <c r="P821" i="3"/>
  <c r="P652" i="3"/>
  <c r="P731" i="3"/>
  <c r="P727" i="3"/>
  <c r="P718" i="3"/>
  <c r="P43" i="3"/>
  <c r="P799" i="3"/>
  <c r="P747" i="3"/>
  <c r="P480" i="3"/>
  <c r="P835" i="3"/>
  <c r="P779" i="3"/>
  <c r="P474" i="3"/>
  <c r="P49" i="3"/>
  <c r="P649" i="3"/>
  <c r="P782" i="3"/>
  <c r="P679" i="3"/>
  <c r="P710" i="3"/>
  <c r="P56" i="3"/>
  <c r="P723" i="3"/>
  <c r="P751" i="3"/>
  <c r="P712" i="3"/>
  <c r="P62" i="3"/>
  <c r="P686" i="3"/>
  <c r="P68" i="3"/>
  <c r="P533" i="3"/>
  <c r="P570" i="3"/>
  <c r="P329" i="3"/>
  <c r="P803" i="3"/>
  <c r="P482" i="3"/>
  <c r="P753" i="3"/>
  <c r="P451" i="3"/>
  <c r="P579" i="3"/>
  <c r="P769" i="3"/>
  <c r="P754" i="3"/>
  <c r="P693" i="3"/>
  <c r="P690" i="3"/>
  <c r="P80" i="3"/>
  <c r="P583" i="3"/>
  <c r="P808" i="3"/>
  <c r="P84" i="3"/>
  <c r="P687" i="3"/>
  <c r="P613" i="3"/>
  <c r="P89" i="3"/>
  <c r="P97" i="3"/>
  <c r="P99" i="3"/>
  <c r="P848" i="3"/>
  <c r="P854" i="3"/>
  <c r="P846" i="3"/>
  <c r="P8" i="3"/>
  <c r="P823" i="3"/>
  <c r="P624" i="3"/>
  <c r="P837" i="3"/>
  <c r="P775" i="3"/>
  <c r="P12" i="3"/>
  <c r="P810" i="3"/>
  <c r="P19" i="3"/>
  <c r="P691" i="3"/>
  <c r="P843" i="3"/>
  <c r="P29" i="3"/>
  <c r="P478" i="3"/>
  <c r="P745" i="3"/>
  <c r="P34" i="3"/>
  <c r="P599" i="3"/>
  <c r="P684" i="3"/>
  <c r="P39" i="3"/>
  <c r="P840" i="3"/>
  <c r="P774" i="3"/>
  <c r="P787" i="3"/>
  <c r="P42" i="3"/>
  <c r="P804" i="3"/>
  <c r="P792" i="3"/>
  <c r="P45" i="3"/>
  <c r="P737" i="3"/>
  <c r="P766" i="3"/>
  <c r="P48" i="3"/>
  <c r="P811" i="3"/>
  <c r="P50" i="3"/>
  <c r="P51" i="3"/>
  <c r="P54" i="3"/>
  <c r="P376" i="3"/>
  <c r="P715" i="3"/>
  <c r="P768" i="3"/>
  <c r="P719" i="3"/>
  <c r="P732" i="3"/>
  <c r="P64" i="3"/>
  <c r="P65" i="3"/>
  <c r="P67" i="3"/>
  <c r="P577" i="3"/>
  <c r="P738" i="3"/>
  <c r="P726" i="3"/>
  <c r="P655" i="3"/>
  <c r="P622" i="3"/>
  <c r="P784" i="3"/>
  <c r="P306" i="3"/>
  <c r="P806" i="3"/>
  <c r="P73" i="3"/>
  <c r="P781" i="3"/>
  <c r="P77" i="3"/>
  <c r="P78" i="3"/>
  <c r="P315" i="3"/>
  <c r="P82" i="3"/>
  <c r="P86" i="3"/>
  <c r="P90" i="3"/>
  <c r="P651" i="3"/>
  <c r="P95" i="3"/>
  <c r="P556" i="3"/>
  <c r="P736" i="3"/>
  <c r="P98" i="3"/>
  <c r="P739" i="3"/>
  <c r="P646" i="3"/>
  <c r="P88" i="3"/>
  <c r="P688" i="3"/>
  <c r="P680" i="3"/>
  <c r="P675" i="3"/>
  <c r="P640" i="3"/>
  <c r="P302" i="3"/>
  <c r="P586" i="3"/>
  <c r="P587" i="3"/>
  <c r="P102" i="3"/>
  <c r="P540" i="3"/>
  <c r="P592" i="3"/>
  <c r="P109" i="3"/>
  <c r="P110" i="3"/>
  <c r="P473" i="3"/>
  <c r="P505" i="3"/>
  <c r="P764" i="3"/>
  <c r="P456" i="3"/>
  <c r="P305" i="3"/>
  <c r="P698" i="3"/>
  <c r="P724" i="3"/>
  <c r="P598" i="3"/>
  <c r="P132" i="3"/>
  <c r="P703" i="3"/>
  <c r="P307" i="3"/>
  <c r="P144" i="3"/>
  <c r="P330" i="3"/>
  <c r="P681" i="3"/>
  <c r="P161" i="3"/>
  <c r="P620" i="3"/>
  <c r="P596" i="3"/>
  <c r="P425" i="3"/>
  <c r="P168" i="3"/>
  <c r="P426" i="3"/>
  <c r="P443" i="3"/>
  <c r="P490" i="3"/>
  <c r="P372" i="3"/>
  <c r="P179" i="3"/>
  <c r="P180" i="3"/>
  <c r="P335" i="3"/>
  <c r="P182" i="3"/>
  <c r="P187" i="3"/>
  <c r="P413" i="3"/>
  <c r="P360" i="3"/>
  <c r="P201" i="3"/>
  <c r="P202" i="3"/>
  <c r="P204" i="3"/>
  <c r="P327" i="3"/>
  <c r="P400" i="3"/>
  <c r="P227" i="3"/>
  <c r="P340" i="3"/>
  <c r="P229" i="3"/>
  <c r="P233" i="3"/>
  <c r="P441" i="3"/>
  <c r="P245" i="3"/>
  <c r="P248" i="3"/>
  <c r="P249" i="3"/>
  <c r="P386" i="3"/>
  <c r="P252" i="3"/>
  <c r="P374" i="3"/>
  <c r="P274" i="3"/>
  <c r="P279" i="3"/>
  <c r="P280" i="3"/>
  <c r="P281" i="3"/>
  <c r="P299" i="3"/>
  <c r="P288" i="3"/>
  <c r="P580" i="3"/>
  <c r="P601" i="3"/>
  <c r="P603" i="3"/>
  <c r="P108" i="3"/>
  <c r="P623" i="3"/>
  <c r="P114" i="3"/>
  <c r="P499" i="3"/>
  <c r="P118" i="3"/>
  <c r="P403" i="3"/>
  <c r="P500" i="3"/>
  <c r="P404" i="3"/>
  <c r="P575" i="3"/>
  <c r="P523" i="3"/>
  <c r="P485" i="3"/>
  <c r="P532" i="3"/>
  <c r="P479" i="3"/>
  <c r="P133" i="3"/>
  <c r="P134" i="3"/>
  <c r="P140" i="3"/>
  <c r="P528" i="3"/>
  <c r="P142" i="3"/>
  <c r="P143" i="3"/>
  <c r="P668" i="3"/>
  <c r="P394" i="3"/>
  <c r="P405" i="3"/>
  <c r="P156" i="3"/>
  <c r="P534" i="3"/>
  <c r="P166" i="3"/>
  <c r="P424" i="3"/>
  <c r="P388" i="3"/>
  <c r="P626" i="3"/>
  <c r="P174" i="3"/>
  <c r="P450" i="3"/>
  <c r="P461" i="3"/>
  <c r="P411" i="3"/>
  <c r="P191" i="3"/>
  <c r="P193" i="3"/>
  <c r="P414" i="3"/>
  <c r="P506" i="3"/>
  <c r="P339" i="3"/>
  <c r="P214" i="3"/>
  <c r="P215" i="3"/>
  <c r="P218" i="3"/>
  <c r="P466" i="3"/>
  <c r="P342" i="3"/>
  <c r="P239" i="3"/>
  <c r="P346" i="3"/>
  <c r="P419" i="3"/>
  <c r="P591" i="3"/>
  <c r="P244" i="3"/>
  <c r="P259" i="3"/>
  <c r="P266" i="3"/>
  <c r="P270" i="3"/>
  <c r="P531" i="3"/>
  <c r="P352" i="3"/>
  <c r="P318" i="3"/>
  <c r="P287" i="3"/>
  <c r="P316" i="3"/>
  <c r="P453" i="3"/>
  <c r="P170" i="3"/>
  <c r="P171" i="3"/>
  <c r="P436" i="3"/>
  <c r="P692" i="3"/>
  <c r="P705" i="3"/>
  <c r="P498" i="3"/>
  <c r="P636" i="3"/>
  <c r="P181" i="3"/>
  <c r="P409" i="3"/>
  <c r="P336" i="3"/>
  <c r="P185" i="3"/>
  <c r="P491" i="3"/>
  <c r="P190" i="3"/>
  <c r="P431" i="3"/>
  <c r="P463" i="3"/>
  <c r="P196" i="3"/>
  <c r="P323" i="3"/>
  <c r="P464" i="3"/>
  <c r="P200" i="3"/>
  <c r="P312" i="3"/>
  <c r="P538" i="3"/>
  <c r="P519" i="3"/>
  <c r="P397" i="3"/>
  <c r="P212" i="3"/>
  <c r="P213" i="3"/>
  <c r="P432" i="3"/>
  <c r="P220" i="3"/>
  <c r="P593" i="3"/>
  <c r="P676" i="3"/>
  <c r="P225" i="3"/>
  <c r="P226" i="3"/>
  <c r="P230" i="3"/>
  <c r="P439" i="3"/>
  <c r="P234" i="3"/>
  <c r="P235" i="3"/>
  <c r="P345" i="3"/>
  <c r="P347" i="3"/>
  <c r="P389" i="3"/>
  <c r="P325" i="3"/>
  <c r="P420" i="3"/>
  <c r="P445" i="3"/>
  <c r="P470" i="3"/>
  <c r="P720" i="3"/>
  <c r="P250" i="3"/>
  <c r="P471" i="3"/>
  <c r="P481" i="3"/>
  <c r="P257" i="3"/>
  <c r="P268" i="3"/>
  <c r="P265" i="3"/>
  <c r="P271" i="3"/>
  <c r="P395" i="3"/>
  <c r="P321" i="3"/>
  <c r="P370" i="3"/>
  <c r="P660" i="3"/>
  <c r="P650" i="3"/>
  <c r="P362" i="3"/>
  <c r="P296" i="3"/>
  <c r="P293" i="3"/>
  <c r="P291" i="3"/>
  <c r="P607" i="3"/>
  <c r="P752" i="3"/>
  <c r="P310" i="3"/>
  <c r="P544" i="3"/>
  <c r="P644" i="3"/>
  <c r="P713" i="3"/>
  <c r="P121" i="3"/>
  <c r="P716" i="3"/>
  <c r="P458" i="3"/>
  <c r="P137" i="3"/>
  <c r="P145" i="3"/>
  <c r="P331" i="3"/>
  <c r="P617" i="3"/>
  <c r="P119" i="3"/>
  <c r="P492" i="3"/>
  <c r="P457" i="3"/>
  <c r="P135" i="3"/>
  <c r="P612" i="3"/>
  <c r="P605" i="3"/>
  <c r="P706" i="3"/>
  <c r="P452" i="3"/>
  <c r="P638" i="3"/>
  <c r="P543" i="3"/>
  <c r="P407" i="3"/>
  <c r="T6" i="3"/>
  <c r="S6" i="3"/>
  <c r="BC6" i="8"/>
  <c r="BB6" i="8"/>
  <c r="BA6" i="8"/>
  <c r="BG6" i="8" s="1"/>
  <c r="BC5" i="8"/>
  <c r="BB5" i="8"/>
  <c r="BA5" i="8"/>
  <c r="BG5" i="8" s="1"/>
  <c r="BC4" i="8"/>
  <c r="BB4" i="8"/>
  <c r="BA4" i="8"/>
  <c r="BG4" i="8" s="1"/>
  <c r="BC3" i="8"/>
  <c r="BB3" i="8"/>
  <c r="BA3" i="8"/>
  <c r="BG3" i="8" s="1"/>
  <c r="AU3" i="8"/>
  <c r="I8" i="6"/>
  <c r="H8" i="6"/>
  <c r="G8" i="6"/>
  <c r="F8" i="6"/>
  <c r="E8" i="6"/>
  <c r="D8" i="6"/>
  <c r="C8" i="6"/>
  <c r="BJ12" i="8"/>
  <c r="AU9" i="8" l="1"/>
  <c r="AU5" i="8"/>
  <c r="AT3" i="8"/>
  <c r="AV3" i="8" s="1"/>
  <c r="AW3" i="8" s="1"/>
  <c r="AT5" i="8"/>
  <c r="AV5" i="8" l="1"/>
  <c r="AW5" i="8" s="1"/>
</calcChain>
</file>

<file path=xl/sharedStrings.xml><?xml version="1.0" encoding="utf-8"?>
<sst xmlns="http://schemas.openxmlformats.org/spreadsheetml/2006/main" count="6940" uniqueCount="936">
  <si>
    <t>Cliente</t>
  </si>
  <si>
    <t>Cliente Nome</t>
  </si>
  <si>
    <t>Rede</t>
  </si>
  <si>
    <t>Cidade</t>
  </si>
  <si>
    <t>Bairro</t>
  </si>
  <si>
    <t>Fevereiro</t>
  </si>
  <si>
    <t>Março</t>
  </si>
  <si>
    <t>Abril</t>
  </si>
  <si>
    <t>Maio</t>
  </si>
  <si>
    <t>Junho</t>
  </si>
  <si>
    <t>Julho</t>
  </si>
  <si>
    <t>Agosto</t>
  </si>
  <si>
    <t>REDE 01</t>
  </si>
  <si>
    <t>REDE 02</t>
  </si>
  <si>
    <t>REDE 03</t>
  </si>
  <si>
    <t>CIDADE 01</t>
  </si>
  <si>
    <t>CIDADE 02</t>
  </si>
  <si>
    <t>CIDADE 03</t>
  </si>
  <si>
    <t>CIDADE 04</t>
  </si>
  <si>
    <t>CIDADE 05</t>
  </si>
  <si>
    <t>CIDADE 06</t>
  </si>
  <si>
    <t>CIDADE 07</t>
  </si>
  <si>
    <t>CIDADE 08</t>
  </si>
  <si>
    <t>Bairro 01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</si>
  <si>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</si>
  <si>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</si>
  <si>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</si>
  <si>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</si>
  <si>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</si>
  <si>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</si>
  <si>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</si>
  <si>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</si>
  <si>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</si>
  <si>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</si>
  <si>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</si>
  <si>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</si>
  <si>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</si>
  <si>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</si>
  <si>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</si>
  <si>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</si>
  <si>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</si>
  <si>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</si>
  <si>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</si>
  <si>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Cliente 20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</si>
  <si>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</si>
  <si>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</si>
  <si>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</si>
  <si>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</si>
  <si>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</si>
  <si>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</si>
  <si>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</si>
  <si>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</si>
  <si>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</si>
  <si>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Cliente 30</t>
  </si>
  <si>
    <t>Cliente 31</t>
  </si>
  <si>
    <t>Cliente 32</t>
  </si>
  <si>
    <t>Cliente 33</t>
  </si>
  <si>
    <t>Cliente 34</t>
  </si>
  <si>
    <t>Cliente 35</t>
  </si>
  <si>
    <t>Cliente 36</t>
  </si>
  <si>
    <t>Cliente 37</t>
  </si>
  <si>
    <t>Cliente 38</t>
  </si>
  <si>
    <t>Cliente 39</t>
  </si>
  <si>
    <t>Cliente 40</t>
  </si>
  <si>
    <t>Cliente 41</t>
  </si>
  <si>
    <t>Cliente 42</t>
  </si>
  <si>
    <t>Cliente 43</t>
  </si>
  <si>
    <t>Cliente 44</t>
  </si>
  <si>
    <t>Cliente 45</t>
  </si>
  <si>
    <t>Cliente 46</t>
  </si>
  <si>
    <t>Cliente 47</t>
  </si>
  <si>
    <t>Cliente 48</t>
  </si>
  <si>
    <t>Cliente 49</t>
  </si>
  <si>
    <t>Cliente 50</t>
  </si>
  <si>
    <t>Cliente 51</t>
  </si>
  <si>
    <t>Cliente 52</t>
  </si>
  <si>
    <t>Cliente 53</t>
  </si>
  <si>
    <t>Cliente 54</t>
  </si>
  <si>
    <t>Cliente 55</t>
  </si>
  <si>
    <t>Cliente 56</t>
  </si>
  <si>
    <t>Cliente 57</t>
  </si>
  <si>
    <t>Cliente 58</t>
  </si>
  <si>
    <t>Cliente 59</t>
  </si>
  <si>
    <t>Cliente 60</t>
  </si>
  <si>
    <t>Cliente 61</t>
  </si>
  <si>
    <t>Cliente 62</t>
  </si>
  <si>
    <t>Cliente 63</t>
  </si>
  <si>
    <t>Cliente 64</t>
  </si>
  <si>
    <t>Cliente 65</t>
  </si>
  <si>
    <t>Cliente 66</t>
  </si>
  <si>
    <t>Cliente 67</t>
  </si>
  <si>
    <t>Cliente 68</t>
  </si>
  <si>
    <t>Cliente 69</t>
  </si>
  <si>
    <t>Cliente 70</t>
  </si>
  <si>
    <t>Cliente 71</t>
  </si>
  <si>
    <t>Cliente 72</t>
  </si>
  <si>
    <t>Cliente 73</t>
  </si>
  <si>
    <t>Cliente 74</t>
  </si>
  <si>
    <t>Cliente 75</t>
  </si>
  <si>
    <t>Cliente 76</t>
  </si>
  <si>
    <t>Cliente 77</t>
  </si>
  <si>
    <t>Cliente 78</t>
  </si>
  <si>
    <t>Cliente 79</t>
  </si>
  <si>
    <t>Cliente 80</t>
  </si>
  <si>
    <t>Cliente 81</t>
  </si>
  <si>
    <t>Cliente 82</t>
  </si>
  <si>
    <t>Cliente 83</t>
  </si>
  <si>
    <t>Cliente 84</t>
  </si>
  <si>
    <t>Cliente 85</t>
  </si>
  <si>
    <t>Cliente 86</t>
  </si>
  <si>
    <t>Cliente 87</t>
  </si>
  <si>
    <t>Cliente 88</t>
  </si>
  <si>
    <t>Cliente 89</t>
  </si>
  <si>
    <t>Cliente 90</t>
  </si>
  <si>
    <t>Cliente 91</t>
  </si>
  <si>
    <t>Cliente 92</t>
  </si>
  <si>
    <t>Cliente 93</t>
  </si>
  <si>
    <t>Cliente 94</t>
  </si>
  <si>
    <t>Cliente 95</t>
  </si>
  <si>
    <t>Cliente 96</t>
  </si>
  <si>
    <t>Cliente 97</t>
  </si>
  <si>
    <t>Cliente 98</t>
  </si>
  <si>
    <t>Cliente 99</t>
  </si>
  <si>
    <t>Cliente 100</t>
  </si>
  <si>
    <t>Cliente 101</t>
  </si>
  <si>
    <t>Cliente 102</t>
  </si>
  <si>
    <t>Cliente 103</t>
  </si>
  <si>
    <t>Cliente 104</t>
  </si>
  <si>
    <t>Cliente 105</t>
  </si>
  <si>
    <t>Cliente 106</t>
  </si>
  <si>
    <t>Cliente 107</t>
  </si>
  <si>
    <t>Cliente 108</t>
  </si>
  <si>
    <t>Cliente 109</t>
  </si>
  <si>
    <t>Cliente 110</t>
  </si>
  <si>
    <t>Cliente 111</t>
  </si>
  <si>
    <t>Cliente 112</t>
  </si>
  <si>
    <t>Cliente 113</t>
  </si>
  <si>
    <t>Cliente 114</t>
  </si>
  <si>
    <t>Cliente 115</t>
  </si>
  <si>
    <t>Cliente 116</t>
  </si>
  <si>
    <t>Cliente 117</t>
  </si>
  <si>
    <t>Cliente 118</t>
  </si>
  <si>
    <t>Cliente 119</t>
  </si>
  <si>
    <t>Cliente 120</t>
  </si>
  <si>
    <t>Cliente 121</t>
  </si>
  <si>
    <t>Cliente 122</t>
  </si>
  <si>
    <t>Cliente 123</t>
  </si>
  <si>
    <t>Cliente 124</t>
  </si>
  <si>
    <t>Cliente 125</t>
  </si>
  <si>
    <t>Cliente 126</t>
  </si>
  <si>
    <t>Cliente 127</t>
  </si>
  <si>
    <t>Cliente 128</t>
  </si>
  <si>
    <t>Cliente 129</t>
  </si>
  <si>
    <t>Cliente 130</t>
  </si>
  <si>
    <t>Cliente 131</t>
  </si>
  <si>
    <t>Cliente 132</t>
  </si>
  <si>
    <t>Cliente 133</t>
  </si>
  <si>
    <t>Cliente 134</t>
  </si>
  <si>
    <t>Cliente 135</t>
  </si>
  <si>
    <t>Cliente 136</t>
  </si>
  <si>
    <t>Cliente 137</t>
  </si>
  <si>
    <t>Cliente 138</t>
  </si>
  <si>
    <t>Cliente 139</t>
  </si>
  <si>
    <t>Cliente 140</t>
  </si>
  <si>
    <t>Cliente 141</t>
  </si>
  <si>
    <t>Cliente 142</t>
  </si>
  <si>
    <t>Cliente 143</t>
  </si>
  <si>
    <t>Cliente 144</t>
  </si>
  <si>
    <t>Cliente 145</t>
  </si>
  <si>
    <t>Cliente 146</t>
  </si>
  <si>
    <t>Cliente 147</t>
  </si>
  <si>
    <t>Cliente 148</t>
  </si>
  <si>
    <t>Cliente 149</t>
  </si>
  <si>
    <t>Cliente 150</t>
  </si>
  <si>
    <t>Cliente 151</t>
  </si>
  <si>
    <t>Cliente 152</t>
  </si>
  <si>
    <t>Cliente 153</t>
  </si>
  <si>
    <t>Cliente 154</t>
  </si>
  <si>
    <t>Cliente 155</t>
  </si>
  <si>
    <t>Cliente 156</t>
  </si>
  <si>
    <t>Cliente 157</t>
  </si>
  <si>
    <t>Cliente 158</t>
  </si>
  <si>
    <t>Cliente 159</t>
  </si>
  <si>
    <t>Cliente 160</t>
  </si>
  <si>
    <t>Cliente 161</t>
  </si>
  <si>
    <t>Cliente 162</t>
  </si>
  <si>
    <t>Cliente 163</t>
  </si>
  <si>
    <t>Cliente 164</t>
  </si>
  <si>
    <t>Cliente 165</t>
  </si>
  <si>
    <t>Cliente 166</t>
  </si>
  <si>
    <t>Cliente 167</t>
  </si>
  <si>
    <t>Cliente 168</t>
  </si>
  <si>
    <t>Cliente 169</t>
  </si>
  <si>
    <t>Cliente 170</t>
  </si>
  <si>
    <t>Cliente 171</t>
  </si>
  <si>
    <t>Cliente 172</t>
  </si>
  <si>
    <t>Cliente 173</t>
  </si>
  <si>
    <t>Cliente 174</t>
  </si>
  <si>
    <t>Cliente 175</t>
  </si>
  <si>
    <t>Cliente 176</t>
  </si>
  <si>
    <t>Cliente 177</t>
  </si>
  <si>
    <t>Cliente 178</t>
  </si>
  <si>
    <t>Cliente 179</t>
  </si>
  <si>
    <t>Cliente 180</t>
  </si>
  <si>
    <t>Cliente 181</t>
  </si>
  <si>
    <t>Cliente 182</t>
  </si>
  <si>
    <t>Cliente 183</t>
  </si>
  <si>
    <t>Cliente 184</t>
  </si>
  <si>
    <t>Cliente 185</t>
  </si>
  <si>
    <t>Cliente 186</t>
  </si>
  <si>
    <t>Cliente 187</t>
  </si>
  <si>
    <t>Cliente 188</t>
  </si>
  <si>
    <t>Cliente 189</t>
  </si>
  <si>
    <t>Cliente 190</t>
  </si>
  <si>
    <t>Cliente 191</t>
  </si>
  <si>
    <t>Cliente 192</t>
  </si>
  <si>
    <t>Cliente 193</t>
  </si>
  <si>
    <t>Cliente 194</t>
  </si>
  <si>
    <t>Cliente 195</t>
  </si>
  <si>
    <t>Cliente 196</t>
  </si>
  <si>
    <t>Cliente 197</t>
  </si>
  <si>
    <t>Cliente 198</t>
  </si>
  <si>
    <t>Cliente 199</t>
  </si>
  <si>
    <t>Cliente 200</t>
  </si>
  <si>
    <t>Cliente 201</t>
  </si>
  <si>
    <t>Cliente 202</t>
  </si>
  <si>
    <t>Cliente 203</t>
  </si>
  <si>
    <t>Cliente 204</t>
  </si>
  <si>
    <t>Cliente 205</t>
  </si>
  <si>
    <t>Cliente 206</t>
  </si>
  <si>
    <t>Cliente 207</t>
  </si>
  <si>
    <t>Cliente 208</t>
  </si>
  <si>
    <t>Cliente 209</t>
  </si>
  <si>
    <t>Cliente 210</t>
  </si>
  <si>
    <t>Cliente 211</t>
  </si>
  <si>
    <t>Cliente 212</t>
  </si>
  <si>
    <t>Cliente 213</t>
  </si>
  <si>
    <t>Cliente 214</t>
  </si>
  <si>
    <t>Cliente 215</t>
  </si>
  <si>
    <t>Cliente 216</t>
  </si>
  <si>
    <t>Cliente 217</t>
  </si>
  <si>
    <t>Cliente 218</t>
  </si>
  <si>
    <t>Cliente 219</t>
  </si>
  <si>
    <t>Cliente 220</t>
  </si>
  <si>
    <t>Cliente 221</t>
  </si>
  <si>
    <t>Cliente 222</t>
  </si>
  <si>
    <t>Cliente 223</t>
  </si>
  <si>
    <t>Cliente 224</t>
  </si>
  <si>
    <t>Cliente 225</t>
  </si>
  <si>
    <t>Cliente 226</t>
  </si>
  <si>
    <t>Cliente 227</t>
  </si>
  <si>
    <t>Cliente 228</t>
  </si>
  <si>
    <t>Cliente 229</t>
  </si>
  <si>
    <t>Cliente 230</t>
  </si>
  <si>
    <t>Cliente 231</t>
  </si>
  <si>
    <t>Cliente 232</t>
  </si>
  <si>
    <t>Cliente 233</t>
  </si>
  <si>
    <t>Cliente 234</t>
  </si>
  <si>
    <t>Cliente 235</t>
  </si>
  <si>
    <t>Cliente 236</t>
  </si>
  <si>
    <t>Cliente 237</t>
  </si>
  <si>
    <t>Cliente 238</t>
  </si>
  <si>
    <t>Cliente 239</t>
  </si>
  <si>
    <t>Cliente 240</t>
  </si>
  <si>
    <t>Cliente 241</t>
  </si>
  <si>
    <t>Cliente 242</t>
  </si>
  <si>
    <t>Cliente 243</t>
  </si>
  <si>
    <t>Cliente 244</t>
  </si>
  <si>
    <t>Cliente 245</t>
  </si>
  <si>
    <t>Cliente 246</t>
  </si>
  <si>
    <t>Cliente 247</t>
  </si>
  <si>
    <t>Cliente 248</t>
  </si>
  <si>
    <t>Cliente 249</t>
  </si>
  <si>
    <t>Cliente 250</t>
  </si>
  <si>
    <t>Cliente 251</t>
  </si>
  <si>
    <t>Cliente 252</t>
  </si>
  <si>
    <t>Cliente 253</t>
  </si>
  <si>
    <t>Cliente 254</t>
  </si>
  <si>
    <t>Cliente 255</t>
  </si>
  <si>
    <t>Cliente 256</t>
  </si>
  <si>
    <t>Cliente 257</t>
  </si>
  <si>
    <t>Cliente 258</t>
  </si>
  <si>
    <t>Cliente 259</t>
  </si>
  <si>
    <t>Cliente 260</t>
  </si>
  <si>
    <t>Cliente 261</t>
  </si>
  <si>
    <t>Cliente 262</t>
  </si>
  <si>
    <t>Cliente 263</t>
  </si>
  <si>
    <t>Cliente 264</t>
  </si>
  <si>
    <t>Cliente 265</t>
  </si>
  <si>
    <t>Cliente 266</t>
  </si>
  <si>
    <t>Cliente 267</t>
  </si>
  <si>
    <t>Cliente 268</t>
  </si>
  <si>
    <t>Cliente 269</t>
  </si>
  <si>
    <t>Cliente 270</t>
  </si>
  <si>
    <t>Cliente 271</t>
  </si>
  <si>
    <t>Cliente 272</t>
  </si>
  <si>
    <t>Cliente 273</t>
  </si>
  <si>
    <t>Cliente 274</t>
  </si>
  <si>
    <t>Cliente 275</t>
  </si>
  <si>
    <t>Cliente 276</t>
  </si>
  <si>
    <t>Cliente 277</t>
  </si>
  <si>
    <t>Cliente 278</t>
  </si>
  <si>
    <t>Cliente 279</t>
  </si>
  <si>
    <t>Cliente 280</t>
  </si>
  <si>
    <t>Cliente 281</t>
  </si>
  <si>
    <t>Cliente 282</t>
  </si>
  <si>
    <t>Cliente 283</t>
  </si>
  <si>
    <t>Cliente 284</t>
  </si>
  <si>
    <t>Cliente 285</t>
  </si>
  <si>
    <t>Cliente 286</t>
  </si>
  <si>
    <t>Cliente 287</t>
  </si>
  <si>
    <t>Cliente 288</t>
  </si>
  <si>
    <t>Cliente 289</t>
  </si>
  <si>
    <t>Cliente 290</t>
  </si>
  <si>
    <t>Cliente 291</t>
  </si>
  <si>
    <t>Cliente 292</t>
  </si>
  <si>
    <t>Cliente 293</t>
  </si>
  <si>
    <t>Cliente 294</t>
  </si>
  <si>
    <t>Cliente 295</t>
  </si>
  <si>
    <t>Cliente 296</t>
  </si>
  <si>
    <t>Cliente 297</t>
  </si>
  <si>
    <t>Cliente 298</t>
  </si>
  <si>
    <t>Cliente 299</t>
  </si>
  <si>
    <t>Cliente 300</t>
  </si>
  <si>
    <t>Cliente 301</t>
  </si>
  <si>
    <t>Cliente 302</t>
  </si>
  <si>
    <t>Cliente 303</t>
  </si>
  <si>
    <t>Cliente 304</t>
  </si>
  <si>
    <t>Cliente 305</t>
  </si>
  <si>
    <t>Cliente 306</t>
  </si>
  <si>
    <t>Cliente 307</t>
  </si>
  <si>
    <t>Cliente 308</t>
  </si>
  <si>
    <t>Cliente 309</t>
  </si>
  <si>
    <t>Cliente 310</t>
  </si>
  <si>
    <t>Cliente 311</t>
  </si>
  <si>
    <t>Cliente 312</t>
  </si>
  <si>
    <t>Cliente 313</t>
  </si>
  <si>
    <t>Cliente 314</t>
  </si>
  <si>
    <t>Cliente 315</t>
  </si>
  <si>
    <t>Cliente 316</t>
  </si>
  <si>
    <t>Cliente 317</t>
  </si>
  <si>
    <t>Cliente 318</t>
  </si>
  <si>
    <t>Cliente 319</t>
  </si>
  <si>
    <t>Cliente 320</t>
  </si>
  <si>
    <t>Cliente 321</t>
  </si>
  <si>
    <t>Cliente 322</t>
  </si>
  <si>
    <t>Cliente 323</t>
  </si>
  <si>
    <t>Cliente 324</t>
  </si>
  <si>
    <t>Cliente 325</t>
  </si>
  <si>
    <t>Cliente 326</t>
  </si>
  <si>
    <t>Cliente 327</t>
  </si>
  <si>
    <t>Cliente 328</t>
  </si>
  <si>
    <t>Cliente 329</t>
  </si>
  <si>
    <t>Cliente 330</t>
  </si>
  <si>
    <t>Cliente 331</t>
  </si>
  <si>
    <t>Cliente 332</t>
  </si>
  <si>
    <t>Cliente 333</t>
  </si>
  <si>
    <t>Cliente 334</t>
  </si>
  <si>
    <t>Cliente 335</t>
  </si>
  <si>
    <t>Cliente 336</t>
  </si>
  <si>
    <t>Cliente 337</t>
  </si>
  <si>
    <t>Cliente 338</t>
  </si>
  <si>
    <t>Cliente 339</t>
  </si>
  <si>
    <t>Cliente 340</t>
  </si>
  <si>
    <t>Cliente 341</t>
  </si>
  <si>
    <t>Cliente 342</t>
  </si>
  <si>
    <t>Cliente 343</t>
  </si>
  <si>
    <t>Cliente 344</t>
  </si>
  <si>
    <t>Cliente 345</t>
  </si>
  <si>
    <t>Cliente 346</t>
  </si>
  <si>
    <t>Cliente 347</t>
  </si>
  <si>
    <t>Cliente 348</t>
  </si>
  <si>
    <t>Cliente 349</t>
  </si>
  <si>
    <t>Cliente 350</t>
  </si>
  <si>
    <t>Cliente 351</t>
  </si>
  <si>
    <t>Cliente 352</t>
  </si>
  <si>
    <t>Cliente 353</t>
  </si>
  <si>
    <t>Cliente 354</t>
  </si>
  <si>
    <t>Cliente 355</t>
  </si>
  <si>
    <t>Cliente 356</t>
  </si>
  <si>
    <t>Cliente 357</t>
  </si>
  <si>
    <t>Cliente 358</t>
  </si>
  <si>
    <t>Cliente 359</t>
  </si>
  <si>
    <t>Cliente 360</t>
  </si>
  <si>
    <t>Cliente 361</t>
  </si>
  <si>
    <t>Cliente 362</t>
  </si>
  <si>
    <t>Cliente 363</t>
  </si>
  <si>
    <t>Cliente 364</t>
  </si>
  <si>
    <t>Cliente 365</t>
  </si>
  <si>
    <t>Cliente 366</t>
  </si>
  <si>
    <t>Cliente 367</t>
  </si>
  <si>
    <t>Cliente 368</t>
  </si>
  <si>
    <t>Cliente 369</t>
  </si>
  <si>
    <t>Cliente 370</t>
  </si>
  <si>
    <t>Cliente 371</t>
  </si>
  <si>
    <t>Cliente 372</t>
  </si>
  <si>
    <t>Cliente 373</t>
  </si>
  <si>
    <t>Cliente 374</t>
  </si>
  <si>
    <t>Cliente 375</t>
  </si>
  <si>
    <t>Cliente 376</t>
  </si>
  <si>
    <t>Cliente 377</t>
  </si>
  <si>
    <t>Cliente 378</t>
  </si>
  <si>
    <t>Cliente 379</t>
  </si>
  <si>
    <t>Cliente 380</t>
  </si>
  <si>
    <t>Cliente 381</t>
  </si>
  <si>
    <t>Cliente 382</t>
  </si>
  <si>
    <t>Cliente 383</t>
  </si>
  <si>
    <t>Cliente 384</t>
  </si>
  <si>
    <t>Cliente 385</t>
  </si>
  <si>
    <t>Cliente 386</t>
  </si>
  <si>
    <t>Cliente 387</t>
  </si>
  <si>
    <t>Cliente 388</t>
  </si>
  <si>
    <t>Cliente 389</t>
  </si>
  <si>
    <t>Cliente 390</t>
  </si>
  <si>
    <t>Cliente 391</t>
  </si>
  <si>
    <t>Cliente 392</t>
  </si>
  <si>
    <t>Cliente 393</t>
  </si>
  <si>
    <t>Cliente 394</t>
  </si>
  <si>
    <t>Cliente 395</t>
  </si>
  <si>
    <t>Cliente 396</t>
  </si>
  <si>
    <t>Cliente 397</t>
  </si>
  <si>
    <t>Cliente 398</t>
  </si>
  <si>
    <t>Cliente 399</t>
  </si>
  <si>
    <t>Cliente 400</t>
  </si>
  <si>
    <t>Cliente 401</t>
  </si>
  <si>
    <t>Cliente 402</t>
  </si>
  <si>
    <t>Cliente 403</t>
  </si>
  <si>
    <t>Cliente 404</t>
  </si>
  <si>
    <t>Cliente 405</t>
  </si>
  <si>
    <t>Cliente 406</t>
  </si>
  <si>
    <t>Cliente 407</t>
  </si>
  <si>
    <t>Cliente 408</t>
  </si>
  <si>
    <t>Cliente 409</t>
  </si>
  <si>
    <t>Cliente 410</t>
  </si>
  <si>
    <t>Cliente 411</t>
  </si>
  <si>
    <t>Cliente 412</t>
  </si>
  <si>
    <t>Cliente 413</t>
  </si>
  <si>
    <t>Cliente 414</t>
  </si>
  <si>
    <t>Cliente 415</t>
  </si>
  <si>
    <t>Cliente 416</t>
  </si>
  <si>
    <t>Cliente 417</t>
  </si>
  <si>
    <t>Cliente 418</t>
  </si>
  <si>
    <t>Cliente 419</t>
  </si>
  <si>
    <t>Cliente 420</t>
  </si>
  <si>
    <t>Cliente 421</t>
  </si>
  <si>
    <t>Cliente 422</t>
  </si>
  <si>
    <t>Cliente 423</t>
  </si>
  <si>
    <t>Cliente 424</t>
  </si>
  <si>
    <t>Cliente 425</t>
  </si>
  <si>
    <t>Cliente 426</t>
  </si>
  <si>
    <t>Cliente 427</t>
  </si>
  <si>
    <t>Cliente 428</t>
  </si>
  <si>
    <t>Cliente 429</t>
  </si>
  <si>
    <t>Cliente 430</t>
  </si>
  <si>
    <t>Cliente 431</t>
  </si>
  <si>
    <t>Cliente 432</t>
  </si>
  <si>
    <t>Cliente 433</t>
  </si>
  <si>
    <t>Cliente 434</t>
  </si>
  <si>
    <t>Cliente 435</t>
  </si>
  <si>
    <t>Cliente 436</t>
  </si>
  <si>
    <t>Cliente 437</t>
  </si>
  <si>
    <t>Cliente 438</t>
  </si>
  <si>
    <t>Cliente 439</t>
  </si>
  <si>
    <t>Cliente 440</t>
  </si>
  <si>
    <t>Cliente 441</t>
  </si>
  <si>
    <t>Cliente 442</t>
  </si>
  <si>
    <t>Cliente 443</t>
  </si>
  <si>
    <t>Cliente 444</t>
  </si>
  <si>
    <t>Cliente 445</t>
  </si>
  <si>
    <t>Cliente 446</t>
  </si>
  <si>
    <t>Cliente 447</t>
  </si>
  <si>
    <t>Cliente 448</t>
  </si>
  <si>
    <t>Cliente 449</t>
  </si>
  <si>
    <t>Cliente 450</t>
  </si>
  <si>
    <t>Cliente 451</t>
  </si>
  <si>
    <t>Cliente 452</t>
  </si>
  <si>
    <t>Cliente 453</t>
  </si>
  <si>
    <t>Cliente 454</t>
  </si>
  <si>
    <t>Cliente 455</t>
  </si>
  <si>
    <t>Cliente 456</t>
  </si>
  <si>
    <t>Cliente 457</t>
  </si>
  <si>
    <t>Cliente 458</t>
  </si>
  <si>
    <t>Cliente 459</t>
  </si>
  <si>
    <t>Cliente 460</t>
  </si>
  <si>
    <t>Cliente 461</t>
  </si>
  <si>
    <t>Cliente 462</t>
  </si>
  <si>
    <t>Cliente 463</t>
  </si>
  <si>
    <t>Cliente 464</t>
  </si>
  <si>
    <t>Cliente 465</t>
  </si>
  <si>
    <t>Cliente 466</t>
  </si>
  <si>
    <t>Cliente 467</t>
  </si>
  <si>
    <t>Cliente 468</t>
  </si>
  <si>
    <t>Cliente 469</t>
  </si>
  <si>
    <t>Cliente 470</t>
  </si>
  <si>
    <t>Cliente 471</t>
  </si>
  <si>
    <t>Cliente 472</t>
  </si>
  <si>
    <t>Cliente 473</t>
  </si>
  <si>
    <t>Cliente 474</t>
  </si>
  <si>
    <t>Cliente 475</t>
  </si>
  <si>
    <t>Cliente 476</t>
  </si>
  <si>
    <t>Cliente 477</t>
  </si>
  <si>
    <t>Cliente 478</t>
  </si>
  <si>
    <t>Cliente 479</t>
  </si>
  <si>
    <t>Cliente 480</t>
  </si>
  <si>
    <t>Cliente 481</t>
  </si>
  <si>
    <t>Cliente 482</t>
  </si>
  <si>
    <t>Cliente 483</t>
  </si>
  <si>
    <t>Cliente 484</t>
  </si>
  <si>
    <t>Cliente 485</t>
  </si>
  <si>
    <t>Cliente 486</t>
  </si>
  <si>
    <t>Cliente 487</t>
  </si>
  <si>
    <t>Cliente 488</t>
  </si>
  <si>
    <t>Cliente 489</t>
  </si>
  <si>
    <t>Cliente 490</t>
  </si>
  <si>
    <t>Cliente 491</t>
  </si>
  <si>
    <t>Cliente 492</t>
  </si>
  <si>
    <t>Cliente 493</t>
  </si>
  <si>
    <t>Cliente 494</t>
  </si>
  <si>
    <t>Cliente 495</t>
  </si>
  <si>
    <t>Cliente 496</t>
  </si>
  <si>
    <t>Cliente 497</t>
  </si>
  <si>
    <t>Cliente 498</t>
  </si>
  <si>
    <t>Cliente 499</t>
  </si>
  <si>
    <t>Cliente 500</t>
  </si>
  <si>
    <t>Cliente 501</t>
  </si>
  <si>
    <t>Cliente 502</t>
  </si>
  <si>
    <t>Cliente 503</t>
  </si>
  <si>
    <t>Cliente 504</t>
  </si>
  <si>
    <t>Cliente 505</t>
  </si>
  <si>
    <t>Cliente 506</t>
  </si>
  <si>
    <t>Cliente 507</t>
  </si>
  <si>
    <t>Cliente 508</t>
  </si>
  <si>
    <t>Cliente 509</t>
  </si>
  <si>
    <t>Cliente 510</t>
  </si>
  <si>
    <t>Cliente 511</t>
  </si>
  <si>
    <t>Cliente 512</t>
  </si>
  <si>
    <t>Cliente 513</t>
  </si>
  <si>
    <t>Cliente 514</t>
  </si>
  <si>
    <t>Cliente 515</t>
  </si>
  <si>
    <t>Cliente 516</t>
  </si>
  <si>
    <t>Cliente 517</t>
  </si>
  <si>
    <t>Cliente 518</t>
  </si>
  <si>
    <t>Cliente 519</t>
  </si>
  <si>
    <t>Cliente 520</t>
  </si>
  <si>
    <t>Cliente 521</t>
  </si>
  <si>
    <t>Cliente 522</t>
  </si>
  <si>
    <t>Cliente 523</t>
  </si>
  <si>
    <t>Cliente 524</t>
  </si>
  <si>
    <t>Cliente 525</t>
  </si>
  <si>
    <t>Cliente 526</t>
  </si>
  <si>
    <t>Cliente 527</t>
  </si>
  <si>
    <t>Cliente 528</t>
  </si>
  <si>
    <t>Cliente 529</t>
  </si>
  <si>
    <t>Cliente 530</t>
  </si>
  <si>
    <t>Cliente 531</t>
  </si>
  <si>
    <t>Cliente 532</t>
  </si>
  <si>
    <t>Cliente 533</t>
  </si>
  <si>
    <t>Cliente 534</t>
  </si>
  <si>
    <t>Cliente 535</t>
  </si>
  <si>
    <t>Cliente 536</t>
  </si>
  <si>
    <t>Cliente 537</t>
  </si>
  <si>
    <t>Cliente 538</t>
  </si>
  <si>
    <t>Cliente 539</t>
  </si>
  <si>
    <t>Cliente 540</t>
  </si>
  <si>
    <t>Cliente 541</t>
  </si>
  <si>
    <t>Cliente 542</t>
  </si>
  <si>
    <t>Cliente 543</t>
  </si>
  <si>
    <t>Cliente 544</t>
  </si>
  <si>
    <t>Cliente 545</t>
  </si>
  <si>
    <t>Cliente 546</t>
  </si>
  <si>
    <t>Cliente 547</t>
  </si>
  <si>
    <t>Cliente 548</t>
  </si>
  <si>
    <t>Cliente 549</t>
  </si>
  <si>
    <t>Cliente 550</t>
  </si>
  <si>
    <t>Cliente 551</t>
  </si>
  <si>
    <t>Cliente 552</t>
  </si>
  <si>
    <t>Cliente 553</t>
  </si>
  <si>
    <t>Cliente 554</t>
  </si>
  <si>
    <t>Cliente 555</t>
  </si>
  <si>
    <t>Cliente 556</t>
  </si>
  <si>
    <t>Cliente 557</t>
  </si>
  <si>
    <t>Cliente 558</t>
  </si>
  <si>
    <t>Cliente 559</t>
  </si>
  <si>
    <t>Cliente 560</t>
  </si>
  <si>
    <t>Cliente 561</t>
  </si>
  <si>
    <t>Cliente 562</t>
  </si>
  <si>
    <t>Cliente 563</t>
  </si>
  <si>
    <t>Cliente 564</t>
  </si>
  <si>
    <t>Cliente 565</t>
  </si>
  <si>
    <t>Cliente 566</t>
  </si>
  <si>
    <t>Cliente 567</t>
  </si>
  <si>
    <t>Cliente 568</t>
  </si>
  <si>
    <t>Cliente 569</t>
  </si>
  <si>
    <t>Cliente 570</t>
  </si>
  <si>
    <t>Cliente 571</t>
  </si>
  <si>
    <t>Cliente 572</t>
  </si>
  <si>
    <t>Cliente 573</t>
  </si>
  <si>
    <t>Cliente 574</t>
  </si>
  <si>
    <t>Cliente 575</t>
  </si>
  <si>
    <t>Cliente 576</t>
  </si>
  <si>
    <t>Cliente 577</t>
  </si>
  <si>
    <t>Cliente 578</t>
  </si>
  <si>
    <t>Cliente 579</t>
  </si>
  <si>
    <t>Cliente 580</t>
  </si>
  <si>
    <t>Cliente 581</t>
  </si>
  <si>
    <t>Cliente 582</t>
  </si>
  <si>
    <t>Cliente 583</t>
  </si>
  <si>
    <t>Cliente 584</t>
  </si>
  <si>
    <t>Cliente 585</t>
  </si>
  <si>
    <t>Cliente 586</t>
  </si>
  <si>
    <t>Cliente 587</t>
  </si>
  <si>
    <t>Cliente 588</t>
  </si>
  <si>
    <t>Cliente 589</t>
  </si>
  <si>
    <t>Cliente 590</t>
  </si>
  <si>
    <t>Cliente 591</t>
  </si>
  <si>
    <t>Cliente 592</t>
  </si>
  <si>
    <t>Cliente 593</t>
  </si>
  <si>
    <t>Cliente 594</t>
  </si>
  <si>
    <t>Cliente 595</t>
  </si>
  <si>
    <t>Cliente 596</t>
  </si>
  <si>
    <t>Cliente 597</t>
  </si>
  <si>
    <t>Cliente 598</t>
  </si>
  <si>
    <t>Cliente 599</t>
  </si>
  <si>
    <t>Cliente 600</t>
  </si>
  <si>
    <t>Cliente 601</t>
  </si>
  <si>
    <t>Cliente 602</t>
  </si>
  <si>
    <t>Cliente 603</t>
  </si>
  <si>
    <t>Cliente 604</t>
  </si>
  <si>
    <t>Cliente 605</t>
  </si>
  <si>
    <t>Cliente 606</t>
  </si>
  <si>
    <t>Cliente 607</t>
  </si>
  <si>
    <t>Cliente 608</t>
  </si>
  <si>
    <t>Cliente 609</t>
  </si>
  <si>
    <t>Cliente 610</t>
  </si>
  <si>
    <t>Cliente 611</t>
  </si>
  <si>
    <t>Cliente 612</t>
  </si>
  <si>
    <t>Cliente 613</t>
  </si>
  <si>
    <t>Cliente 614</t>
  </si>
  <si>
    <t>Cliente 615</t>
  </si>
  <si>
    <t>Cliente 616</t>
  </si>
  <si>
    <t>Cliente 617</t>
  </si>
  <si>
    <t>Cliente 618</t>
  </si>
  <si>
    <t>Cliente 619</t>
  </si>
  <si>
    <t>Cliente 620</t>
  </si>
  <si>
    <t>Cliente 621</t>
  </si>
  <si>
    <t>Cliente 622</t>
  </si>
  <si>
    <t>Cliente 623</t>
  </si>
  <si>
    <t>Cliente 624</t>
  </si>
  <si>
    <t>Cliente 625</t>
  </si>
  <si>
    <t>Cliente 626</t>
  </si>
  <si>
    <t>Cliente 627</t>
  </si>
  <si>
    <t>Cliente 628</t>
  </si>
  <si>
    <t>Cliente 629</t>
  </si>
  <si>
    <t>Cliente 630</t>
  </si>
  <si>
    <t>Cliente 631</t>
  </si>
  <si>
    <t>Cliente 632</t>
  </si>
  <si>
    <t>Cliente 633</t>
  </si>
  <si>
    <t>Cliente 634</t>
  </si>
  <si>
    <t>Cliente 635</t>
  </si>
  <si>
    <t>Cliente 636</t>
  </si>
  <si>
    <t>Cliente 637</t>
  </si>
  <si>
    <t>Cliente 638</t>
  </si>
  <si>
    <t>Cliente 639</t>
  </si>
  <si>
    <t>Cliente 640</t>
  </si>
  <si>
    <t>Cliente 641</t>
  </si>
  <si>
    <t>Cliente 642</t>
  </si>
  <si>
    <t>Cliente 643</t>
  </si>
  <si>
    <t>Cliente 644</t>
  </si>
  <si>
    <t>Cliente 645</t>
  </si>
  <si>
    <t>Cliente 646</t>
  </si>
  <si>
    <t>Cliente 647</t>
  </si>
  <si>
    <t>Cliente 648</t>
  </si>
  <si>
    <t>Cliente 649</t>
  </si>
  <si>
    <t>Cliente 650</t>
  </si>
  <si>
    <t>Cliente 651</t>
  </si>
  <si>
    <t>Cliente 652</t>
  </si>
  <si>
    <t>Cliente 653</t>
  </si>
  <si>
    <t>Cliente 654</t>
  </si>
  <si>
    <t>Cliente 655</t>
  </si>
  <si>
    <t>Cliente 656</t>
  </si>
  <si>
    <t>Cliente 657</t>
  </si>
  <si>
    <t>Cliente 658</t>
  </si>
  <si>
    <t>Cliente 659</t>
  </si>
  <si>
    <t>Cliente 660</t>
  </si>
  <si>
    <t>Cliente 661</t>
  </si>
  <si>
    <t>Cliente 662</t>
  </si>
  <si>
    <t>Cliente 663</t>
  </si>
  <si>
    <t>Cliente 664</t>
  </si>
  <si>
    <t>Cliente 665</t>
  </si>
  <si>
    <t>Cliente 666</t>
  </si>
  <si>
    <t>Cliente 667</t>
  </si>
  <si>
    <t>Cliente 668</t>
  </si>
  <si>
    <t>Cliente 669</t>
  </si>
  <si>
    <t>Cliente 670</t>
  </si>
  <si>
    <t>Cliente 671</t>
  </si>
  <si>
    <t>Cliente 672</t>
  </si>
  <si>
    <t>Cliente 673</t>
  </si>
  <si>
    <t>Cliente 674</t>
  </si>
  <si>
    <t>Cliente 675</t>
  </si>
  <si>
    <t>Cliente 676</t>
  </si>
  <si>
    <t>Cliente 677</t>
  </si>
  <si>
    <t>Cliente 678</t>
  </si>
  <si>
    <t>Cliente 679</t>
  </si>
  <si>
    <t>Cliente 680</t>
  </si>
  <si>
    <t>Cliente 681</t>
  </si>
  <si>
    <t>Cliente 682</t>
  </si>
  <si>
    <t>Cliente 683</t>
  </si>
  <si>
    <t>Cliente 684</t>
  </si>
  <si>
    <t>Cliente 685</t>
  </si>
  <si>
    <t>Cliente 686</t>
  </si>
  <si>
    <t>Cliente 687</t>
  </si>
  <si>
    <t>Cliente 688</t>
  </si>
  <si>
    <t>Cliente 689</t>
  </si>
  <si>
    <t>Cliente 690</t>
  </si>
  <si>
    <t>Cliente 691</t>
  </si>
  <si>
    <t>Cliente 692</t>
  </si>
  <si>
    <t>Cliente 693</t>
  </si>
  <si>
    <t>Cliente 694</t>
  </si>
  <si>
    <t>Cliente 695</t>
  </si>
  <si>
    <t>Cliente 696</t>
  </si>
  <si>
    <t>Cliente 697</t>
  </si>
  <si>
    <t>Cliente 698</t>
  </si>
  <si>
    <t>Cliente 699</t>
  </si>
  <si>
    <t>Cliente 700</t>
  </si>
  <si>
    <t>Cliente 701</t>
  </si>
  <si>
    <t>Cliente 702</t>
  </si>
  <si>
    <t>Cliente 703</t>
  </si>
  <si>
    <t>Cliente 704</t>
  </si>
  <si>
    <t>Cliente 705</t>
  </si>
  <si>
    <t>Cliente 706</t>
  </si>
  <si>
    <t>Cliente 707</t>
  </si>
  <si>
    <t>Cliente 708</t>
  </si>
  <si>
    <t>Cliente 709</t>
  </si>
  <si>
    <t>Cliente 710</t>
  </si>
  <si>
    <t>Cliente 711</t>
  </si>
  <si>
    <t>Cliente 712</t>
  </si>
  <si>
    <t>Cliente 713</t>
  </si>
  <si>
    <t>Cliente 714</t>
  </si>
  <si>
    <t>Cliente 715</t>
  </si>
  <si>
    <t>Cliente 716</t>
  </si>
  <si>
    <t>Cliente 717</t>
  </si>
  <si>
    <t>Cliente 718</t>
  </si>
  <si>
    <t>Cliente 719</t>
  </si>
  <si>
    <t>Cliente 720</t>
  </si>
  <si>
    <t>Cliente 721</t>
  </si>
  <si>
    <t>Cliente 722</t>
  </si>
  <si>
    <t>Cliente 723</t>
  </si>
  <si>
    <t>Cliente 724</t>
  </si>
  <si>
    <t>Cliente 725</t>
  </si>
  <si>
    <t>Cliente 726</t>
  </si>
  <si>
    <t>Cliente 727</t>
  </si>
  <si>
    <t>Cliente 728</t>
  </si>
  <si>
    <t>Cliente 729</t>
  </si>
  <si>
    <t>Cliente 730</t>
  </si>
  <si>
    <t>Cliente 731</t>
  </si>
  <si>
    <t>Cliente 732</t>
  </si>
  <si>
    <t>Cliente 733</t>
  </si>
  <si>
    <t>Cliente 734</t>
  </si>
  <si>
    <t>Cliente 735</t>
  </si>
  <si>
    <t>Cliente 736</t>
  </si>
  <si>
    <t>Cliente 737</t>
  </si>
  <si>
    <t>Cliente 738</t>
  </si>
  <si>
    <t>Cliente 739</t>
  </si>
  <si>
    <t>Cliente 740</t>
  </si>
  <si>
    <t>Cliente 741</t>
  </si>
  <si>
    <t>Cliente 742</t>
  </si>
  <si>
    <t>Cliente 743</t>
  </si>
  <si>
    <t>Cliente 744</t>
  </si>
  <si>
    <t>Cliente 745</t>
  </si>
  <si>
    <t>Cliente 746</t>
  </si>
  <si>
    <t>Cliente 747</t>
  </si>
  <si>
    <t>Cliente 748</t>
  </si>
  <si>
    <t>Cliente 749</t>
  </si>
  <si>
    <t>Cliente 750</t>
  </si>
  <si>
    <t>Cliente 751</t>
  </si>
  <si>
    <t>Cliente 752</t>
  </si>
  <si>
    <t>Cliente 753</t>
  </si>
  <si>
    <t>Cliente 754</t>
  </si>
  <si>
    <t>Cliente 755</t>
  </si>
  <si>
    <t>Cliente 756</t>
  </si>
  <si>
    <t>Cliente 757</t>
  </si>
  <si>
    <t>Cliente 758</t>
  </si>
  <si>
    <t>Cliente 759</t>
  </si>
  <si>
    <t>Cliente 760</t>
  </si>
  <si>
    <t>Cliente 761</t>
  </si>
  <si>
    <t>Cliente 762</t>
  </si>
  <si>
    <t>Cliente 763</t>
  </si>
  <si>
    <t>Cliente 764</t>
  </si>
  <si>
    <t>Cliente 765</t>
  </si>
  <si>
    <t>Cliente 766</t>
  </si>
  <si>
    <t>Cliente 767</t>
  </si>
  <si>
    <t>Cliente 768</t>
  </si>
  <si>
    <t>Cliente 769</t>
  </si>
  <si>
    <t>Cliente 770</t>
  </si>
  <si>
    <t>Cliente 771</t>
  </si>
  <si>
    <t>Cliente 772</t>
  </si>
  <si>
    <t>Cliente 773</t>
  </si>
  <si>
    <t>Cliente 774</t>
  </si>
  <si>
    <t>Cliente 775</t>
  </si>
  <si>
    <t>Cliente 776</t>
  </si>
  <si>
    <t>Cliente 777</t>
  </si>
  <si>
    <t>Cliente 778</t>
  </si>
  <si>
    <t>Cliente 779</t>
  </si>
  <si>
    <t>Cliente 780</t>
  </si>
  <si>
    <t>Cliente 781</t>
  </si>
  <si>
    <t>Cliente 782</t>
  </si>
  <si>
    <t>Cliente 783</t>
  </si>
  <si>
    <t>Cliente 784</t>
  </si>
  <si>
    <t>Cliente 785</t>
  </si>
  <si>
    <t>Cliente 786</t>
  </si>
  <si>
    <t>Cliente 787</t>
  </si>
  <si>
    <t>Cliente 788</t>
  </si>
  <si>
    <t>Cliente 789</t>
  </si>
  <si>
    <t>Cliente 790</t>
  </si>
  <si>
    <t>Cliente 791</t>
  </si>
  <si>
    <t>Cliente 792</t>
  </si>
  <si>
    <t>Cliente 793</t>
  </si>
  <si>
    <t>Cliente 794</t>
  </si>
  <si>
    <t>Cliente 795</t>
  </si>
  <si>
    <t>Cliente 796</t>
  </si>
  <si>
    <t>Cliente 797</t>
  </si>
  <si>
    <t>Cliente 798</t>
  </si>
  <si>
    <t>Cliente 799</t>
  </si>
  <si>
    <t>Cliente 800</t>
  </si>
  <si>
    <t>Cliente 801</t>
  </si>
  <si>
    <t>Cliente 802</t>
  </si>
  <si>
    <t>Cliente 803</t>
  </si>
  <si>
    <t>Cliente 804</t>
  </si>
  <si>
    <t>Cliente 805</t>
  </si>
  <si>
    <t>Cliente 806</t>
  </si>
  <si>
    <t>Cliente 807</t>
  </si>
  <si>
    <t>Cliente 808</t>
  </si>
  <si>
    <t>Cliente 809</t>
  </si>
  <si>
    <t>Cliente 810</t>
  </si>
  <si>
    <t>Cliente 811</t>
  </si>
  <si>
    <t>Cliente 812</t>
  </si>
  <si>
    <t>Cliente 813</t>
  </si>
  <si>
    <t>Cliente 814</t>
  </si>
  <si>
    <t>Cliente 815</t>
  </si>
  <si>
    <t>Cliente 816</t>
  </si>
  <si>
    <t>Cliente 817</t>
  </si>
  <si>
    <t>Cliente 818</t>
  </si>
  <si>
    <t>Cliente 819</t>
  </si>
  <si>
    <t>Cliente 820</t>
  </si>
  <si>
    <t>Cliente 821</t>
  </si>
  <si>
    <t>Cliente 822</t>
  </si>
  <si>
    <t>Cliente 823</t>
  </si>
  <si>
    <t>Cliente 824</t>
  </si>
  <si>
    <t>Cliente 825</t>
  </si>
  <si>
    <t>Cliente 826</t>
  </si>
  <si>
    <t>Cliente 827</t>
  </si>
  <si>
    <t>Cliente 828</t>
  </si>
  <si>
    <t>Cliente 829</t>
  </si>
  <si>
    <t>Cliente 830</t>
  </si>
  <si>
    <t>Cliente 831</t>
  </si>
  <si>
    <t>Cliente 832</t>
  </si>
  <si>
    <t>Cliente 833</t>
  </si>
  <si>
    <t>Cliente 834</t>
  </si>
  <si>
    <t>Cliente 835</t>
  </si>
  <si>
    <t>Cliente 836</t>
  </si>
  <si>
    <t>Cliente 837</t>
  </si>
  <si>
    <t>Cliente 838</t>
  </si>
  <si>
    <t>Cliente 839</t>
  </si>
  <si>
    <t>Cliente 840</t>
  </si>
  <si>
    <t>Cliente 841</t>
  </si>
  <si>
    <t>Cliente 842</t>
  </si>
  <si>
    <t>Cliente 843</t>
  </si>
  <si>
    <t>Cliente 844</t>
  </si>
  <si>
    <t>Cliente 845</t>
  </si>
  <si>
    <t>Cliente 846</t>
  </si>
  <si>
    <t>Cliente 847</t>
  </si>
  <si>
    <t>Cliente 848</t>
  </si>
  <si>
    <t>Cliente 849</t>
  </si>
  <si>
    <t>Cliente 850</t>
  </si>
  <si>
    <t>Cliente 851</t>
  </si>
  <si>
    <t>Cliente 852</t>
  </si>
  <si>
    <t>Cliente 853</t>
  </si>
  <si>
    <t>Cliente 854</t>
  </si>
  <si>
    <t>Nielsen</t>
  </si>
  <si>
    <t>Bairro 02</t>
  </si>
  <si>
    <t>Bairro 03</t>
  </si>
  <si>
    <t>Bairro 04</t>
  </si>
  <si>
    <t>Bairro 05</t>
  </si>
  <si>
    <t>Bairro 06</t>
  </si>
  <si>
    <t>Bairro 07</t>
  </si>
  <si>
    <t>Bairro 08</t>
  </si>
  <si>
    <t>Bairro 09</t>
  </si>
  <si>
    <t>Bairro 10</t>
  </si>
  <si>
    <t>Rota 01</t>
  </si>
  <si>
    <t>Rota 02</t>
  </si>
  <si>
    <t>Rota 03</t>
  </si>
  <si>
    <t>Rota 04</t>
  </si>
  <si>
    <t>Rotas</t>
  </si>
  <si>
    <t>Total Geral</t>
  </si>
  <si>
    <t>Fev</t>
  </si>
  <si>
    <t>Mar</t>
  </si>
  <si>
    <t>Abr</t>
  </si>
  <si>
    <t>Mai</t>
  </si>
  <si>
    <t>Jun</t>
  </si>
  <si>
    <t>Jul</t>
  </si>
  <si>
    <t>Ago</t>
  </si>
  <si>
    <t>Não</t>
  </si>
  <si>
    <t>Sim</t>
  </si>
  <si>
    <t>Valores</t>
  </si>
  <si>
    <t>Faturamento</t>
  </si>
  <si>
    <t>REDE 04</t>
  </si>
  <si>
    <t>Média 1tri</t>
  </si>
  <si>
    <t>Média 2tri</t>
  </si>
  <si>
    <t>@</t>
  </si>
  <si>
    <t>&gt;Tri</t>
  </si>
  <si>
    <t>Faturamento Mês</t>
  </si>
  <si>
    <t>Meta Fin</t>
  </si>
  <si>
    <t>Cob. Territ.</t>
  </si>
  <si>
    <t>Rota</t>
  </si>
  <si>
    <t>Meta Fin.</t>
  </si>
  <si>
    <t>Meta Cob. Territ.</t>
  </si>
  <si>
    <t xml:space="preserve">Cobertura </t>
  </si>
  <si>
    <t>&gt;0</t>
  </si>
  <si>
    <t>Falta</t>
  </si>
  <si>
    <t>Meta Fin%</t>
  </si>
  <si>
    <t>Meta Cob.%</t>
  </si>
  <si>
    <t>Faturamento Atual</t>
  </si>
  <si>
    <t>Total</t>
  </si>
  <si>
    <t xml:space="preserve">Ticket médio </t>
  </si>
  <si>
    <t>Devoluções</t>
  </si>
  <si>
    <t>&lt;0</t>
  </si>
  <si>
    <t>Qtd</t>
  </si>
  <si>
    <t>Cid.</t>
  </si>
  <si>
    <t>1º Trim.</t>
  </si>
  <si>
    <t>2º Trim</t>
  </si>
  <si>
    <t>2º Trimestre</t>
  </si>
  <si>
    <t>Clientes</t>
  </si>
  <si>
    <t>Top 10 Faturamento</t>
  </si>
  <si>
    <t>Nilsen</t>
  </si>
  <si>
    <t>Op</t>
  </si>
  <si>
    <t>Análise de Rota -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</si>
</sst>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0.0%"/>
    <numFmt numFmtId="166" formatCode="#,##0_ ;\-#,##0\ "/>
  </numFmts>
  <fonts count="4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26"/>
      <color indexed="8"/>
      <name val="Calibri"/>
      <family val="2"/>
    </font>
    <font>
      <sz val="8"/>
      <name val="Courier New"/>
      <family val="3"/>
    </font>
    <font>
      <sz val="8"/>
      <color indexed="8"/>
      <name val="Calibri"/>
      <family val="2"/>
    </font>
    <font>
      <b/>
      <sz val="8"/>
      <color theme="0"/>
      <name val="Calibri"/>
      <family val="2"/>
    </font>
    <font>
      <b/>
      <sz val="8"/>
      <color indexed="8"/>
      <name val="Calibri"/>
      <family val="2"/>
    </font>
    <font>
      <sz val="8"/>
      <name val="Calibri"/>
      <family val="2"/>
    </font>
    <font>
      <sz val="9"/>
      <color indexed="8"/>
      <name val="Calibri"/>
      <family val="2"/>
    </font>
    <font>
      <sz val="8"/>
      <color theme="0"/>
      <name val="Calibri"/>
      <family val="2"/>
    </font>
    <font>
      <b/>
      <sz val="11"/>
      <color theme="0"/>
      <name val="Calibri"/>
      <family val="2"/>
    </font>
    <font>
      <sz val="10"/>
      <color theme="0"/>
      <name val="Calibri"/>
      <family val="2"/>
    </font>
    <font>
      <sz val="11"/>
      <color theme="0"/>
      <name val="Calibri"/>
      <family val="2"/>
    </font>
    <font>
      <b/>
      <sz val="9"/>
      <color theme="0"/>
      <name val="Calibri"/>
      <family val="2"/>
    </font>
    <font>
      <b/>
      <i/>
      <sz val="9"/>
      <color theme="0"/>
      <name val="Calibri"/>
      <family val="2"/>
    </font>
    <font>
      <sz val="9"/>
      <color theme="1" tint="0.499984740745262"/>
      <name val="Calibri"/>
      <family val="2"/>
    </font>
    <font>
      <b/>
      <sz val="16"/>
      <color theme="1" tint="0.499984740745262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i/>
      <sz val="10"/>
      <color theme="0"/>
      <name val="Calibri"/>
      <family val="2"/>
    </font>
    <font>
      <sz val="8"/>
      <color indexed="8"/>
      <name val="Calibri"/>
      <charset val="134"/>
    </font>
    <font>
      <sz val="8"/>
      <color theme="0"/>
      <name val="Calibri"/>
      <charset val="134"/>
    </font>
    <font>
      <b/>
      <i/>
      <sz val="9"/>
      <color theme="0"/>
      <name val="Calibri"/>
      <charset val="134"/>
    </font>
    <font>
      <b/>
      <sz val="9"/>
      <color theme="0"/>
      <name val="Calibri"/>
      <charset val="134"/>
    </font>
    <font>
      <sz val="9"/>
      <color theme="1" tint="0.499984740745262"/>
      <name val="Calibri"/>
      <charset val="134"/>
    </font>
    <font>
      <b/>
      <sz val="10"/>
      <color theme="0"/>
      <name val="Calibri"/>
      <charset val="134"/>
    </font>
    <font>
      <i/>
      <sz val="8"/>
      <color theme="0"/>
      <name val="Calibri"/>
      <charset val="13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 tint="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 tint="0.34998626667073579"/>
      </bottom>
      <diagonal/>
    </border>
    <border>
      <left/>
      <right/>
      <top/>
      <bottom style="thin">
        <color theme="0" tint="-0.24994659260841701"/>
      </bottom>
      <diagonal/>
    </border>
  </borders>
  <cellStyleXfs count="67">
    <xf numFmtId="0" fontId="0" fillId="0" borderId="0">
      <alignment vertical="center"/>
    </xf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7" fillId="2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3" fillId="0" borderId="6" applyNumberFormat="0" applyFill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0" fillId="5" borderId="4" applyNumberFormat="0" applyAlignment="0" applyProtection="0"/>
    <xf numFmtId="0" fontId="8" fillId="3" borderId="0" applyNumberFormat="0" applyBorder="0" applyAlignment="0" applyProtection="0"/>
    <xf numFmtId="44" fontId="19" fillId="0" borderId="0" applyFont="0" applyFill="0" applyBorder="0" applyAlignment="0" applyProtection="0">
      <alignment vertical="center"/>
    </xf>
    <xf numFmtId="164" fontId="19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164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164" fontId="20" fillId="0" borderId="0" applyFont="0" applyFill="0" applyBorder="0" applyAlignment="0" applyProtection="0">
      <alignment vertical="center"/>
    </xf>
    <xf numFmtId="164" fontId="20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/>
    <xf numFmtId="0" fontId="20" fillId="0" borderId="0">
      <alignment vertical="center"/>
    </xf>
    <xf numFmtId="0" fontId="21" fillId="0" borderId="0">
      <alignment vertical="center"/>
    </xf>
    <xf numFmtId="0" fontId="22" fillId="0" borderId="0" applyNumberFormat="0" applyFill="0" applyBorder="0" applyAlignment="0" applyProtection="0"/>
    <xf numFmtId="0" fontId="19" fillId="0" borderId="0">
      <alignment vertical="center"/>
    </xf>
    <xf numFmtId="0" fontId="21" fillId="0" borderId="0">
      <alignment vertical="center"/>
    </xf>
    <xf numFmtId="0" fontId="22" fillId="0" borderId="0" applyNumberFormat="0" applyFill="0" applyBorder="0" applyAlignment="0" applyProtection="0"/>
    <xf numFmtId="0" fontId="20" fillId="0" borderId="0">
      <alignment vertical="center"/>
    </xf>
    <xf numFmtId="0" fontId="22" fillId="0" borderId="0" applyNumberFormat="0" applyFill="0" applyBorder="0" applyAlignment="0" applyProtection="0"/>
    <xf numFmtId="0" fontId="20" fillId="0" borderId="0">
      <alignment vertical="center"/>
    </xf>
    <xf numFmtId="0" fontId="22" fillId="0" borderId="0" applyNumberFormat="0" applyFill="0" applyBorder="0" applyAlignment="0" applyProtection="0"/>
    <xf numFmtId="0" fontId="20" fillId="0" borderId="0">
      <alignment vertical="center"/>
    </xf>
    <xf numFmtId="0" fontId="1" fillId="0" borderId="0"/>
    <xf numFmtId="0" fontId="20" fillId="0" borderId="0">
      <alignment vertical="center"/>
    </xf>
    <xf numFmtId="0" fontId="1" fillId="8" borderId="8" applyNumberFormat="0" applyFont="0" applyAlignment="0" applyProtection="0"/>
    <xf numFmtId="0" fontId="11" fillId="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43" fontId="20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23" fillId="0" borderId="0" xfId="0" applyFont="1" applyAlignment="1"/>
    <xf numFmtId="0" fontId="23" fillId="0" borderId="0" xfId="0" applyFont="1" applyAlignment="1">
      <alignment horizontal="center"/>
    </xf>
    <xf numFmtId="44" fontId="23" fillId="0" borderId="0" xfId="37" applyFont="1" applyAlignment="1"/>
    <xf numFmtId="44" fontId="23" fillId="0" borderId="0" xfId="37" applyFont="1" applyAlignment="1">
      <alignment horizontal="center"/>
    </xf>
    <xf numFmtId="44" fontId="23" fillId="0" borderId="0" xfId="1" applyFont="1" applyAlignment="1"/>
    <xf numFmtId="44" fontId="23" fillId="0" borderId="0" xfId="1" applyFont="1" applyAlignment="1">
      <alignment horizontal="center"/>
    </xf>
    <xf numFmtId="0" fontId="26" fillId="0" borderId="0" xfId="0" applyFont="1" applyFill="1" applyAlignment="1">
      <alignment horizontal="center"/>
    </xf>
    <xf numFmtId="44" fontId="26" fillId="0" borderId="0" xfId="1" applyFont="1" applyFill="1" applyAlignment="1"/>
    <xf numFmtId="44" fontId="26" fillId="0" borderId="0" xfId="37" applyFont="1" applyFill="1" applyAlignment="1">
      <alignment horizontal="center"/>
    </xf>
    <xf numFmtId="0" fontId="0" fillId="0" borderId="0" xfId="0" applyAlignment="1">
      <alignment horizontal="left" vertical="center"/>
    </xf>
    <xf numFmtId="44" fontId="27" fillId="0" borderId="0" xfId="1" applyFont="1" applyAlignment="1">
      <alignment vertical="center"/>
    </xf>
    <xf numFmtId="0" fontId="23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44" fontId="23" fillId="0" borderId="0" xfId="1" applyFont="1" applyAlignment="1">
      <alignment horizontal="center" vertical="center"/>
    </xf>
    <xf numFmtId="0" fontId="23" fillId="0" borderId="0" xfId="0" applyNumberFormat="1" applyFont="1" applyAlignment="1">
      <alignment horizontal="center" vertical="center"/>
    </xf>
    <xf numFmtId="44" fontId="23" fillId="0" borderId="0" xfId="0" applyNumberFormat="1" applyFont="1" applyAlignment="1">
      <alignment horizontal="center" vertical="center"/>
    </xf>
    <xf numFmtId="0" fontId="25" fillId="0" borderId="0" xfId="0" applyFont="1" applyAlignment="1"/>
    <xf numFmtId="165" fontId="23" fillId="0" borderId="0" xfId="0" applyNumberFormat="1" applyFont="1" applyAlignment="1">
      <alignment horizontal="center" vertical="center"/>
    </xf>
    <xf numFmtId="0" fontId="23" fillId="0" borderId="0" xfId="2" applyNumberFormat="1" applyFont="1" applyAlignment="1"/>
    <xf numFmtId="0" fontId="28" fillId="0" borderId="0" xfId="0" applyFont="1" applyAlignment="1">
      <alignment horizontal="left"/>
    </xf>
    <xf numFmtId="0" fontId="29" fillId="33" borderId="0" xfId="0" applyFont="1" applyFill="1">
      <alignment vertical="center"/>
    </xf>
    <xf numFmtId="0" fontId="0" fillId="34" borderId="0" xfId="0" applyFill="1">
      <alignment vertical="center"/>
    </xf>
    <xf numFmtId="0" fontId="24" fillId="33" borderId="0" xfId="0" applyFont="1" applyFill="1" applyAlignment="1">
      <alignment horizontal="center" vertical="center"/>
    </xf>
    <xf numFmtId="165" fontId="23" fillId="0" borderId="0" xfId="2" applyNumberFormat="1" applyFont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3" fillId="34" borderId="0" xfId="0" applyFont="1" applyFill="1">
      <alignment vertical="center"/>
    </xf>
    <xf numFmtId="9" fontId="0" fillId="0" borderId="0" xfId="2" applyFont="1" applyAlignment="1">
      <alignment horizontal="left" vertical="center"/>
    </xf>
    <xf numFmtId="0" fontId="33" fillId="36" borderId="23" xfId="0" applyFont="1" applyFill="1" applyBorder="1" applyAlignment="1">
      <alignment horizontal="center" vertical="center"/>
    </xf>
    <xf numFmtId="44" fontId="32" fillId="36" borderId="12" xfId="1" applyFont="1" applyFill="1" applyBorder="1" applyAlignment="1">
      <alignment horizontal="center"/>
    </xf>
    <xf numFmtId="166" fontId="27" fillId="0" borderId="0" xfId="1" applyNumberFormat="1" applyFont="1" applyAlignment="1">
      <alignment vertical="center"/>
    </xf>
    <xf numFmtId="0" fontId="24" fillId="33" borderId="0" xfId="0" applyFont="1" applyFill="1" applyAlignment="1">
      <alignment vertical="center"/>
    </xf>
    <xf numFmtId="1" fontId="23" fillId="0" borderId="0" xfId="0" applyNumberFormat="1" applyFont="1" applyAlignment="1">
      <alignment horizontal="center" vertical="center"/>
    </xf>
    <xf numFmtId="0" fontId="0" fillId="35" borderId="24" xfId="0" applyFill="1" applyBorder="1">
      <alignment vertical="center"/>
    </xf>
    <xf numFmtId="0" fontId="0" fillId="35" borderId="25" xfId="0" applyFill="1" applyBorder="1">
      <alignment vertical="center"/>
    </xf>
    <xf numFmtId="0" fontId="0" fillId="35" borderId="26" xfId="0" applyFill="1" applyBorder="1">
      <alignment vertical="center"/>
    </xf>
    <xf numFmtId="0" fontId="0" fillId="35" borderId="27" xfId="0" applyFill="1" applyBorder="1">
      <alignment vertical="center"/>
    </xf>
    <xf numFmtId="0" fontId="0" fillId="35" borderId="0" xfId="0" applyFill="1" applyBorder="1">
      <alignment vertical="center"/>
    </xf>
    <xf numFmtId="0" fontId="0" fillId="35" borderId="28" xfId="0" applyFill="1" applyBorder="1">
      <alignment vertical="center"/>
    </xf>
    <xf numFmtId="0" fontId="33" fillId="36" borderId="0" xfId="0" applyFont="1" applyFill="1" applyBorder="1" applyAlignment="1">
      <alignment horizontal="center" vertical="center"/>
    </xf>
    <xf numFmtId="44" fontId="34" fillId="0" borderId="0" xfId="1" applyFont="1" applyBorder="1" applyAlignment="1">
      <alignment vertical="center"/>
    </xf>
    <xf numFmtId="0" fontId="0" fillId="35" borderId="29" xfId="0" applyFill="1" applyBorder="1">
      <alignment vertical="center"/>
    </xf>
    <xf numFmtId="0" fontId="0" fillId="35" borderId="30" xfId="0" applyFill="1" applyBorder="1">
      <alignment vertical="center"/>
    </xf>
    <xf numFmtId="0" fontId="0" fillId="35" borderId="31" xfId="0" applyFill="1" applyBorder="1">
      <alignment vertical="center"/>
    </xf>
    <xf numFmtId="44" fontId="30" fillId="0" borderId="0" xfId="1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30" fillId="0" borderId="0" xfId="2" applyNumberFormat="1" applyFont="1" applyFill="1" applyAlignment="1">
      <alignment horizontal="center"/>
    </xf>
    <xf numFmtId="0" fontId="36" fillId="0" borderId="0" xfId="0" applyFont="1" applyFill="1">
      <alignment vertical="center"/>
    </xf>
    <xf numFmtId="0" fontId="36" fillId="0" borderId="0" xfId="0" applyFont="1" applyFill="1" applyAlignment="1">
      <alignment horizontal="left" vertical="center"/>
    </xf>
    <xf numFmtId="44" fontId="36" fillId="0" borderId="0" xfId="1" applyFont="1" applyFill="1" applyAlignment="1">
      <alignment horizontal="left" vertical="center"/>
    </xf>
    <xf numFmtId="0" fontId="37" fillId="0" borderId="0" xfId="0" applyFont="1" applyFill="1">
      <alignment vertical="center"/>
    </xf>
    <xf numFmtId="44" fontId="37" fillId="0" borderId="0" xfId="1" applyFont="1" applyFill="1" applyAlignment="1">
      <alignment horizontal="left" vertical="center"/>
    </xf>
    <xf numFmtId="0" fontId="37" fillId="0" borderId="0" xfId="1" applyNumberFormat="1" applyFont="1" applyFill="1" applyAlignment="1">
      <alignment horizontal="left" vertical="center"/>
    </xf>
    <xf numFmtId="0" fontId="31" fillId="0" borderId="0" xfId="0" applyFont="1" applyFill="1">
      <alignment vertical="center"/>
    </xf>
    <xf numFmtId="0" fontId="31" fillId="0" borderId="0" xfId="0" applyFont="1" applyFill="1" applyAlignment="1">
      <alignment horizontal="left" vertical="center"/>
    </xf>
    <xf numFmtId="44" fontId="26" fillId="37" borderId="0" xfId="37" applyFont="1" applyFill="1" applyAlignment="1">
      <alignment horizontal="center"/>
    </xf>
    <xf numFmtId="0" fontId="26" fillId="37" borderId="0" xfId="2" applyNumberFormat="1" applyFont="1" applyFill="1" applyAlignment="1">
      <alignment horizontal="center"/>
    </xf>
    <xf numFmtId="0" fontId="39" fillId="0" borderId="0" xfId="0" pivotButton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44" fontId="39" fillId="0" borderId="0" xfId="0" applyNumberFormat="1" applyFont="1" applyAlignment="1">
      <alignment horizontal="center" vertical="center"/>
    </xf>
    <xf numFmtId="0" fontId="40" fillId="33" borderId="0" xfId="0" applyFont="1" applyFill="1" applyAlignment="1">
      <alignment horizontal="center" vertical="center"/>
    </xf>
    <xf numFmtId="0" fontId="41" fillId="36" borderId="32" xfId="0" applyFont="1" applyFill="1" applyBorder="1" applyAlignment="1">
      <alignment horizontal="left" vertical="center"/>
    </xf>
    <xf numFmtId="0" fontId="41" fillId="36" borderId="33" xfId="0" applyFont="1" applyFill="1" applyBorder="1" applyAlignment="1">
      <alignment horizontal="center" vertical="center"/>
    </xf>
    <xf numFmtId="0" fontId="42" fillId="36" borderId="34" xfId="0" applyFont="1" applyFill="1" applyBorder="1" applyAlignment="1">
      <alignment horizontal="center" vertical="center"/>
    </xf>
    <xf numFmtId="44" fontId="43" fillId="0" borderId="35" xfId="0" applyNumberFormat="1" applyFont="1" applyBorder="1" applyAlignment="1">
      <alignment horizontal="center" vertical="center"/>
    </xf>
    <xf numFmtId="0" fontId="42" fillId="36" borderId="36" xfId="0" applyFont="1" applyFill="1" applyBorder="1" applyAlignment="1">
      <alignment horizontal="center" vertical="center"/>
    </xf>
    <xf numFmtId="44" fontId="43" fillId="0" borderId="37" xfId="0" applyNumberFormat="1" applyFont="1" applyBorder="1" applyAlignment="1">
      <alignment horizontal="center" vertical="center"/>
    </xf>
    <xf numFmtId="0" fontId="39" fillId="0" borderId="0" xfId="0" pivotButton="1" applyFont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left" vertical="center"/>
    </xf>
    <xf numFmtId="0" fontId="39" fillId="0" borderId="0" xfId="0" applyNumberFormat="1" applyFont="1">
      <alignment vertical="center"/>
    </xf>
    <xf numFmtId="44" fontId="39" fillId="0" borderId="0" xfId="0" applyNumberFormat="1" applyFont="1" applyBorder="1" applyAlignment="1">
      <alignment horizontal="center"/>
    </xf>
    <xf numFmtId="44" fontId="39" fillId="0" borderId="18" xfId="0" applyNumberFormat="1" applyFont="1" applyBorder="1" applyAlignment="1">
      <alignment horizontal="center"/>
    </xf>
    <xf numFmtId="0" fontId="40" fillId="0" borderId="15" xfId="0" applyNumberFormat="1" applyFont="1" applyBorder="1" applyAlignment="1">
      <alignment horizontal="left"/>
    </xf>
    <xf numFmtId="0" fontId="40" fillId="0" borderId="16" xfId="0" applyNumberFormat="1" applyFont="1" applyBorder="1" applyAlignment="1">
      <alignment horizontal="left"/>
    </xf>
    <xf numFmtId="44" fontId="39" fillId="0" borderId="20" xfId="0" applyNumberFormat="1" applyFont="1" applyBorder="1" applyAlignment="1">
      <alignment horizontal="center"/>
    </xf>
    <xf numFmtId="44" fontId="39" fillId="0" borderId="21" xfId="0" applyNumberFormat="1" applyFont="1" applyBorder="1" applyAlignment="1">
      <alignment horizontal="center"/>
    </xf>
    <xf numFmtId="0" fontId="40" fillId="0" borderId="22" xfId="0" applyNumberFormat="1" applyFont="1" applyBorder="1" applyAlignment="1">
      <alignment horizontal="left"/>
    </xf>
    <xf numFmtId="44" fontId="39" fillId="0" borderId="13" xfId="0" applyNumberFormat="1" applyFont="1" applyBorder="1" applyAlignment="1">
      <alignment horizontal="center"/>
    </xf>
    <xf numFmtId="44" fontId="39" fillId="0" borderId="14" xfId="0" applyNumberFormat="1" applyFont="1" applyBorder="1" applyAlignment="1">
      <alignment horizontal="center"/>
    </xf>
    <xf numFmtId="0" fontId="39" fillId="0" borderId="20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44" fillId="36" borderId="17" xfId="0" applyFont="1" applyFill="1" applyBorder="1" applyAlignment="1">
      <alignment horizontal="center"/>
    </xf>
    <xf numFmtId="0" fontId="44" fillId="36" borderId="10" xfId="0" applyFont="1" applyFill="1" applyBorder="1" applyAlignment="1">
      <alignment horizontal="center"/>
    </xf>
    <xf numFmtId="0" fontId="40" fillId="36" borderId="19" xfId="0" applyFont="1" applyFill="1" applyBorder="1" applyAlignment="1">
      <alignment horizontal="left"/>
    </xf>
    <xf numFmtId="0" fontId="45" fillId="36" borderId="13" xfId="0" applyFont="1" applyFill="1" applyBorder="1" applyAlignment="1">
      <alignment horizontal="center"/>
    </xf>
    <xf numFmtId="0" fontId="45" fillId="36" borderId="14" xfId="0" applyFont="1" applyFill="1" applyBorder="1" applyAlignment="1">
      <alignment horizontal="center"/>
    </xf>
    <xf numFmtId="0" fontId="44" fillId="39" borderId="10" xfId="0" applyFont="1" applyFill="1" applyBorder="1" applyAlignment="1">
      <alignment horizontal="center"/>
    </xf>
    <xf numFmtId="0" fontId="44" fillId="38" borderId="10" xfId="0" applyFont="1" applyFill="1" applyBorder="1" applyAlignment="1">
      <alignment horizontal="center"/>
    </xf>
    <xf numFmtId="0" fontId="44" fillId="40" borderId="10" xfId="0" applyFont="1" applyFill="1" applyBorder="1" applyAlignment="1">
      <alignment horizontal="center"/>
    </xf>
    <xf numFmtId="0" fontId="24" fillId="33" borderId="0" xfId="0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9" fillId="36" borderId="40" xfId="0" applyFont="1" applyFill="1" applyBorder="1" applyAlignment="1">
      <alignment horizontal="center" vertical="center"/>
    </xf>
    <xf numFmtId="0" fontId="38" fillId="36" borderId="0" xfId="0" applyFont="1" applyFill="1" applyBorder="1" applyAlignment="1">
      <alignment horizontal="right" vertical="center"/>
    </xf>
    <xf numFmtId="0" fontId="32" fillId="36" borderId="11" xfId="0" applyFont="1" applyFill="1" applyBorder="1" applyAlignment="1">
      <alignment horizontal="center"/>
    </xf>
    <xf numFmtId="0" fontId="32" fillId="36" borderId="12" xfId="0" applyFont="1" applyFill="1" applyBorder="1" applyAlignment="1">
      <alignment horizontal="center"/>
    </xf>
    <xf numFmtId="44" fontId="32" fillId="36" borderId="38" xfId="1" applyFont="1" applyFill="1" applyBorder="1" applyAlignment="1">
      <alignment horizontal="center"/>
    </xf>
    <xf numFmtId="44" fontId="32" fillId="36" borderId="39" xfId="1" applyFont="1" applyFill="1" applyBorder="1" applyAlignment="1">
      <alignment horizontal="center"/>
    </xf>
  </cellXfs>
  <cellStyles count="67">
    <cellStyle name="20% - Ênfase1 2" xfId="3"/>
    <cellStyle name="20% - Ênfase2 2" xfId="4"/>
    <cellStyle name="20% - Ênfase3 2" xfId="5"/>
    <cellStyle name="20% - Ênfase4 2" xfId="6"/>
    <cellStyle name="20% - Ênfase5 2" xfId="7"/>
    <cellStyle name="20% - Ênfase6 2" xfId="8"/>
    <cellStyle name="40% - Ênfase1 2" xfId="9"/>
    <cellStyle name="40% - Ênfase2 2" xfId="10"/>
    <cellStyle name="40% - Ênfase3 2" xfId="11"/>
    <cellStyle name="40% - Ênfase4 2" xfId="12"/>
    <cellStyle name="40% - Ênfase5 2" xfId="13"/>
    <cellStyle name="40% - Ênfase6 2" xfId="14"/>
    <cellStyle name="60% - Ênfase1 2" xfId="15"/>
    <cellStyle name="60% - Ênfase2 2" xfId="16"/>
    <cellStyle name="60% - Ênfase3 2" xfId="17"/>
    <cellStyle name="60% - Ênfase4 2" xfId="18"/>
    <cellStyle name="60% - Ênfase5 2" xfId="19"/>
    <cellStyle name="60% - Ênfase6 2" xfId="20"/>
    <cellStyle name="Bom 2" xfId="21"/>
    <cellStyle name="Cálculo 2" xfId="22"/>
    <cellStyle name="Célula de Verificação 2" xfId="23"/>
    <cellStyle name="Célula Vinculada 2" xfId="24"/>
    <cellStyle name="Ênfase1 2" xfId="25"/>
    <cellStyle name="Ênfase2 2" xfId="26"/>
    <cellStyle name="Ênfase3 2" xfId="27"/>
    <cellStyle name="Ênfase4 2" xfId="28"/>
    <cellStyle name="Ênfase5 2" xfId="29"/>
    <cellStyle name="Ênfase6 2" xfId="30"/>
    <cellStyle name="Entrada 2" xfId="31"/>
    <cellStyle name="Incorreto 2" xfId="32"/>
    <cellStyle name="Moeda" xfId="1" builtinId="4"/>
    <cellStyle name="Moeda 2" xfId="33"/>
    <cellStyle name="Moeda 2 2" xfId="34"/>
    <cellStyle name="Moeda 2 3" xfId="35"/>
    <cellStyle name="Moeda 3" xfId="36"/>
    <cellStyle name="Moeda 4" xfId="37"/>
    <cellStyle name="Moeda 5" xfId="38"/>
    <cellStyle name="Moeda 6" xfId="39"/>
    <cellStyle name="Moeda 7" xfId="40"/>
    <cellStyle name="Moeda 8" xfId="41"/>
    <cellStyle name="Neutra 2" xfId="42"/>
    <cellStyle name="Normal" xfId="0" builtinId="0"/>
    <cellStyle name="Normal 2" xfId="43"/>
    <cellStyle name="Normal 2 2" xfId="44"/>
    <cellStyle name="Normal 2 3" xfId="45"/>
    <cellStyle name="Normal 3" xfId="46"/>
    <cellStyle name="Normal 3 2" xfId="47"/>
    <cellStyle name="Normal 3 3" xfId="48"/>
    <cellStyle name="Normal 4" xfId="49"/>
    <cellStyle name="Normal 4 2" xfId="50"/>
    <cellStyle name="Normal 5" xfId="51"/>
    <cellStyle name="Normal 5 2" xfId="52"/>
    <cellStyle name="Normal 6" xfId="53"/>
    <cellStyle name="Normal 7" xfId="54"/>
    <cellStyle name="Normal 8" xfId="55"/>
    <cellStyle name="Nota 2" xfId="56"/>
    <cellStyle name="Porcentagem" xfId="2" builtinId="5"/>
    <cellStyle name="Saída 2" xfId="57"/>
    <cellStyle name="Texto de Aviso 2" xfId="58"/>
    <cellStyle name="Texto Explicativo 2" xfId="59"/>
    <cellStyle name="Título 1 2" xfId="60"/>
    <cellStyle name="Título 2 2" xfId="61"/>
    <cellStyle name="Título 3 2" xfId="62"/>
    <cellStyle name="Título 4 2" xfId="63"/>
    <cellStyle name="Título 5" xfId="64"/>
    <cellStyle name="Total 2" xfId="65"/>
    <cellStyle name="Vírgula 2" xfId="66"/>
  </cellStyles>
  <dxfs count="2312">
    <dxf>
      <font>
        <sz val="8"/>
      </font>
    </dxf>
    <dxf>
      <alignment horizontal="center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alignment vertical="bottom" readingOrder="0"/>
    </dxf>
    <dxf>
      <font>
        <color auto="1"/>
      </font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ont>
        <b/>
      </font>
    </dxf>
    <dxf>
      <font>
        <b/>
      </font>
    </dxf>
    <dxf>
      <font>
        <b/>
      </font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color theme="3" tint="-0.249977111117893"/>
      </font>
    </dxf>
    <dxf>
      <fill>
        <patternFill patternType="solid">
          <bgColor theme="0" tint="-0.14999847407452621"/>
        </patternFill>
      </fill>
    </dxf>
    <dxf>
      <alignment horizontal="left" readingOrder="0"/>
    </dxf>
    <dxf>
      <font>
        <color theme="0"/>
      </font>
    </dxf>
    <dxf>
      <font>
        <color theme="1" tint="0.34998626667073579"/>
      </font>
    </dxf>
    <dxf>
      <alignment horizontal="left" readingOrder="0"/>
    </dxf>
    <dxf>
      <alignment horizontal="left" readingOrder="0"/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border>
        <left style="thin">
          <color theme="0" tint="-0.34998626667073579"/>
        </left>
        <right style="thin">
          <color theme="0" tint="-0.34998626667073579"/>
        </right>
        <bottom style="thin">
          <color theme="0" tint="-0.34998626667073579"/>
        </bottom>
      </border>
    </dxf>
    <dxf>
      <border>
        <left style="thin">
          <color theme="0" tint="-0.34998626667073579"/>
        </left>
      </border>
    </dxf>
    <dxf>
      <border>
        <left style="thin">
          <color theme="0" tint="-0.34998626667073579"/>
        </left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4"/>
        </patternFill>
      </fill>
    </dxf>
    <dxf>
      <font>
        <color theme="0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 tint="-0.249977111117893"/>
        </patternFill>
      </fill>
    </dxf>
    <dxf>
      <fill>
        <patternFill>
          <bgColor theme="3" tint="0.39997558519241921"/>
        </patternFill>
      </fill>
    </dxf>
    <dxf>
      <fill>
        <patternFill>
          <bgColor theme="4" tint="-0.249977111117893"/>
        </patternFill>
      </fill>
    </dxf>
    <dxf>
      <alignment horizontal="center" readingOrder="0"/>
    </dxf>
    <dxf>
      <font>
        <sz val="8"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alignment horizontal="center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alignment horizontal="center" readingOrder="0"/>
    </dxf>
    <dxf>
      <font>
        <sz val="8"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alignment horizontal="center" readingOrder="0"/>
    </dxf>
    <dxf>
      <fill>
        <patternFill>
          <bgColor theme="3"/>
        </patternFill>
      </fill>
    </dxf>
    <dxf>
      <font>
        <color theme="0"/>
      </font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readingOrder="0"/>
    </dxf>
    <dxf>
      <font>
        <sz val="8"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alignment horizontal="center" readingOrder="0"/>
    </dxf>
    <dxf>
      <font>
        <sz val="8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sz val="9"/>
      </font>
    </dxf>
    <dxf>
      <font>
        <sz val="9"/>
      </font>
    </dxf>
    <dxf>
      <alignment horizontal="center" readingOrder="0"/>
    </dxf>
    <dxf>
      <numFmt numFmtId="34" formatCode="_-&quot;R$&quot;\ * #,##0.00_-;\-&quot;R$&quot;\ * #,##0.00_-;_-&quot;R$&quot;\ * &quot;-&quot;??_-;_-@_-"/>
    </dxf>
    <dxf>
      <font>
        <sz val="9"/>
      </font>
    </dxf>
    <dxf>
      <alignment horizontal="left" readingOrder="0"/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1" tint="0.499984740745262"/>
      </font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sz val="8"/>
      </font>
    </dxf>
    <dxf>
      <alignment horizontal="center" readingOrder="0"/>
    </dxf>
    <dxf>
      <font>
        <sz val="8"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alignment horizontal="center" readingOrder="0"/>
    </dxf>
    <dxf>
      <fill>
        <patternFill>
          <bgColor theme="3"/>
        </patternFill>
      </fill>
    </dxf>
    <dxf>
      <font>
        <color theme="0"/>
      </font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readingOrder="0"/>
    </dxf>
    <dxf>
      <font>
        <sz val="8"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color theme="0"/>
      </font>
    </dxf>
    <dxf>
      <font>
        <color theme="0"/>
      </font>
    </dxf>
    <dxf>
      <font>
        <sz val="8"/>
      </font>
    </dxf>
    <dxf>
      <alignment horizontal="center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numFmt numFmtId="0" formatCode="General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numFmt numFmtId="34" formatCode="_-&quot;R$&quot;\ * #,##0.00_-;\-&quot;R$&quot;\ * #,##0.00_-;_-&quot;R$&quot;\ * &quot;-&quot;??_-;_-@_-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numFmt numFmtId="34" formatCode="_-&quot;R$&quot;\ * #,##0.00_-;\-&quot;R$&quot;\ * #,##0.00_-;_-&quot;R$&quot;\ * &quot;-&quot;??_-;_-@_-"/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bgColor theme="4" tint="-0.249977111117893"/>
        </patternFill>
      </fill>
    </dxf>
    <dxf>
      <fill>
        <patternFill>
          <bgColor theme="3" tint="0.39997558519241921"/>
        </patternFill>
      </fill>
    </dxf>
    <dxf>
      <fill>
        <patternFill>
          <bgColor theme="3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theme="0"/>
      </font>
    </dxf>
    <dxf>
      <fill>
        <patternFill>
          <bgColor theme="4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  <top style="thin">
          <color theme="0" tint="-0.34998626667073579"/>
        </top>
      </border>
    </dxf>
    <dxf>
      <border>
        <left style="thin">
          <color theme="0" tint="-0.34998626667073579"/>
        </left>
      </border>
    </dxf>
    <dxf>
      <border>
        <left style="thin">
          <color theme="0" tint="-0.34998626667073579"/>
        </left>
      </border>
    </dxf>
    <dxf>
      <border>
        <left style="thin">
          <color theme="0" tint="-0.34998626667073579"/>
        </left>
        <right style="thin">
          <color theme="0" tint="-0.34998626667073579"/>
        </right>
        <bottom style="thin">
          <color theme="0" tint="-0.34998626667073579"/>
        </bottom>
      </border>
    </dxf>
    <dxf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alignment horizontal="left" readingOrder="0"/>
    </dxf>
    <dxf>
      <alignment horizontal="left" readingOrder="0"/>
    </dxf>
    <dxf>
      <font>
        <color theme="1" tint="0.34998626667073579"/>
      </font>
    </dxf>
    <dxf>
      <font>
        <color theme="0"/>
      </font>
    </dxf>
    <dxf>
      <alignment horizontal="left" readingOrder="0"/>
    </dxf>
    <dxf>
      <fill>
        <patternFill patternType="solid">
          <bgColor theme="0" tint="-0.14999847407452621"/>
        </patternFill>
      </fill>
    </dxf>
    <dxf>
      <font>
        <color theme="3" tint="-0.249977111117893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ont>
        <b/>
      </font>
    </dxf>
    <dxf>
      <font>
        <b/>
      </font>
    </dxf>
    <dxf>
      <font>
        <b/>
      </font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>
          <bgColor theme="0" tint="-0.149998474074526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ont>
        <color auto="1"/>
      </font>
    </dxf>
    <dxf>
      <alignment vertical="bottom" readingOrder="0"/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readingOrder="0"/>
    </dxf>
    <dxf>
      <font>
        <sz val="8"/>
      </font>
    </dxf>
    <dxf>
      <alignment horizontal="center" readingOrder="0"/>
    </dxf>
    <dxf>
      <font>
        <sz val="8"/>
      </font>
    </dxf>
    <dxf>
      <font>
        <color theme="0"/>
      </font>
    </dxf>
    <dxf>
      <font>
        <color theme="0"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sz val="8"/>
      </font>
    </dxf>
    <dxf>
      <alignment horizontal="center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color theme="0"/>
      </font>
    </dxf>
    <dxf>
      <fill>
        <patternFill>
          <bgColor theme="3"/>
        </patternFill>
      </fill>
    </dxf>
    <dxf>
      <alignment horizontal="center" readingOrder="0"/>
    </dxf>
    <dxf>
      <font>
        <sz val="8"/>
      </font>
    </dxf>
    <dxf>
      <font>
        <color theme="0"/>
      </font>
    </dxf>
    <dxf>
      <font>
        <color theme="0"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sz val="8"/>
      </font>
    </dxf>
    <dxf>
      <alignment horizontal="center" readingOrder="0"/>
    </dxf>
    <dxf>
      <font>
        <sz val="8"/>
      </font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color theme="1" tint="0.49998474074526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alignment horizontal="left" readingOrder="0"/>
    </dxf>
    <dxf>
      <font>
        <sz val="9"/>
      </font>
    </dxf>
    <dxf>
      <numFmt numFmtId="34" formatCode="_-&quot;R$&quot;\ * #,##0.00_-;\-&quot;R$&quot;\ * #,##0.00_-;_-&quot;R$&quot;\ * &quot;-&quot;??_-;_-@_-"/>
    </dxf>
    <dxf>
      <alignment horizontal="center" readingOrder="0"/>
    </dxf>
    <dxf>
      <font>
        <sz val="9"/>
      </font>
    </dxf>
    <dxf>
      <font>
        <sz val="9"/>
      </font>
    </dxf>
    <dxf>
      <font>
        <i/>
      </font>
    </dxf>
    <dxf>
      <font>
        <i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sz val="8"/>
      </font>
    </dxf>
    <dxf>
      <alignment horizontal="center" readingOrder="0"/>
    </dxf>
    <dxf>
      <font>
        <sz val="8"/>
      </font>
    </dxf>
    <dxf>
      <font>
        <color theme="0"/>
      </font>
    </dxf>
    <dxf>
      <font>
        <color theme="0"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sz val="8"/>
      </font>
    </dxf>
    <dxf>
      <alignment horizontal="center" readingOrder="0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color theme="0"/>
      </font>
    </dxf>
    <dxf>
      <fill>
        <patternFill>
          <bgColor theme="3"/>
        </patternFill>
      </fill>
    </dxf>
    <dxf>
      <alignment horizontal="center" readingOrder="0"/>
    </dxf>
    <dxf>
      <font>
        <sz val="8"/>
      </font>
    </dxf>
    <dxf>
      <font>
        <color theme="0"/>
      </font>
    </dxf>
    <dxf>
      <font>
        <color theme="0"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sz val="8"/>
      </font>
    </dxf>
    <dxf>
      <alignment horizontal="center" readingOrder="0"/>
    </dxf>
    <dxf>
      <font>
        <color theme="0"/>
      </font>
    </dxf>
    <dxf>
      <font>
        <color theme="0"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readingOrder="0"/>
    </dxf>
    <dxf>
      <font>
        <sz val="8"/>
      </font>
    </dxf>
    <dxf>
      <font>
        <color theme="0"/>
      </font>
    </dxf>
    <dxf>
      <font>
        <color theme="0"/>
      </font>
    </dxf>
    <dxf>
      <fill>
        <patternFill>
          <bgColor theme="3"/>
        </patternFill>
      </fill>
    </dxf>
    <dxf>
      <fill>
        <patternFill>
          <bgColor theme="3"/>
        </patternFill>
      </fill>
    </dxf>
    <dxf>
      <font>
        <sz val="8"/>
      </font>
    </dxf>
    <dxf>
      <alignment horizontal="center" readingOrder="0"/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Segmentação de Dados 1" pivot="0" table="0" count="1">
      <tableStyleElement type="wholeTable" dxfId="2311"/>
    </tableStyle>
  </tableStyle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microsoft.com/office/2007/relationships/slicerCache" Target="slicerCaches/slicerCache5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[Estudos de Dash - 03 - Vendas.xlsx]Dashboard!Tabela dinâmica5</c:name>
    <c:fmtId val="1"/>
  </c:pivotSource>
  <c:chart>
    <c:title>
      <c:tx>
        <c:rich>
          <a:bodyPr/>
          <a:lstStyle/>
          <a:p>
            <a:pPr>
              <a:defRPr sz="1100" b="1" i="1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r>
              <a:rPr lang="pt-BR" sz="1100" b="1" i="1">
                <a:solidFill>
                  <a:schemeClr val="tx1">
                    <a:lumMod val="50000"/>
                    <a:lumOff val="50000"/>
                  </a:schemeClr>
                </a:solidFill>
              </a:rPr>
              <a:t>Vendas Redes</a:t>
            </a:r>
          </a:p>
        </c:rich>
      </c:tx>
      <c:layout>
        <c:manualLayout>
          <c:xMode val="edge"/>
          <c:yMode val="edge"/>
          <c:x val="0.79288602917710116"/>
          <c:y val="0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solidFill>
            <a:schemeClr val="bg1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"/>
        <c:spPr>
          <a:solidFill>
            <a:schemeClr val="accent1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spPr>
          <a:solidFill>
            <a:schemeClr val="tx2">
              <a:lumMod val="40000"/>
              <a:lumOff val="60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700" b="1">
                  <a:solidFill>
                    <a:schemeClr val="bg1"/>
                  </a:solidFill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"/>
        <c:spPr>
          <a:solidFill>
            <a:schemeClr val="tx2">
              <a:lumMod val="60000"/>
              <a:lumOff val="40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 b="1">
                  <a:solidFill>
                    <a:schemeClr val="bg1"/>
                  </a:solidFill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"/>
        <c:spPr>
          <a:solidFill>
            <a:schemeClr val="accent1">
              <a:lumMod val="75000"/>
            </a:schemeClr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 b="1">
                  <a:solidFill>
                    <a:schemeClr val="bg1"/>
                  </a:solidFill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0.11233333879003171"/>
          <c:y val="0.155668358714044"/>
          <c:w val="0.85994663348994049"/>
          <c:h val="0.6881021090637782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Dashboard!$BK$2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800"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Dashboard!$BJ$3:$BJ$6</c:f>
              <c:strCache>
                <c:ptCount val="4"/>
                <c:pt idx="0">
                  <c:v>REDE 01</c:v>
                </c:pt>
                <c:pt idx="1">
                  <c:v>REDE 02</c:v>
                </c:pt>
                <c:pt idx="2">
                  <c:v>REDE 03</c:v>
                </c:pt>
                <c:pt idx="3">
                  <c:v>REDE 04</c:v>
                </c:pt>
              </c:strCache>
            </c:strRef>
          </c:cat>
          <c:val>
            <c:numRef>
              <c:f>Dashboard!$BK$3:$BK$6</c:f>
              <c:numCache>
                <c:formatCode>_("R$"* #,##0.00_);_("R$"* \(#,##0.00\);_("R$"* "-"??_);_(@_)</c:formatCode>
                <c:ptCount val="4"/>
                <c:pt idx="0">
                  <c:v>133189.81</c:v>
                </c:pt>
                <c:pt idx="1">
                  <c:v>546898.40999999887</c:v>
                </c:pt>
                <c:pt idx="2">
                  <c:v>97689.68</c:v>
                </c:pt>
                <c:pt idx="3">
                  <c:v>28893.239999999991</c:v>
                </c:pt>
              </c:numCache>
            </c:numRef>
          </c:val>
        </c:ser>
        <c:ser>
          <c:idx val="1"/>
          <c:order val="1"/>
          <c:tx>
            <c:strRef>
              <c:f>Dashboard!$BL$2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800"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Dashboard!$BJ$3:$BJ$6</c:f>
              <c:strCache>
                <c:ptCount val="4"/>
                <c:pt idx="0">
                  <c:v>REDE 01</c:v>
                </c:pt>
                <c:pt idx="1">
                  <c:v>REDE 02</c:v>
                </c:pt>
                <c:pt idx="2">
                  <c:v>REDE 03</c:v>
                </c:pt>
                <c:pt idx="3">
                  <c:v>REDE 04</c:v>
                </c:pt>
              </c:strCache>
            </c:strRef>
          </c:cat>
          <c:val>
            <c:numRef>
              <c:f>Dashboard!$BL$3:$BL$6</c:f>
              <c:numCache>
                <c:formatCode>_("R$"* #,##0.00_);_("R$"* \(#,##0.00\);_("R$"* "-"??_);_(@_)</c:formatCode>
                <c:ptCount val="4"/>
                <c:pt idx="0">
                  <c:v>55856.759999999995</c:v>
                </c:pt>
                <c:pt idx="1">
                  <c:v>300375.28000000014</c:v>
                </c:pt>
                <c:pt idx="2">
                  <c:v>200977.57999999993</c:v>
                </c:pt>
                <c:pt idx="3">
                  <c:v>31874.500000000022</c:v>
                </c:pt>
              </c:numCache>
            </c:numRef>
          </c:val>
        </c:ser>
        <c:ser>
          <c:idx val="2"/>
          <c:order val="2"/>
          <c:tx>
            <c:strRef>
              <c:f>Dashboard!$BM$2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700" b="1">
                    <a:solidFill>
                      <a:schemeClr val="bg1"/>
                    </a:solidFill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Dashboard!$BJ$3:$BJ$6</c:f>
              <c:strCache>
                <c:ptCount val="4"/>
                <c:pt idx="0">
                  <c:v>REDE 01</c:v>
                </c:pt>
                <c:pt idx="1">
                  <c:v>REDE 02</c:v>
                </c:pt>
                <c:pt idx="2">
                  <c:v>REDE 03</c:v>
                </c:pt>
                <c:pt idx="3">
                  <c:v>REDE 04</c:v>
                </c:pt>
              </c:strCache>
            </c:strRef>
          </c:cat>
          <c:val>
            <c:numRef>
              <c:f>Dashboard!$BM$3:$BM$6</c:f>
              <c:numCache>
                <c:formatCode>_("R$"* #,##0.00_);_("R$"* \(#,##0.00\);_("R$"* "-"??_);_(@_)</c:formatCode>
                <c:ptCount val="4"/>
                <c:pt idx="0">
                  <c:v>61267.559999999983</c:v>
                </c:pt>
                <c:pt idx="1">
                  <c:v>309560.33</c:v>
                </c:pt>
                <c:pt idx="2">
                  <c:v>80442.450000000041</c:v>
                </c:pt>
                <c:pt idx="3">
                  <c:v>8692.2400000000016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100"/>
        <c:axId val="97623040"/>
        <c:axId val="97641216"/>
      </c:barChart>
      <c:catAx>
        <c:axId val="97623040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800" b="1" i="1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/>
          </a:p>
        </c:txPr>
        <c:crossAx val="97641216"/>
        <c:crosses val="autoZero"/>
        <c:auto val="1"/>
        <c:lblAlgn val="ctr"/>
        <c:lblOffset val="100"/>
        <c:noMultiLvlLbl val="0"/>
      </c:catAx>
      <c:valAx>
        <c:axId val="97641216"/>
        <c:scaling>
          <c:orientation val="minMax"/>
        </c:scaling>
        <c:delete val="1"/>
        <c:axPos val="t"/>
        <c:numFmt formatCode="0%" sourceLinked="1"/>
        <c:majorTickMark val="out"/>
        <c:minorTickMark val="none"/>
        <c:tickLblPos val="nextTo"/>
        <c:crossAx val="976230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7614353299392672"/>
          <c:y val="0.87084322581504725"/>
          <c:w val="0.23265723657236573"/>
          <c:h val="0.12915700681088335"/>
        </c:manualLayout>
      </c:layout>
      <c:overlay val="0"/>
      <c:txPr>
        <a:bodyPr/>
        <a:lstStyle/>
        <a:p>
          <a:pPr>
            <a:defRPr b="1" i="1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pt-BR"/>
        </a:p>
      </c:txPr>
    </c:legend>
    <c:plotVisOnly val="1"/>
    <c:dispBlanksAs val="gap"/>
    <c:showDLblsOverMax val="0"/>
  </c:chart>
  <c:spPr>
    <a:ln>
      <a:noFill/>
    </a:ln>
    <a:effectLst>
      <a:outerShdw blurRad="50800" dist="38100" dir="2700000" algn="tl" rotWithShape="0">
        <a:prstClr val="black">
          <a:alpha val="5000"/>
        </a:prstClr>
      </a:outerShdw>
    </a:effectLst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1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r>
              <a:rPr lang="pt-BR" sz="1050" b="1" i="1">
                <a:solidFill>
                  <a:schemeClr val="tx1">
                    <a:lumMod val="50000"/>
                    <a:lumOff val="50000"/>
                  </a:schemeClr>
                </a:solidFill>
              </a:rPr>
              <a:t>Cobertura de Território</a:t>
            </a:r>
          </a:p>
        </c:rich>
      </c:tx>
      <c:layout>
        <c:manualLayout>
          <c:xMode val="edge"/>
          <c:yMode val="edge"/>
          <c:x val="0.550237195582750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027303088661905"/>
          <c:y val="9.0064016388195375E-2"/>
          <c:w val="0.7592465647676393"/>
          <c:h val="0.74767268420715705"/>
        </c:manualLayout>
      </c:layout>
      <c:doughnutChart>
        <c:varyColors val="1"/>
        <c:ser>
          <c:idx val="0"/>
          <c:order val="0"/>
          <c:spPr>
            <a:solidFill>
              <a:schemeClr val="bg1">
                <a:lumMod val="65000"/>
              </a:schemeClr>
            </a:solidFill>
          </c:spPr>
          <c:dPt>
            <c:idx val="0"/>
            <c:bubble3D val="0"/>
            <c:spPr>
              <a:solidFill>
                <a:schemeClr val="accent1"/>
              </a:solidFill>
            </c:spPr>
          </c:dPt>
          <c:dPt>
            <c:idx val="1"/>
            <c:bubble3D val="0"/>
            <c:explosion val="2"/>
            <c:spPr>
              <a:solidFill>
                <a:schemeClr val="bg1">
                  <a:lumMod val="75000"/>
                </a:schemeClr>
              </a:solidFill>
            </c:spPr>
          </c:dPt>
          <c:dLbls>
            <c:txPr>
              <a:bodyPr/>
              <a:lstStyle/>
              <a:p>
                <a:pPr>
                  <a:defRPr sz="1200" b="1">
                    <a:solidFill>
                      <a:schemeClr val="bg1">
                        <a:lumMod val="95000"/>
                      </a:schemeClr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Dashboard!$AV$4:$AW$4</c:f>
              <c:strCache>
                <c:ptCount val="2"/>
                <c:pt idx="0">
                  <c:v>Meta Cob.%</c:v>
                </c:pt>
                <c:pt idx="1">
                  <c:v>Falta</c:v>
                </c:pt>
              </c:strCache>
            </c:strRef>
          </c:cat>
          <c:val>
            <c:numRef>
              <c:f>Dashboard!$AV$5:$AW$5</c:f>
              <c:numCache>
                <c:formatCode>0.0%</c:formatCode>
                <c:ptCount val="2"/>
                <c:pt idx="0">
                  <c:v>0.859375</c:v>
                </c:pt>
                <c:pt idx="1">
                  <c:v>0.140625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36"/>
        <c:holeSize val="51"/>
      </c:doughnutChart>
    </c:plotArea>
    <c:legend>
      <c:legendPos val="b"/>
      <c:layout/>
      <c:overlay val="0"/>
      <c:txPr>
        <a:bodyPr/>
        <a:lstStyle/>
        <a:p>
          <a:pPr>
            <a:defRPr sz="1000" b="1" i="1">
              <a:solidFill>
                <a:schemeClr val="tx1">
                  <a:lumMod val="50000"/>
                  <a:lumOff val="50000"/>
                </a:schemeClr>
              </a:solidFill>
            </a:defRPr>
          </a:pPr>
          <a:endParaRPr lang="pt-BR"/>
        </a:p>
      </c:txPr>
    </c:legend>
    <c:plotVisOnly val="1"/>
    <c:dispBlanksAs val="gap"/>
    <c:showDLblsOverMax val="0"/>
  </c:chart>
  <c:spPr>
    <a:ln>
      <a:noFill/>
    </a:ln>
    <a:effectLst>
      <a:outerShdw blurRad="50800" dist="38100" dir="2700000" algn="tl" rotWithShape="0">
        <a:prstClr val="black">
          <a:alpha val="5000"/>
        </a:prstClr>
      </a:outerShdw>
    </a:effectLst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[Estudos de Dash - 03 - Vendas.xlsx]Dashboard!Tabela dinâmica4</c:name>
    <c:fmtId val="0"/>
  </c:pivotSource>
  <c:chart>
    <c:title>
      <c:tx>
        <c:rich>
          <a:bodyPr/>
          <a:lstStyle/>
          <a:p>
            <a:pPr>
              <a:defRPr sz="1100" b="1" i="1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r>
              <a:rPr lang="pt-BR" sz="1100" b="1" i="1">
                <a:solidFill>
                  <a:schemeClr val="tx1">
                    <a:lumMod val="50000"/>
                    <a:lumOff val="50000"/>
                  </a:schemeClr>
                </a:solidFill>
              </a:rPr>
              <a:t>Hitórico de Vendas</a:t>
            </a:r>
          </a:p>
        </c:rich>
      </c:tx>
      <c:layout>
        <c:manualLayout>
          <c:xMode val="edge"/>
          <c:yMode val="edge"/>
          <c:x val="0.74587489063867007"/>
          <c:y val="0"/>
        </c:manualLayout>
      </c:layout>
      <c:overlay val="1"/>
    </c:title>
    <c:autoTitleDeleted val="0"/>
    <c:pivotFmts>
      <c:pivotFmt>
        <c:idx val="0"/>
        <c:spPr>
          <a:ln w="22225">
            <a:solidFill>
              <a:schemeClr val="tx1">
                <a:lumMod val="50000"/>
                <a:lumOff val="50000"/>
              </a:schemeClr>
            </a:solidFill>
          </a:ln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700" b="1">
                  <a:solidFill>
                    <a:schemeClr val="tx1">
                      <a:lumMod val="50000"/>
                      <a:lumOff val="50000"/>
                    </a:schemeClr>
                  </a:solidFill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1111111111111112E-2"/>
          <c:y val="7.1049178563279761E-2"/>
          <c:w val="0.98055555555555551"/>
          <c:h val="0.71666061507883871"/>
        </c:manualLayout>
      </c:layout>
      <c:lineChart>
        <c:grouping val="standard"/>
        <c:varyColors val="0"/>
        <c:ser>
          <c:idx val="0"/>
          <c:order val="0"/>
          <c:tx>
            <c:strRef>
              <c:f>Dashboard!$BI$2</c:f>
              <c:strCache>
                <c:ptCount val="1"/>
                <c:pt idx="0">
                  <c:v>Total</c:v>
                </c:pt>
              </c:strCache>
            </c:strRef>
          </c:tx>
          <c:spPr>
            <a:ln w="22225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dLbls>
            <c:spPr/>
            <c:txPr>
              <a:bodyPr/>
              <a:lstStyle/>
              <a:p>
                <a:pPr>
                  <a:defRPr sz="700" b="1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Dashboard!$BH$3:$BH$9</c:f>
              <c:strCache>
                <c:ptCount val="7"/>
                <c:pt idx="0">
                  <c:v>Fev</c:v>
                </c:pt>
                <c:pt idx="1">
                  <c:v>Mar</c:v>
                </c:pt>
                <c:pt idx="2">
                  <c:v>Abr</c:v>
                </c:pt>
                <c:pt idx="3">
                  <c:v>Mai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</c:strCache>
            </c:strRef>
          </c:cat>
          <c:val>
            <c:numRef>
              <c:f>Dashboard!$BI$3:$BI$9</c:f>
              <c:numCache>
                <c:formatCode>_("R$"* #,##0.00_);_("R$"* \(#,##0.00\);_("R$"* "-"??_);_(@_)</c:formatCode>
                <c:ptCount val="7"/>
                <c:pt idx="0">
                  <c:v>838713.61000000034</c:v>
                </c:pt>
                <c:pt idx="1">
                  <c:v>731414.56000000017</c:v>
                </c:pt>
                <c:pt idx="2">
                  <c:v>776615.97000000009</c:v>
                </c:pt>
                <c:pt idx="3">
                  <c:v>990894.26</c:v>
                </c:pt>
                <c:pt idx="4">
                  <c:v>806671.13999999908</c:v>
                </c:pt>
                <c:pt idx="5">
                  <c:v>589084.11999999953</c:v>
                </c:pt>
                <c:pt idx="6">
                  <c:v>459962.58000000007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0410496"/>
        <c:axId val="100425728"/>
      </c:lineChart>
      <c:catAx>
        <c:axId val="100410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 b="1" i="1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/>
          </a:p>
        </c:txPr>
        <c:crossAx val="100425728"/>
        <c:crosses val="autoZero"/>
        <c:auto val="1"/>
        <c:lblAlgn val="ctr"/>
        <c:lblOffset val="100"/>
        <c:noMultiLvlLbl val="0"/>
      </c:catAx>
      <c:valAx>
        <c:axId val="10042572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00410496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>
      <a:outerShdw blurRad="50800" dist="38100" dir="2700000" algn="tl" rotWithShape="0">
        <a:prstClr val="black">
          <a:alpha val="5000"/>
        </a:prstClr>
      </a:outerShdw>
    </a:effectLst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[Estudos de Dash - 03 - Vendas.xlsx]Dashboard!Tabela dinâmica6</c:name>
    <c:fmtId val="1"/>
  </c:pivotSource>
  <c:chart>
    <c:title>
      <c:tx>
        <c:rich>
          <a:bodyPr/>
          <a:lstStyle/>
          <a:p>
            <a:pPr>
              <a:defRPr sz="1100" b="1" i="1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r>
              <a:rPr lang="pt-BR" sz="1100" b="1" i="1">
                <a:solidFill>
                  <a:schemeClr val="tx1">
                    <a:lumMod val="50000"/>
                    <a:lumOff val="50000"/>
                  </a:schemeClr>
                </a:solidFill>
              </a:rPr>
              <a:t>Distribuição por cidade</a:t>
            </a:r>
          </a:p>
        </c:rich>
      </c:tx>
      <c:layout>
        <c:manualLayout>
          <c:xMode val="edge"/>
          <c:yMode val="edge"/>
          <c:x val="0.84100016375006326"/>
          <c:y val="0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31649319225721784"/>
          <c:y val="0.11811992731677771"/>
          <c:w val="0.38249097769028872"/>
          <c:h val="0.75321300222087628"/>
        </c:manualLayout>
      </c:layout>
      <c:radarChart>
        <c:radarStyle val="marker"/>
        <c:varyColors val="0"/>
        <c:ser>
          <c:idx val="0"/>
          <c:order val="0"/>
          <c:tx>
            <c:strRef>
              <c:f>Dashboard!$BP$2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Dashboard!$BO$3:$BO$11</c:f>
              <c:strCache>
                <c:ptCount val="8"/>
                <c:pt idx="0">
                  <c:v>CIDADE 01</c:v>
                </c:pt>
                <c:pt idx="1">
                  <c:v>CIDADE 02</c:v>
                </c:pt>
                <c:pt idx="2">
                  <c:v>CIDADE 03</c:v>
                </c:pt>
                <c:pt idx="3">
                  <c:v>CIDADE 04</c:v>
                </c:pt>
                <c:pt idx="4">
                  <c:v>CIDADE 05</c:v>
                </c:pt>
                <c:pt idx="5">
                  <c:v>CIDADE 06</c:v>
                </c:pt>
                <c:pt idx="6">
                  <c:v>CIDADE 07</c:v>
                </c:pt>
                <c:pt idx="7">
                  <c:v>CIDADE 08</c:v>
                </c:pt>
              </c:strCache>
            </c:strRef>
          </c:cat>
          <c:val>
            <c:numRef>
              <c:f>Dashboard!$BP$3:$BP$11</c:f>
              <c:numCache>
                <c:formatCode>General</c:formatCode>
                <c:ptCount val="8"/>
                <c:pt idx="0">
                  <c:v>405</c:v>
                </c:pt>
                <c:pt idx="1">
                  <c:v>112</c:v>
                </c:pt>
                <c:pt idx="2">
                  <c:v>76</c:v>
                </c:pt>
                <c:pt idx="3">
                  <c:v>91</c:v>
                </c:pt>
                <c:pt idx="4">
                  <c:v>38</c:v>
                </c:pt>
                <c:pt idx="5">
                  <c:v>43</c:v>
                </c:pt>
                <c:pt idx="6">
                  <c:v>47</c:v>
                </c:pt>
                <c:pt idx="7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7376"/>
        <c:axId val="100460032"/>
      </c:radarChart>
      <c:catAx>
        <c:axId val="100437376"/>
        <c:scaling>
          <c:orientation val="minMax"/>
        </c:scaling>
        <c:delete val="0"/>
        <c:axPos val="b"/>
        <c:majorGridlines/>
        <c:title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700" b="1" i="0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/>
          </a:p>
        </c:txPr>
        <c:crossAx val="100460032"/>
        <c:crosses val="autoZero"/>
        <c:auto val="1"/>
        <c:lblAlgn val="ctr"/>
        <c:lblOffset val="100"/>
        <c:noMultiLvlLbl val="0"/>
      </c:catAx>
      <c:valAx>
        <c:axId val="100460032"/>
        <c:scaling>
          <c:orientation val="minMax"/>
        </c:scaling>
        <c:delete val="1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0437376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>
      <a:outerShdw blurRad="50800" dist="38100" dir="2700000" algn="tl" rotWithShape="0">
        <a:prstClr val="black">
          <a:alpha val="5000"/>
        </a:prstClr>
      </a:outerShdw>
    </a:effectLst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[Estudos de Dash - 03 - Vendas.xlsx]Dashboard!Tabela dinâmica7</c:name>
    <c:fmtId val="2"/>
  </c:pivotSource>
  <c:chart>
    <c:title>
      <c:tx>
        <c:rich>
          <a:bodyPr/>
          <a:lstStyle/>
          <a:p>
            <a:pPr>
              <a:defRPr sz="1000" b="1" i="1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r>
              <a:rPr lang="pt-BR" sz="1000" b="1" i="1">
                <a:solidFill>
                  <a:schemeClr val="tx1">
                    <a:lumMod val="50000"/>
                    <a:lumOff val="50000"/>
                  </a:schemeClr>
                </a:solidFill>
              </a:rPr>
              <a:t>Evolução</a:t>
            </a:r>
            <a:r>
              <a:rPr lang="pt-BR" sz="1000" b="1" i="1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 Trimestral</a:t>
            </a:r>
            <a:endParaRPr lang="pt-BR" sz="1000" b="1" i="1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5376746253492507"/>
          <c:y val="0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6666666666666666E-2"/>
          <c:y val="0.22547972422859447"/>
          <c:w val="0.96890695114723557"/>
          <c:h val="0.53024746226069808"/>
        </c:manualLayout>
      </c:layout>
      <c:lineChart>
        <c:grouping val="standard"/>
        <c:varyColors val="0"/>
        <c:ser>
          <c:idx val="0"/>
          <c:order val="0"/>
          <c:tx>
            <c:strRef>
              <c:f>Dashboard!$BI$12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strRef>
              <c:f>Dashboard!$BH$13:$BH$14</c:f>
              <c:strCache>
                <c:ptCount val="2"/>
                <c:pt idx="0">
                  <c:v>1º Trim.</c:v>
                </c:pt>
                <c:pt idx="1">
                  <c:v>2º Trim</c:v>
                </c:pt>
              </c:strCache>
            </c:strRef>
          </c:cat>
          <c:val>
            <c:numRef>
              <c:f>Dashboard!$BI$13:$BI$14</c:f>
              <c:numCache>
                <c:formatCode>_("R$"* #,##0.00_);_("R$"* \(#,##0.00\);_("R$"* "-"??_);_(@_)</c:formatCode>
                <c:ptCount val="2"/>
                <c:pt idx="0">
                  <c:v>782248.04666666698</c:v>
                </c:pt>
                <c:pt idx="1">
                  <c:v>795549.84000000032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9052928"/>
        <c:axId val="99054720"/>
      </c:lineChart>
      <c:catAx>
        <c:axId val="990529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 b="1" i="1">
                <a:solidFill>
                  <a:schemeClr val="tx1">
                    <a:lumMod val="50000"/>
                    <a:lumOff val="50000"/>
                  </a:schemeClr>
                </a:solidFill>
              </a:defRPr>
            </a:pPr>
            <a:endParaRPr lang="pt-BR"/>
          </a:p>
        </c:txPr>
        <c:crossAx val="99054720"/>
        <c:crosses val="autoZero"/>
        <c:auto val="1"/>
        <c:lblAlgn val="ctr"/>
        <c:lblOffset val="100"/>
        <c:noMultiLvlLbl val="0"/>
      </c:catAx>
      <c:valAx>
        <c:axId val="9905472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99052928"/>
        <c:crosses val="autoZero"/>
        <c:crossBetween val="between"/>
      </c:valAx>
      <c:spPr>
        <a:effectLst/>
      </c:spPr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hyperlink" Target="#Vendas!A1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0</xdr:rowOff>
    </xdr:from>
    <xdr:to>
      <xdr:col>5</xdr:col>
      <xdr:colOff>609599</xdr:colOff>
      <xdr:row>0</xdr:row>
      <xdr:rowOff>619125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Rota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ta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0"/>
              <a:ext cx="2771775" cy="619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xdr:twoCellAnchor>
    <xdr:from>
      <xdr:col>6</xdr:col>
      <xdr:colOff>514350</xdr:colOff>
      <xdr:row>9</xdr:row>
      <xdr:rowOff>1</xdr:rowOff>
    </xdr:from>
    <xdr:to>
      <xdr:col>14</xdr:col>
      <xdr:colOff>563175</xdr:colOff>
      <xdr:row>18</xdr:row>
      <xdr:rowOff>19050</xdr:rowOff>
    </xdr:to>
    <xdr:graphicFrame macro="">
      <xdr:nvGraphicFramePr>
        <xdr:cNvPr id="18" name="Grá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542925</xdr:colOff>
      <xdr:row>20</xdr:row>
      <xdr:rowOff>57150</xdr:rowOff>
    </xdr:from>
    <xdr:to>
      <xdr:col>14</xdr:col>
      <xdr:colOff>476250</xdr:colOff>
      <xdr:row>21</xdr:row>
      <xdr:rowOff>156556</xdr:rowOff>
    </xdr:to>
    <xdr:sp macro="" textlink="$BJ$12">
      <xdr:nvSpPr>
        <xdr:cNvPr id="29" name="CaixaDeTexto 28"/>
        <xdr:cNvSpPr txBox="1"/>
      </xdr:nvSpPr>
      <xdr:spPr>
        <a:xfrm>
          <a:off x="8934450" y="3762375"/>
          <a:ext cx="542925" cy="2899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F25C8BFE-F7BA-4894-9A19-235D5201B28B}" type="TxLink">
            <a:rPr lang="en-US" sz="1200" b="1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</a:rPr>
            <a:pPr algn="ctr"/>
            <a:t>2%</a:t>
          </a:fld>
          <a:endParaRPr lang="pt-BR" sz="8000" b="1" i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19</xdr:col>
      <xdr:colOff>114300</xdr:colOff>
      <xdr:row>0</xdr:row>
      <xdr:rowOff>123825</xdr:rowOff>
    </xdr:from>
    <xdr:to>
      <xdr:col>20</xdr:col>
      <xdr:colOff>114300</xdr:colOff>
      <xdr:row>0</xdr:row>
      <xdr:rowOff>447675</xdr:rowOff>
    </xdr:to>
    <xdr:sp macro="" textlink="">
      <xdr:nvSpPr>
        <xdr:cNvPr id="15" name="Retângulo de cantos arredondados 14">
          <a:hlinkClick xmlns:r="http://schemas.openxmlformats.org/officeDocument/2006/relationships" r:id="rId2"/>
        </xdr:cNvPr>
        <xdr:cNvSpPr/>
      </xdr:nvSpPr>
      <xdr:spPr>
        <a:xfrm>
          <a:off x="11268075" y="123825"/>
          <a:ext cx="752475" cy="32385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rgbClr val="002060"/>
              </a:solidFill>
            </a:rPr>
            <a:t>Vendas</a:t>
          </a:r>
        </a:p>
      </xdr:txBody>
    </xdr:sp>
    <xdr:clientData/>
  </xdr:twoCellAnchor>
  <xdr:twoCellAnchor>
    <xdr:from>
      <xdr:col>1</xdr:col>
      <xdr:colOff>104775</xdr:colOff>
      <xdr:row>1</xdr:row>
      <xdr:rowOff>114300</xdr:rowOff>
    </xdr:from>
    <xdr:to>
      <xdr:col>20</xdr:col>
      <xdr:colOff>9525</xdr:colOff>
      <xdr:row>24</xdr:row>
      <xdr:rowOff>142876</xdr:rowOff>
    </xdr:to>
    <xdr:grpSp>
      <xdr:nvGrpSpPr>
        <xdr:cNvPr id="16" name="Grupo 15"/>
        <xdr:cNvGrpSpPr/>
      </xdr:nvGrpSpPr>
      <xdr:grpSpPr>
        <a:xfrm>
          <a:off x="190500" y="752475"/>
          <a:ext cx="11753850" cy="4410076"/>
          <a:chOff x="190500" y="752475"/>
          <a:chExt cx="11725275" cy="4410076"/>
        </a:xfrm>
      </xdr:grpSpPr>
      <xdr:grpSp>
        <xdr:nvGrpSpPr>
          <xdr:cNvPr id="14" name="Grupo 13"/>
          <xdr:cNvGrpSpPr/>
        </xdr:nvGrpSpPr>
        <xdr:grpSpPr>
          <a:xfrm>
            <a:off x="190500" y="752475"/>
            <a:ext cx="11725275" cy="4410076"/>
            <a:chOff x="190500" y="752475"/>
            <a:chExt cx="11725275" cy="4410076"/>
          </a:xfrm>
        </xdr:grpSpPr>
        <xdr:grpSp>
          <xdr:nvGrpSpPr>
            <xdr:cNvPr id="4" name="Grupo 3"/>
            <xdr:cNvGrpSpPr/>
          </xdr:nvGrpSpPr>
          <xdr:grpSpPr>
            <a:xfrm>
              <a:off x="1781175" y="752475"/>
              <a:ext cx="1485900" cy="523875"/>
              <a:chOff x="209550" y="219075"/>
              <a:chExt cx="1352550" cy="523875"/>
            </a:xfrm>
          </xdr:grpSpPr>
          <xdr:sp macro="" textlink="">
            <xdr:nvSpPr>
              <xdr:cNvPr id="2" name="Retângulo 1"/>
              <xdr:cNvSpPr/>
            </xdr:nvSpPr>
            <xdr:spPr>
              <a:xfrm>
                <a:off x="209550" y="219075"/>
                <a:ext cx="1352550" cy="523875"/>
              </a:xfrm>
              <a:prstGeom prst="rect">
                <a:avLst/>
              </a:prstGeom>
              <a:solidFill>
                <a:sysClr val="window" lastClr="FFFFFF"/>
              </a:solidFill>
              <a:ln>
                <a:noFill/>
              </a:ln>
              <a:effectLst>
                <a:outerShdw blurRad="88900" dist="38100" dir="3420000" algn="tl" rotWithShape="0">
                  <a:prstClr val="black">
                    <a:alpha val="5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pt-BR" sz="1100" b="1" i="1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Cobertura de Meta</a:t>
                </a:r>
              </a:p>
            </xdr:txBody>
          </xdr:sp>
          <xdr:sp macro="" textlink="$AV$3">
            <xdr:nvSpPr>
              <xdr:cNvPr id="3" name="CaixaDeTexto 2"/>
              <xdr:cNvSpPr txBox="1"/>
            </xdr:nvSpPr>
            <xdr:spPr>
              <a:xfrm>
                <a:off x="495300" y="428625"/>
                <a:ext cx="838199" cy="25717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83039247-C9E6-4856-B1BD-698C2B0D4719}" type="TxLink">
                  <a:rPr lang="en-US" sz="1800" b="1" i="1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alibri"/>
                  </a:rPr>
                  <a:pPr algn="ctr"/>
                  <a:t>47,9%</a:t>
                </a:fld>
                <a:endParaRPr lang="pt-BR" sz="1800" b="1" i="1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xdr:txBody>
          </xdr:sp>
        </xdr:grpSp>
        <xdr:grpSp>
          <xdr:nvGrpSpPr>
            <xdr:cNvPr id="6" name="Grupo 5"/>
            <xdr:cNvGrpSpPr/>
          </xdr:nvGrpSpPr>
          <xdr:grpSpPr>
            <a:xfrm>
              <a:off x="200024" y="752475"/>
              <a:ext cx="1552575" cy="523875"/>
              <a:chOff x="209550" y="219075"/>
              <a:chExt cx="1352550" cy="523875"/>
            </a:xfrm>
          </xdr:grpSpPr>
          <xdr:sp macro="" textlink="">
            <xdr:nvSpPr>
              <xdr:cNvPr id="7" name="Retângulo 6"/>
              <xdr:cNvSpPr/>
            </xdr:nvSpPr>
            <xdr:spPr>
              <a:xfrm>
                <a:off x="209550" y="219075"/>
                <a:ext cx="1352550" cy="523875"/>
              </a:xfrm>
              <a:prstGeom prst="rect">
                <a:avLst/>
              </a:prstGeom>
              <a:solidFill>
                <a:sysClr val="window" lastClr="FFFFFF"/>
              </a:solidFill>
              <a:ln>
                <a:noFill/>
              </a:ln>
              <a:effectLst>
                <a:outerShdw blurRad="88900" dist="38100" dir="3420000" algn="tl" rotWithShape="0">
                  <a:prstClr val="black">
                    <a:alpha val="5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pt-BR" sz="1100" b="1" i="1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Faturamento Atual</a:t>
                </a:r>
              </a:p>
            </xdr:txBody>
          </xdr:sp>
          <xdr:sp macro="" textlink="AU3">
            <xdr:nvSpPr>
              <xdr:cNvPr id="8" name="CaixaDeTexto 7"/>
              <xdr:cNvSpPr txBox="1"/>
            </xdr:nvSpPr>
            <xdr:spPr>
              <a:xfrm>
                <a:off x="285750" y="428625"/>
                <a:ext cx="1181100" cy="25717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3A2C830A-6C32-46B3-BD76-470D557261C4}" type="TxLink">
                  <a:rPr lang="en-US" sz="1400" b="1" i="1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alibri"/>
                  </a:rPr>
                  <a:pPr algn="ctr"/>
                  <a:t> R$ 459.962,58 </a:t>
                </a:fld>
                <a:endParaRPr lang="pt-BR" sz="2400" b="1" i="1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xdr:txBody>
          </xdr:sp>
        </xdr:grpSp>
        <xdr:grpSp>
          <xdr:nvGrpSpPr>
            <xdr:cNvPr id="13" name="Grupo 12"/>
            <xdr:cNvGrpSpPr/>
          </xdr:nvGrpSpPr>
          <xdr:grpSpPr>
            <a:xfrm>
              <a:off x="190500" y="1343025"/>
              <a:ext cx="3076575" cy="3124200"/>
              <a:chOff x="190500" y="1304925"/>
              <a:chExt cx="3076575" cy="3124200"/>
            </a:xfrm>
          </xdr:grpSpPr>
          <xdr:grpSp>
            <xdr:nvGrpSpPr>
              <xdr:cNvPr id="10" name="Grupo 9"/>
              <xdr:cNvGrpSpPr/>
            </xdr:nvGrpSpPr>
            <xdr:grpSpPr>
              <a:xfrm>
                <a:off x="190500" y="1304925"/>
                <a:ext cx="3076575" cy="3124200"/>
                <a:chOff x="257175" y="723900"/>
                <a:chExt cx="3076575" cy="2776537"/>
              </a:xfrm>
            </xdr:grpSpPr>
            <xdr:graphicFrame macro="">
              <xdr:nvGraphicFramePr>
                <xdr:cNvPr id="5" name="Gráfico 4"/>
                <xdr:cNvGraphicFramePr/>
              </xdr:nvGraphicFramePr>
              <xdr:xfrm>
                <a:off x="257175" y="723900"/>
                <a:ext cx="3076575" cy="2776537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  <xdr:sp macro="" textlink="$AU$5">
              <xdr:nvSpPr>
                <xdr:cNvPr id="11" name="Retângulo 10"/>
                <xdr:cNvSpPr/>
              </xdr:nvSpPr>
              <xdr:spPr>
                <a:xfrm>
                  <a:off x="1304925" y="1823516"/>
                  <a:ext cx="952500" cy="361950"/>
                </a:xfrm>
                <a:prstGeom prst="rect">
                  <a:avLst/>
                </a:prstGeom>
                <a:solidFill>
                  <a:sysClr val="window" lastClr="FFFFFF"/>
                </a:solidFill>
                <a:ln>
                  <a:noFill/>
                </a:ln>
                <a:effectLst/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fld id="{01F76B99-6FBC-4725-9F6C-F6D43EAAC5B2}" type="TxLink">
                    <a:rPr lang="en-US" sz="2400" b="1" i="1" u="none" strike="noStrike" baseline="0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latin typeface="Calibri"/>
                    </a:rPr>
                    <a:pPr algn="ctr"/>
                    <a:t>550</a:t>
                  </a:fld>
                  <a:endParaRPr lang="pt-BR" sz="2400" b="1" i="1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endParaRPr>
                </a:p>
              </xdr:txBody>
            </xdr:sp>
          </xdr:grpSp>
          <xdr:sp macro="" textlink="">
            <xdr:nvSpPr>
              <xdr:cNvPr id="30" name="Retângulo 29"/>
              <xdr:cNvSpPr/>
            </xdr:nvSpPr>
            <xdr:spPr>
              <a:xfrm>
                <a:off x="1162050" y="2762250"/>
                <a:ext cx="1123950" cy="350121"/>
              </a:xfrm>
              <a:prstGeom prst="rect">
                <a:avLst/>
              </a:prstGeom>
              <a:noFill/>
              <a:ln>
                <a:noFill/>
              </a:ln>
              <a:effectLst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900" b="1" i="1" u="none" strike="noStrike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alibri"/>
                  </a:rPr>
                  <a:t>Clientes positivados</a:t>
                </a:r>
              </a:p>
            </xdr:txBody>
          </xdr:sp>
        </xdr:grpSp>
        <xdr:graphicFrame macro="">
          <xdr:nvGraphicFramePr>
            <xdr:cNvPr id="17" name="Gráfico 16"/>
            <xdr:cNvGraphicFramePr/>
          </xdr:nvGraphicFramePr>
          <xdr:xfrm>
            <a:off x="3362324" y="757237"/>
            <a:ext cx="4867275" cy="131921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pSp>
          <xdr:nvGrpSpPr>
            <xdr:cNvPr id="21" name="Grupo 20"/>
            <xdr:cNvGrpSpPr/>
          </xdr:nvGrpSpPr>
          <xdr:grpSpPr>
            <a:xfrm>
              <a:off x="190500" y="4562475"/>
              <a:ext cx="1512000" cy="590550"/>
              <a:chOff x="209550" y="219075"/>
              <a:chExt cx="1352550" cy="523875"/>
            </a:xfrm>
          </xdr:grpSpPr>
          <xdr:sp macro="" textlink="">
            <xdr:nvSpPr>
              <xdr:cNvPr id="22" name="Retângulo 21"/>
              <xdr:cNvSpPr/>
            </xdr:nvSpPr>
            <xdr:spPr>
              <a:xfrm>
                <a:off x="209550" y="219075"/>
                <a:ext cx="1352550" cy="523875"/>
              </a:xfrm>
              <a:prstGeom prst="rect">
                <a:avLst/>
              </a:prstGeom>
              <a:solidFill>
                <a:sysClr val="window" lastClr="FFFFFF"/>
              </a:solidFill>
              <a:ln>
                <a:noFill/>
              </a:ln>
              <a:effectLst>
                <a:outerShdw blurRad="88900" dist="38100" dir="3420000" algn="tl" rotWithShape="0">
                  <a:prstClr val="black">
                    <a:alpha val="5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pt-BR" sz="1100" b="1" i="1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Ticket médio </a:t>
                </a:r>
              </a:p>
            </xdr:txBody>
          </xdr:sp>
          <xdr:sp macro="" textlink="$AU$6">
            <xdr:nvSpPr>
              <xdr:cNvPr id="23" name="CaixaDeTexto 22"/>
              <xdr:cNvSpPr txBox="1"/>
            </xdr:nvSpPr>
            <xdr:spPr>
              <a:xfrm>
                <a:off x="285750" y="428625"/>
                <a:ext cx="1181100" cy="25717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6160F70D-2558-4AD4-99F4-D8E95B5EE5E1}" type="TxLink">
                  <a:rPr lang="en-US" sz="1200" b="1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alibri"/>
                  </a:rPr>
                  <a:pPr algn="ctr"/>
                  <a:t> R$ 538,60 </a:t>
                </a:fld>
                <a:endParaRPr lang="pt-BR" sz="4400" b="1" i="1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xdr:txBody>
          </xdr:sp>
        </xdr:grpSp>
        <xdr:grpSp>
          <xdr:nvGrpSpPr>
            <xdr:cNvPr id="24" name="Grupo 23"/>
            <xdr:cNvGrpSpPr/>
          </xdr:nvGrpSpPr>
          <xdr:grpSpPr>
            <a:xfrm>
              <a:off x="1752600" y="4562475"/>
              <a:ext cx="1512000" cy="590550"/>
              <a:chOff x="209550" y="219075"/>
              <a:chExt cx="1352550" cy="523875"/>
            </a:xfrm>
          </xdr:grpSpPr>
          <xdr:sp macro="" textlink="">
            <xdr:nvSpPr>
              <xdr:cNvPr id="25" name="Retângulo 24"/>
              <xdr:cNvSpPr/>
            </xdr:nvSpPr>
            <xdr:spPr>
              <a:xfrm>
                <a:off x="209550" y="219075"/>
                <a:ext cx="1352550" cy="523875"/>
              </a:xfrm>
              <a:prstGeom prst="rect">
                <a:avLst/>
              </a:prstGeom>
              <a:solidFill>
                <a:sysClr val="window" lastClr="FFFFFF"/>
              </a:solidFill>
              <a:ln>
                <a:noFill/>
              </a:ln>
              <a:effectLst>
                <a:outerShdw blurRad="88900" dist="38100" dir="3420000" algn="tl" rotWithShape="0">
                  <a:prstClr val="black">
                    <a:alpha val="5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pt-BR" sz="1100" b="1" i="1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Devoluções</a:t>
                </a:r>
              </a:p>
            </xdr:txBody>
          </xdr:sp>
          <xdr:sp macro="" textlink="$AU$7">
            <xdr:nvSpPr>
              <xdr:cNvPr id="26" name="CaixaDeTexto 25"/>
              <xdr:cNvSpPr txBox="1"/>
            </xdr:nvSpPr>
            <xdr:spPr>
              <a:xfrm>
                <a:off x="285750" y="428625"/>
                <a:ext cx="1181100" cy="25717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E89EAAD9-4BA8-4884-9710-889BCD2AE421}" type="TxLink">
                  <a:rPr lang="en-US" sz="1200" b="1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alibri"/>
                  </a:rPr>
                  <a:pPr algn="ctr"/>
                  <a:t> R$ 388,16 </a:t>
                </a:fld>
                <a:endParaRPr lang="pt-BR" sz="7200" b="1" i="1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xdr:txBody>
          </xdr:sp>
        </xdr:grpSp>
        <xdr:graphicFrame macro="">
          <xdr:nvGraphicFramePr>
            <xdr:cNvPr id="27" name="Gráfico 26"/>
            <xdr:cNvGraphicFramePr/>
          </xdr:nvGraphicFramePr>
          <xdr:xfrm>
            <a:off x="8305074" y="3181350"/>
            <a:ext cx="3610701" cy="19811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9" name="Gráfico 8"/>
            <xdr:cNvGraphicFramePr/>
          </xdr:nvGraphicFramePr>
          <xdr:xfrm>
            <a:off x="5867400" y="3971925"/>
            <a:ext cx="2362200" cy="119062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pSp>
          <xdr:nvGrpSpPr>
            <xdr:cNvPr id="31" name="Grupo 30"/>
            <xdr:cNvGrpSpPr/>
          </xdr:nvGrpSpPr>
          <xdr:grpSpPr>
            <a:xfrm>
              <a:off x="3371849" y="3971925"/>
              <a:ext cx="2409825" cy="540000"/>
              <a:chOff x="209550" y="219075"/>
              <a:chExt cx="1352550" cy="523875"/>
            </a:xfrm>
          </xdr:grpSpPr>
          <xdr:sp macro="" textlink="">
            <xdr:nvSpPr>
              <xdr:cNvPr id="32" name="Retângulo 31"/>
              <xdr:cNvSpPr/>
            </xdr:nvSpPr>
            <xdr:spPr>
              <a:xfrm>
                <a:off x="209550" y="219075"/>
                <a:ext cx="1352550" cy="523875"/>
              </a:xfrm>
              <a:prstGeom prst="rect">
                <a:avLst/>
              </a:prstGeom>
              <a:solidFill>
                <a:sysClr val="window" lastClr="FFFFFF"/>
              </a:solidFill>
              <a:ln>
                <a:noFill/>
              </a:ln>
              <a:effectLst>
                <a:outerShdw blurRad="88900" dist="38100" dir="3420000" algn="tl" rotWithShape="0">
                  <a:prstClr val="black">
                    <a:alpha val="5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pt-BR" sz="1100" b="1" i="1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Faturamento Base Nielsen</a:t>
                </a:r>
              </a:p>
            </xdr:txBody>
          </xdr:sp>
          <xdr:sp macro="" textlink="$AU$8">
            <xdr:nvSpPr>
              <xdr:cNvPr id="33" name="CaixaDeTexto 32"/>
              <xdr:cNvSpPr txBox="1"/>
            </xdr:nvSpPr>
            <xdr:spPr>
              <a:xfrm>
                <a:off x="285750" y="428625"/>
                <a:ext cx="1181100" cy="25717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1F2C163D-2F1D-4AD5-8F98-EBE9604B49DF}" type="TxLink">
                  <a:rPr lang="en-US" sz="1100" b="1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alibri"/>
                  </a:rPr>
                  <a:pPr algn="ctr"/>
                  <a:t> R$ 403.694,78 </a:t>
                </a:fld>
                <a:endParaRPr lang="pt-BR" sz="11500" b="1" i="1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xdr:txBody>
          </xdr:sp>
        </xdr:grpSp>
        <xdr:grpSp>
          <xdr:nvGrpSpPr>
            <xdr:cNvPr id="34" name="Grupo 33"/>
            <xdr:cNvGrpSpPr/>
          </xdr:nvGrpSpPr>
          <xdr:grpSpPr>
            <a:xfrm>
              <a:off x="3371850" y="4610100"/>
              <a:ext cx="2409825" cy="540000"/>
              <a:chOff x="209550" y="219075"/>
              <a:chExt cx="1352550" cy="523875"/>
            </a:xfrm>
          </xdr:grpSpPr>
          <xdr:sp macro="" textlink="">
            <xdr:nvSpPr>
              <xdr:cNvPr id="35" name="Retângulo 34"/>
              <xdr:cNvSpPr/>
            </xdr:nvSpPr>
            <xdr:spPr>
              <a:xfrm>
                <a:off x="209550" y="219075"/>
                <a:ext cx="1352550" cy="523875"/>
              </a:xfrm>
              <a:prstGeom prst="rect">
                <a:avLst/>
              </a:prstGeom>
              <a:solidFill>
                <a:sysClr val="window" lastClr="FFFFFF"/>
              </a:solidFill>
              <a:ln>
                <a:noFill/>
              </a:ln>
              <a:effectLst>
                <a:outerShdw blurRad="88900" dist="38100" dir="3420000" algn="tl" rotWithShape="0">
                  <a:prstClr val="black">
                    <a:alpha val="5000"/>
                  </a:prstClr>
                </a:outerShdw>
              </a:effec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pt-BR" sz="1100" b="1" i="1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Oportunidades de venda</a:t>
                </a:r>
              </a:p>
            </xdr:txBody>
          </xdr:sp>
          <xdr:sp macro="" textlink="$AU$9">
            <xdr:nvSpPr>
              <xdr:cNvPr id="36" name="CaixaDeTexto 35"/>
              <xdr:cNvSpPr txBox="1"/>
            </xdr:nvSpPr>
            <xdr:spPr>
              <a:xfrm>
                <a:off x="285750" y="428625"/>
                <a:ext cx="1181100" cy="257175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fld id="{BB0DE049-7E6A-4341-8990-B0EAAACE8449}" type="TxLink">
                  <a:rPr lang="en-US" sz="1200" b="1" i="0" u="none" strike="noStrike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Calibri"/>
                  </a:rPr>
                  <a:pPr algn="ctr"/>
                  <a:t>243</a:t>
                </a:fld>
                <a:endParaRPr lang="pt-BR" sz="28700" b="1" i="1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xdr:txBody>
          </xdr:sp>
        </xdr:grpSp>
      </xdr:grpSp>
      <xdr:sp macro="" textlink="$BJ$12">
        <xdr:nvSpPr>
          <xdr:cNvPr id="38" name="CaixaDeTexto 37"/>
          <xdr:cNvSpPr txBox="1"/>
        </xdr:nvSpPr>
        <xdr:spPr>
          <a:xfrm>
            <a:off x="7686675" y="4143375"/>
            <a:ext cx="523875" cy="26509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5AEDD2E-B1B9-47AC-8323-36045F7C10C4}" type="TxLink">
              <a:rPr lang="en-US" sz="1200" b="1" i="0" u="none" strike="noStrike">
                <a:solidFill>
                  <a:schemeClr val="tx1">
                    <a:lumMod val="50000"/>
                    <a:lumOff val="50000"/>
                  </a:schemeClr>
                </a:solidFill>
                <a:latin typeface="Calibri"/>
              </a:rPr>
              <a:pPr algn="ctr"/>
              <a:t>2%</a:t>
            </a:fld>
            <a:endParaRPr lang="pt-BR" sz="34400" b="1" i="1">
              <a:solidFill>
                <a:schemeClr val="tx1">
                  <a:lumMod val="50000"/>
                  <a:lumOff val="50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6</xdr:row>
      <xdr:rowOff>214499</xdr:rowOff>
    </xdr:to>
    <xdr:grpSp>
      <xdr:nvGrpSpPr>
        <xdr:cNvPr id="7" name="Grupo 6"/>
        <xdr:cNvGrpSpPr/>
      </xdr:nvGrpSpPr>
      <xdr:grpSpPr>
        <a:xfrm>
          <a:off x="0" y="0"/>
          <a:ext cx="7200900" cy="1528949"/>
          <a:chOff x="0" y="0"/>
          <a:chExt cx="7671052" cy="1557524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2" name="Rotas"/>
              <xdr:cNvGraphicFramePr/>
            </xdr:nvGraphicFramePr>
            <xdr:xfrm>
              <a:off x="0" y="0"/>
              <a:ext cx="1828800" cy="857250"/>
            </xdr:xfrm>
            <a:graphic>
              <a:graphicData uri="http://schemas.microsoft.com/office/drawing/2010/slicer">
                <sle:slicer xmlns:sle="http://schemas.microsoft.com/office/drawing/2010/slicer" name="Rota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0"/>
                <a:ext cx="1918815" cy="84152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3" name="Bairro"/>
              <xdr:cNvGraphicFramePr/>
            </xdr:nvGraphicFramePr>
            <xdr:xfrm>
              <a:off x="4048124" y="1"/>
              <a:ext cx="1914525" cy="1548000"/>
            </xdr:xfrm>
            <a:graphic>
              <a:graphicData uri="http://schemas.microsoft.com/office/drawing/2010/slicer">
                <sle:slicer xmlns:sle="http://schemas.microsoft.com/office/drawing/2010/slicer" name="Bairro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247375" y="1"/>
                <a:ext cx="2008759" cy="15196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4" name="Cidade"/>
              <xdr:cNvGraphicFramePr/>
            </xdr:nvGraphicFramePr>
            <xdr:xfrm>
              <a:off x="1838325" y="0"/>
              <a:ext cx="2219325" cy="1548000"/>
            </xdr:xfrm>
            <a:graphic>
              <a:graphicData uri="http://schemas.microsoft.com/office/drawing/2010/slicer">
                <sle:slicer xmlns:sle="http://schemas.microsoft.com/office/drawing/2010/slicer" name="Cidade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928809" y="0"/>
                <a:ext cx="2328562" cy="15196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5" name="Rede"/>
              <xdr:cNvGraphicFramePr/>
            </xdr:nvGraphicFramePr>
            <xdr:xfrm>
              <a:off x="5962651" y="9524"/>
              <a:ext cx="1708401" cy="1548000"/>
            </xdr:xfrm>
            <a:graphic>
              <a:graphicData uri="http://schemas.microsoft.com/office/drawing/2010/slicer">
                <sle:slicer xmlns:sle="http://schemas.microsoft.com/office/drawing/2010/slicer" name="Rede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256136" y="9349"/>
                <a:ext cx="1792490" cy="15196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6" name="Nielsen"/>
              <xdr:cNvGraphicFramePr/>
            </xdr:nvGraphicFramePr>
            <xdr:xfrm>
              <a:off x="0" y="847725"/>
              <a:ext cx="1828800" cy="704851"/>
            </xdr:xfrm>
            <a:graphic>
              <a:graphicData uri="http://schemas.microsoft.com/office/drawing/2010/slicer">
                <sle:slicer xmlns:sle="http://schemas.microsoft.com/office/drawing/2010/slicer" name="Nielsen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0" y="832172"/>
                <a:ext cx="1918815" cy="69192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  </a:r>
              </a:p>
            </xdr:txBody>
          </xdr:sp>
        </mc:Fallback>
      </mc:AlternateContent>
    </xdr:grpSp>
    <xdr:clientData/>
  </xdr:twoCellAnchor>
  <xdr:twoCellAnchor>
    <xdr:from>
      <xdr:col>13</xdr:col>
      <xdr:colOff>542925</xdr:colOff>
      <xdr:row>0</xdr:row>
      <xdr:rowOff>133350</xdr:rowOff>
    </xdr:from>
    <xdr:to>
      <xdr:col>15</xdr:col>
      <xdr:colOff>485775</xdr:colOff>
      <xdr:row>2</xdr:row>
      <xdr:rowOff>19050</xdr:rowOff>
    </xdr:to>
    <xdr:sp macro="" textlink="">
      <xdr:nvSpPr>
        <xdr:cNvPr id="11" name="Retângulo de cantos arredondados 10">
          <a:hlinkClick xmlns:r="http://schemas.openxmlformats.org/officeDocument/2006/relationships" r:id="rId1"/>
        </xdr:cNvPr>
        <xdr:cNvSpPr/>
      </xdr:nvSpPr>
      <xdr:spPr>
        <a:xfrm>
          <a:off x="10410825" y="133350"/>
          <a:ext cx="1162050" cy="323850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rgbClr val="002060"/>
              </a:solidFill>
            </a:rPr>
            <a:t>Análise de Rota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nilever\AppData\Local\Microsoft\Windows\Temporary%20Internet%20Files\Content.IE5\K87IB38G\CLIENTES%20POSITIVADOS-RN%20&amp;%20P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O GRANDE DO NORTE"/>
      <sheetName val="BASE IMS &amp; PAINEL RN"/>
      <sheetName val="FARMARN"/>
      <sheetName val="PARAIBA"/>
      <sheetName val="BASE IMS &amp; PAINEL PB"/>
      <sheetName val="FARMAPB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loisio Lemos" refreshedDate="43525.642112847221" createdVersion="4" refreshedVersion="4" minRefreshableVersion="3" recordCount="854">
  <cacheSource type="worksheet">
    <worksheetSource name="Tabela1"/>
  </cacheSource>
  <cacheFields count="16">
    <cacheField name="Cliente Nome" numFmtId="0">
      <sharedItems count="854">
        <s v="Cliente 737"/>
        <s v="Cliente 745"/>
        <s v="Cliente 746"/>
        <s v="Cliente 749"/>
        <s v="Cliente 227"/>
        <s v="Cliente 479"/>
        <s v="Cliente 685"/>
        <s v="Cliente 08"/>
        <s v="Cliente 165"/>
        <s v="Cliente 592"/>
        <s v="Cliente 02"/>
        <s v="Cliente 51"/>
        <s v="Cliente 01"/>
        <s v="Cliente 03"/>
        <s v="Cliente 74"/>
        <s v="Cliente 06"/>
        <s v="Cliente 713"/>
        <s v="Cliente 75"/>
        <s v="Cliente 93"/>
        <s v="Cliente 96"/>
        <s v="Cliente 40"/>
        <s v="Cliente 132"/>
        <s v="Cliente 32"/>
        <s v="Cliente 50"/>
        <s v="Cliente 09"/>
        <s v="Cliente 476"/>
        <s v="Cliente 10"/>
        <s v="Cliente 726"/>
        <s v="Cliente 57"/>
        <s v="Cliente 07"/>
        <s v="Cliente 127"/>
        <s v="Cliente 59"/>
        <s v="Cliente 04"/>
        <s v="Cliente 92"/>
        <s v="Cliente 803"/>
        <s v="Cliente 724"/>
        <s v="Cliente 210"/>
        <s v="Cliente 139"/>
        <s v="Cliente 58"/>
        <s v="Cliente 46"/>
        <s v="Cliente 05"/>
        <s v="Cliente 378"/>
        <s v="Cliente 492"/>
        <s v="Cliente 615"/>
        <s v="Cliente 194"/>
        <s v="Cliente 617"/>
        <s v="Cliente 118"/>
        <s v="Cliente 377"/>
        <s v="Cliente 611"/>
        <s v="Cliente 632"/>
        <s v="Cliente 281"/>
        <s v="Cliente 69"/>
        <s v="Cliente 686"/>
        <s v="Cliente 23"/>
        <s v="Cliente 169"/>
        <s v="Cliente 608"/>
        <s v="Cliente 136"/>
        <s v="Cliente 618"/>
        <s v="Cliente 715"/>
        <s v="Cliente 367"/>
        <s v="Cliente 773"/>
        <s v="Cliente 804"/>
        <s v="Cliente 659"/>
        <s v="Cliente 631"/>
        <s v="Cliente 11"/>
        <s v="Cliente 777"/>
        <s v="Cliente 355"/>
        <s v="Cliente 407"/>
        <s v="Cliente 204"/>
        <s v="Cliente 298"/>
        <s v="Cliente 590"/>
        <s v="Cliente 292"/>
        <s v="Cliente 704"/>
        <s v="Cliente 758"/>
        <s v="Cliente 824"/>
        <s v="Cliente 771"/>
        <s v="Cliente 474"/>
        <s v="Cliente 464"/>
        <s v="Cliente 234"/>
        <s v="Cliente 158"/>
        <s v="Cliente 91"/>
        <s v="Cliente 414"/>
        <s v="Cliente 751"/>
        <s v="Cliente 182"/>
        <s v="Cliente 101"/>
        <s v="Cliente 609"/>
        <s v="Cliente 826"/>
        <s v="Cliente 121"/>
        <s v="Cliente 840"/>
        <s v="Cliente 799"/>
        <s v="Cliente 129"/>
        <s v="Cliente 456"/>
        <s v="Cliente 155"/>
        <s v="Cliente 526"/>
        <s v="Cliente 152"/>
        <s v="Cliente 70"/>
        <s v="Cliente 103"/>
        <s v="Cliente 651"/>
        <s v="Cliente 495"/>
        <s v="Cliente 24"/>
        <s v="Cliente 106"/>
        <s v="Cliente 573"/>
        <s v="Cliente 176"/>
        <s v="Cliente 761"/>
        <s v="Cliente 560"/>
        <s v="Cliente 620"/>
        <s v="Cliente 163"/>
        <s v="Cliente 529"/>
        <s v="Cliente 508"/>
        <s v="Cliente 825"/>
        <s v="Cliente 721"/>
        <s v="Cliente 181"/>
        <s v="Cliente 223"/>
        <s v="Cliente 623"/>
        <s v="Cliente 540"/>
        <s v="Cliente 166"/>
        <s v="Cliente 779"/>
        <s v="Cliente 429"/>
        <s v="Cliente 819"/>
        <s v="Cliente 827"/>
        <s v="Cliente 18"/>
        <s v="Cliente 68"/>
        <s v="Cliente 470"/>
        <s v="Cliente 114"/>
        <s v="Cliente 784"/>
        <s v="Cliente 442"/>
        <s v="Cliente 13"/>
        <s v="Cliente 800"/>
        <s v="Cliente 87"/>
        <s v="Cliente 205"/>
        <s v="Cliente 681"/>
        <s v="Cliente 793"/>
        <s v="Cliente 762"/>
        <s v="Cliente 801"/>
        <s v="Cliente 416"/>
        <s v="Cliente 641"/>
        <s v="Cliente 783"/>
        <s v="Cliente 501"/>
        <s v="Cliente 213"/>
        <s v="Cliente 853"/>
        <s v="Cliente 453"/>
        <s v="Cliente 457"/>
        <s v="Cliente 485"/>
        <s v="Cliente 471"/>
        <s v="Cliente 794"/>
        <s v="Cliente 187"/>
        <s v="Cliente 788"/>
        <s v="Cliente 133"/>
        <s v="Cliente 369"/>
        <s v="Cliente 237"/>
        <s v="Cliente 791"/>
        <s v="Cliente 786"/>
        <s v="Cliente 257"/>
        <s v="Cliente 79"/>
        <s v="Cliente 371"/>
        <s v="Cliente 363"/>
        <s v="Cliente 48"/>
        <s v="Cliente 188"/>
        <s v="Cliente 707"/>
        <s v="Cliente 184"/>
        <s v="Cliente 357"/>
        <s v="Cliente 604"/>
        <s v="Cliente 690"/>
        <s v="Cliente 473"/>
        <s v="Cliente 790"/>
        <s v="Cliente 206"/>
        <s v="Cliente 828"/>
        <s v="Cliente 606"/>
        <s v="Cliente 113"/>
        <s v="Cliente 738"/>
        <s v="Cliente 698"/>
        <s v="Cliente 408"/>
        <s v="Cliente 597"/>
        <s v="Cliente 111"/>
        <s v="Cliente 778"/>
        <s v="Cliente 499"/>
        <s v="Cliente 834"/>
        <s v="Cliente 441"/>
        <s v="Cliente 426"/>
        <s v="Cliente 770"/>
        <s v="Cliente 622"/>
        <s v="Cliente 61"/>
        <s v="Cliente 339"/>
        <s v="Cliente 766"/>
        <s v="Cliente 203"/>
        <s v="Cliente 729"/>
        <s v="Cliente 44"/>
        <s v="Cliente 261"/>
        <s v="Cliente 168"/>
        <s v="Cliente 243"/>
        <s v="Cliente 487"/>
        <s v="Cliente 274"/>
        <s v="Cliente 430"/>
        <s v="Cliente 147"/>
        <s v="Cliente 815"/>
        <s v="Cliente 821"/>
        <s v="Cliente 67"/>
        <s v="Cliente 734"/>
        <s v="Cliente 151"/>
        <s v="Cliente 399"/>
        <s v="Cliente 419"/>
        <s v="Cliente 763"/>
        <s v="Cliente 735"/>
        <s v="Cliente 300"/>
        <s v="Cliente 297"/>
        <s v="Cliente 324"/>
        <s v="Cliente 199"/>
        <s v="Cliente 432"/>
        <s v="Cliente 299"/>
        <s v="Cliente 533"/>
        <s v="Cliente 660"/>
        <s v="Cliente 359"/>
        <s v="Cliente 171"/>
        <s v="Cliente 45"/>
        <s v="Cliente 387"/>
        <s v="Cliente 338"/>
        <s v="Cliente 561"/>
        <s v="Cliente 802"/>
        <s v="Cliente 812"/>
        <s v="Cliente 286"/>
        <s v="Cliente 581"/>
        <s v="Cliente 202"/>
        <s v="Cliente 731"/>
        <s v="Cliente 275"/>
        <s v="Cliente 302"/>
        <s v="Cliente 410"/>
        <s v="Cliente 177"/>
        <s v="Cliente 241"/>
        <s v="Cliente 273"/>
        <s v="Cliente 225"/>
        <s v="Cliente 401"/>
        <s v="Cliente 437"/>
        <s v="Cliente 493"/>
        <s v="Cliente 634"/>
        <s v="Cliente 589"/>
        <s v="Cliente 141"/>
        <s v="Cliente 395"/>
        <s v="Cliente 386"/>
        <s v="Cliente 343"/>
        <s v="Cliente 348"/>
        <s v="Cliente 128"/>
        <s v="Cliente 680"/>
        <s v="Cliente 119"/>
        <s v="Cliente 268"/>
        <s v="Cliente 607"/>
        <s v="Cliente 365"/>
        <s v="Cliente 390"/>
        <s v="Cliente 255"/>
        <s v="Cliente 60"/>
        <s v="Cliente 538"/>
        <s v="Cliente 287"/>
        <s v="Cliente 381"/>
        <s v="Cliente 388"/>
        <s v="Cliente 822"/>
        <s v="Cliente 29"/>
        <s v="Cliente 759"/>
        <s v="Cliente 110"/>
        <s v="Cliente 412"/>
        <s v="Cliente 534"/>
        <s v="Cliente 422"/>
        <s v="Cliente 185"/>
        <s v="Cliente 421"/>
        <s v="Cliente 232"/>
        <s v="Cliente 116"/>
        <s v="Cliente 217"/>
        <s v="Cliente 236"/>
        <s v="Cliente 246"/>
        <s v="Cliente 436"/>
        <s v="Cliente 612"/>
        <s v="Cliente 423"/>
        <s v="Cliente 462"/>
        <s v="Cliente 99"/>
        <s v="Cliente 351"/>
        <s v="Cliente 465"/>
        <s v="Cliente 362"/>
        <s v="Cliente 486"/>
        <s v="Cliente 849"/>
        <s v="Cliente 35"/>
        <s v="Cliente 107"/>
        <s v="Cliente 276"/>
        <s v="Cliente 19"/>
        <s v="Cliente 630"/>
        <s v="Cliente 49"/>
        <s v="Cliente 63"/>
        <s v="Cliente 170"/>
        <s v="Cliente 172"/>
        <s v="Cliente 173"/>
        <s v="Cliente 242"/>
        <s v="Cliente 459"/>
        <s v="Cliente 516"/>
        <s v="Cliente 652"/>
        <s v="Cliente 665"/>
        <s v="Cliente 672"/>
        <s v="Cliente 673"/>
        <s v="Cliente 691"/>
        <s v="Cliente 781"/>
        <s v="Cliente 787"/>
        <s v="Cliente 98"/>
        <s v="Cliente 83"/>
        <s v="Cliente 696"/>
        <s v="Cliente 33"/>
        <s v="Cliente 231"/>
        <s v="Cliente 655"/>
        <s v="Cliente 64"/>
        <s v="Cliente 614"/>
        <s v="Cliente 331"/>
        <s v="Cliente 279"/>
        <s v="Cliente 595"/>
        <s v="Cliente 692"/>
        <s v="Cliente 413"/>
        <s v="Cliente 500"/>
        <s v="Cliente 208"/>
        <s v="Cliente 498"/>
        <s v="Cliente 694"/>
        <s v="Cliente 697"/>
        <s v="Cliente 621"/>
        <s v="Cliente 332"/>
        <s v="Cliente 291"/>
        <s v="Cliente 629"/>
        <s v="Cliente 463"/>
        <s v="Cliente 818"/>
        <s v="Cliente 820"/>
        <s v="Cliente 811"/>
        <s v="Cliente 296"/>
        <s v="Cliente 354"/>
        <s v="Cliente 725"/>
        <s v="Cliente 636"/>
        <s v="Cliente 353"/>
        <s v="Cliente 94"/>
        <s v="Cliente 693"/>
        <s v="Cliente 360"/>
        <s v="Cliente 382"/>
        <s v="Cliente 156"/>
        <s v="Cliente 374"/>
        <s v="Cliente 30"/>
        <s v="Cliente 774"/>
        <s v="Cliente 585"/>
        <s v="Cliente 633"/>
        <s v="Cliente 489"/>
        <s v="Cliente 347"/>
        <s v="Cliente 616"/>
        <s v="Cliente 467"/>
        <s v="Cliente 159"/>
        <s v="Cliente 125"/>
        <s v="Cliente 385"/>
        <s v="Cliente 391"/>
        <s v="Cliente 341"/>
        <s v="Cliente 358"/>
        <s v="Cliente 645"/>
        <s v="Cliente 340"/>
        <s v="Cliente 20"/>
        <s v="Cliente 613"/>
        <s v="Cliente 600"/>
        <s v="Cliente 43"/>
        <s v="Cliente 372"/>
        <s v="Cliente 366"/>
        <s v="Cliente 598"/>
        <s v="Cliente 733"/>
        <s v="Cliente 138"/>
        <s v="Cliente 73"/>
        <s v="Cliente 154"/>
        <s v="Cliente 72"/>
        <s v="Cliente 146"/>
        <s v="Cliente 481"/>
        <s v="Cliente 78"/>
        <s v="Cliente 553"/>
        <s v="Cliente 674"/>
        <s v="Cliente 477"/>
        <s v="Cliente 505"/>
        <s v="Cliente 76"/>
        <s v="Cliente 312"/>
        <s v="Cliente 572"/>
        <s v="Cliente 530"/>
        <s v="Cliente 843"/>
        <s v="Cliente 124"/>
        <s v="Cliente 854"/>
        <s v="Cliente 218"/>
        <s v="Cliente 224"/>
        <s v="Cliente 848"/>
        <s v="Cliente 504"/>
        <s v="Cliente 84"/>
        <s v="Cliente 548"/>
        <s v="Cliente 38"/>
        <s v="Cliente 244"/>
        <s v="Cliente 370"/>
        <s v="Cliente 496"/>
        <s v="Cliente 356"/>
        <s v="Cliente 727"/>
        <s v="Cliente 511"/>
        <s v="Cliente 122"/>
        <s v="Cliente 839"/>
        <s v="Cliente 368"/>
        <s v="Cliente 174"/>
        <s v="Cliente 315"/>
        <s v="Cliente 175"/>
        <s v="Cliente 649"/>
        <s v="Cliente 841"/>
        <s v="Cliente 307"/>
        <s v="Cliente 850"/>
        <s v="Cliente 627"/>
        <s v="Cliente 666"/>
        <s v="Cliente 663"/>
        <s v="Cliente 650"/>
        <s v="Cliente 688"/>
        <s v="Cliente 646"/>
        <s v="Cliente 796"/>
        <s v="Cliente 639"/>
        <s v="Cliente 643"/>
        <s v="Cliente 752"/>
        <s v="Cliente 444"/>
        <s v="Cliente 720"/>
        <s v="Cliente 810"/>
        <s v="Cliente 813"/>
        <s v="Cliente 816"/>
        <s v="Cliente 668"/>
        <s v="Cliente 52"/>
        <s v="Cliente 515"/>
        <s v="Cliente 797"/>
        <s v="Cliente 656"/>
        <s v="Cliente 740"/>
        <s v="Cliente 28"/>
        <s v="Cliente 716"/>
        <s v="Cliente 739"/>
        <s v="Cliente 450"/>
        <s v="Cliente 518"/>
        <s v="Cliente 755"/>
        <s v="Cliente 736"/>
        <s v="Cliente 717"/>
        <s v="Cliente 710"/>
        <s v="Cliente 458"/>
        <s v="Cliente 440"/>
        <s v="Cliente 455"/>
        <s v="Cliente 448"/>
        <s v="Cliente 747"/>
        <s v="Cliente 117"/>
        <s v="Cliente 102"/>
        <s v="Cliente 837"/>
        <s v="Cliente 838"/>
        <s v="Cliente 844"/>
        <s v="Cliente 579"/>
        <s v="Cliente 832"/>
        <s v="Cliente 667"/>
        <s v="Cliente 602"/>
        <s v="Cliente 835"/>
        <s v="Cliente 728"/>
        <s v="Cliente 730"/>
        <s v="Cliente 162"/>
        <s v="Cliente 350"/>
        <s v="Cliente 289"/>
        <s v="Cliente 833"/>
        <s v="Cliente 842"/>
        <s v="Cliente 845"/>
        <s v="Cliente 541"/>
        <s v="Cliente 409"/>
        <s v="Cliente 256"/>
        <s v="Cliente 435"/>
        <s v="Cliente 428"/>
        <s v="Cliente 47"/>
        <s v="Cliente 431"/>
        <s v="Cliente 258"/>
        <s v="Cliente 278"/>
        <s v="Cliente 272"/>
        <s v="Cliente 405"/>
        <s v="Cliente 398"/>
        <s v="Cliente 397"/>
        <s v="Cliente 417"/>
        <s v="Cliente 425"/>
        <s v="Cliente 403"/>
        <s v="Cliente 250"/>
        <s v="Cliente 269"/>
        <s v="Cliente 326"/>
        <s v="Cliente 145"/>
        <s v="Cliente 254"/>
        <s v="Cliente 214"/>
        <s v="Cliente 603"/>
        <s v="Cliente 610"/>
        <s v="Cliente 576"/>
        <s v="Cliente 212"/>
        <s v="Cliente 756"/>
        <s v="Cliente 677"/>
        <s v="Cliente 711"/>
        <s v="Cliente 605"/>
        <s v="Cliente 55"/>
        <s v="Cliente 295"/>
        <s v="Cliente 265"/>
        <s v="Cliente 626"/>
        <s v="Cliente 679"/>
        <s v="Cliente 321"/>
        <s v="Cliente 396"/>
        <s v="Cliente 535"/>
        <s v="Cliente 112"/>
        <s v="Cliente 708"/>
        <s v="Cliente 393"/>
        <s v="Cliente 461"/>
        <s v="Cliente 319"/>
        <s v="Cliente 523"/>
        <s v="Cliente 39"/>
        <s v="Cliente 846"/>
        <s v="Cliente 434"/>
        <s v="Cliente 591"/>
        <s v="Cliente 593"/>
        <s v="Cliente 294"/>
        <s v="Cliente 662"/>
        <s v="Cliente 490"/>
        <s v="Cliente 517"/>
        <s v="Cliente 478"/>
        <s v="Cliente 480"/>
        <s v="Cliente 644"/>
        <s v="Cliente 565"/>
        <s v="Cliente 519"/>
        <s v="Cliente 568"/>
        <s v="Cliente 525"/>
        <s v="Cliente 546"/>
        <s v="Cliente 552"/>
        <s v="Cliente 555"/>
        <s v="Cliente 741"/>
        <s v="Cliente 77"/>
        <s v="Cliente 14"/>
        <s v="Cliente 554"/>
        <s v="Cliente 575"/>
        <s v="Cliente 750"/>
        <s v="Cliente 653"/>
        <s v="Cliente 657"/>
        <s v="Cliente 394"/>
        <s v="Cliente 472"/>
        <s v="Cliente 550"/>
        <s v="Cliente 62"/>
        <s v="Cliente 449"/>
        <s v="Cliente 238"/>
        <s v="Cliente 316"/>
        <s v="Cliente 764"/>
        <s v="Cliente 647"/>
        <s v="Cliente 569"/>
        <s v="Cliente 180"/>
        <s v="Cliente 330"/>
        <s v="Cliente 757"/>
        <s v="Cliente 335"/>
        <s v="Cliente 310"/>
        <s v="Cliente 684"/>
        <s v="Cliente 760"/>
        <s v="Cliente 664"/>
        <s v="Cliente 562"/>
        <s v="Cliente 333"/>
        <s v="Cliente 198"/>
        <s v="Cliente 16"/>
        <s v="Cliente 624"/>
        <s v="Cliente 311"/>
        <s v="Cliente 328"/>
        <s v="Cliente 566"/>
        <s v="Cliente 420"/>
        <s v="Cliente 439"/>
        <s v="Cliente 105"/>
        <s v="Cliente 767"/>
        <s v="Cliente 468"/>
        <s v="Cliente 201"/>
        <s v="Cliente 130"/>
        <s v="Cliente 427"/>
        <s v="Cliente 309"/>
        <s v="Cliente 642"/>
        <s v="Cliente 488"/>
        <s v="Cliente 104"/>
        <s v="Cliente 628"/>
        <s v="Cliente 415"/>
        <s v="Cliente 491"/>
        <s v="Cliente 564"/>
        <s v="Cliente 239"/>
        <s v="Cliente 847"/>
        <s v="Cliente 34"/>
        <s v="Cliente 195"/>
        <s v="Cliente 497"/>
        <s v="Cliente 539"/>
        <s v="Cliente 90"/>
        <s v="Cliente 556"/>
        <s v="Cliente 186"/>
        <s v="Cliente 120"/>
        <s v="Cliente 215"/>
        <s v="Cliente 56"/>
        <s v="Cliente 712"/>
        <s v="Cliente 66"/>
        <s v="Cliente 404"/>
        <s v="Cliente 722"/>
        <s v="Cliente 349"/>
        <s v="Cliente 503"/>
        <s v="Cliente 695"/>
        <s v="Cliente 71"/>
        <s v="Cliente 625"/>
        <s v="Cliente 15"/>
        <s v="Cliente 336"/>
        <s v="Cliente 782"/>
        <s v="Cliente 765"/>
        <s v="Cliente 167"/>
        <s v="Cliente 443"/>
        <s v="Cliente 247"/>
        <s v="Cliente 259"/>
        <s v="Cliente 293"/>
        <s v="Cliente 805"/>
        <s v="Cliente 160"/>
        <s v="Cliente 748"/>
        <s v="Cliente 433"/>
        <s v="Cliente 364"/>
        <s v="Cliente 252"/>
        <s v="Cliente 851"/>
        <s v="Cliente 817"/>
        <s v="Cliente 754"/>
        <s v="Cliente 143"/>
        <s v="Cliente 798"/>
        <s v="Cliente 670"/>
        <s v="Cliente 536"/>
        <s v="Cliente 577"/>
        <s v="Cliente 599"/>
        <s v="Cliente 108"/>
        <s v="Cliente 785"/>
        <s v="Cliente 81"/>
        <s v="Cliente 447"/>
        <s v="Cliente 389"/>
        <s v="Cliente 285"/>
        <s v="Cliente 253"/>
        <s v="Cliente 245"/>
        <s v="Cliente 352"/>
        <s v="Cliente 743"/>
        <s v="Cliente 823"/>
        <s v="Cliente 222"/>
        <s v="Cliente 392"/>
        <s v="Cliente 806"/>
        <s v="Cliente 682"/>
        <s v="Cliente 240"/>
        <s v="Cliente 475"/>
        <s v="Cliente 537"/>
        <s v="Cliente 95"/>
        <s v="Cliente 325"/>
        <s v="Cliente 149"/>
        <s v="Cliente 193"/>
        <s v="Cliente 700"/>
        <s v="Cliente 705"/>
        <s v="Cliente 137"/>
        <s v="Cliente 687"/>
        <s v="Cliente 337"/>
        <s v="Cliente 714"/>
        <s v="Cliente 277"/>
        <s v="Cliente 510"/>
        <s v="Cliente 12"/>
        <s v="Cliente 251"/>
        <s v="Cliente 380"/>
        <s v="Cliente 446"/>
        <s v="Cliente 153"/>
        <s v="Cliente 86"/>
        <s v="Cliente 303"/>
        <s v="Cliente 134"/>
        <s v="Cliente 836"/>
        <s v="Cliente 689"/>
        <s v="Cliente 373"/>
        <s v="Cliente 578"/>
        <s v="Cliente 82"/>
        <s v="Cliente 25"/>
        <s v="Cliente 524"/>
        <s v="Cliente 507"/>
        <s v="Cliente 531"/>
        <s v="Cliente 161"/>
        <s v="Cliente 852"/>
        <s v="Cliente 157"/>
        <s v="Cliente 267"/>
        <s v="Cliente 26"/>
        <s v="Cliente 814"/>
        <s v="Cliente 637"/>
        <s v="Cliente 780"/>
        <s v="Cliente 229"/>
        <s v="Cliente 196"/>
        <s v="Cliente 89"/>
        <s v="Cliente 131"/>
        <s v="Cliente 678"/>
        <s v="Cliente 85"/>
        <s v="Cliente 587"/>
        <s v="Cliente 342"/>
        <s v="Cliente 702"/>
        <s v="Cliente 669"/>
        <s v="Cliente 675"/>
        <s v="Cliente 532"/>
        <s v="Cliente 527"/>
        <s v="Cliente 304"/>
        <s v="Cliente 584"/>
        <s v="Cliente 775"/>
        <s v="Cliente 506"/>
        <s v="Cliente 164"/>
        <s v="Cliente 551"/>
        <s v="Cliente 235"/>
        <s v="Cliente 271"/>
        <s v="Cliente 280"/>
        <s v="Cliente 249"/>
        <s v="Cliente 542"/>
        <s v="Cliente 406"/>
        <s v="Cliente 460"/>
        <s v="Cliente 144"/>
        <s v="Cliente 769"/>
        <s v="Cliente 452"/>
        <s v="Cliente 376"/>
        <s v="Cliente 150"/>
        <s v="Cliente 209"/>
        <s v="Cliente 676"/>
        <s v="Cliente 37"/>
        <s v="Cliente 638"/>
        <s v="Cliente 520"/>
        <s v="Cliente 379"/>
        <s v="Cliente 383"/>
        <s v="Cliente 211"/>
        <s v="Cliente 54"/>
        <s v="Cliente 402"/>
        <s v="Cliente 574"/>
        <s v="Cliente 318"/>
        <s v="Cliente 438"/>
        <s v="Cliente 41"/>
        <s v="Cliente 772"/>
        <s v="Cliente 502"/>
        <s v="Cliente 189"/>
        <s v="Cliente 512"/>
        <s v="Cliente 80"/>
        <s v="Cliente 142"/>
        <s v="Cliente 543"/>
        <s v="Cliente 200"/>
        <s v="Cliente 522"/>
        <s v="Cliente 329"/>
        <s v="Cliente 270"/>
        <s v="Cliente 264"/>
        <s v="Cliente 792"/>
        <s v="Cliente 451"/>
        <s v="Cliente 528"/>
        <s v="Cliente 228"/>
        <s v="Cliente 327"/>
        <s v="Cliente 384"/>
        <s v="Cliente 683"/>
        <s v="Cliente 233"/>
        <s v="Cliente 723"/>
        <s v="Cliente 661"/>
        <s v="Cliente 563"/>
        <s v="Cliente 654"/>
        <s v="Cliente 361"/>
        <s v="Cliente 306"/>
        <s v="Cliente 699"/>
        <s v="Cliente 658"/>
        <s v="Cliente 220"/>
        <s v="Cliente 521"/>
        <s v="Cliente 445"/>
        <s v="Cliente 547"/>
        <s v="Cliente 596"/>
        <s v="Cliente 190"/>
        <s v="Cliente 313"/>
        <s v="Cliente 513"/>
        <s v="Cliente 320"/>
        <s v="Cliente 314"/>
        <s v="Cliente 135"/>
        <s v="Cliente 671"/>
        <s v="Cliente 27"/>
        <s v="Cliente 648"/>
        <s v="Cliente 484"/>
        <s v="Cliente 221"/>
        <s v="Cliente 126"/>
        <s v="Cliente 109"/>
        <s v="Cliente 808"/>
        <s v="Cliente 88"/>
        <s v="Cliente 580"/>
        <s v="Cliente 732"/>
        <s v="Cliente 549"/>
        <s v="Cliente 375"/>
        <s v="Cliente 709"/>
        <s v="Cliente 640"/>
        <s v="Cliente 65"/>
        <s v="Cliente 219"/>
        <s v="Cliente 466"/>
        <s v="Cliente 36"/>
        <s v="Cliente 97"/>
        <s v="Cliente 345"/>
        <s v="Cliente 230"/>
        <s v="Cliente 411"/>
        <s v="Cliente 115"/>
        <s v="Cliente 545"/>
        <s v="Cliente 42"/>
        <s v="Cliente 768"/>
        <s v="Cliente 454"/>
        <s v="Cliente 148"/>
        <s v="Cliente 191"/>
        <s v="Cliente 701"/>
        <s v="Cliente 601"/>
        <s v="Cliente 571"/>
        <s v="Cliente 22"/>
        <s v="Cliente 317"/>
        <s v="Cliente 288"/>
        <s v="Cliente 140"/>
        <s v="Cliente 226"/>
        <s v="Cliente 192"/>
        <s v="Cliente 263"/>
        <s v="Cliente 544"/>
        <s v="Cliente 514"/>
        <s v="Cliente 509"/>
        <s v="Cliente 207"/>
        <s v="Cliente 266"/>
        <s v="Cliente 284"/>
        <s v="Cliente 216"/>
        <s v="Cliente 776"/>
        <s v="Cliente 744"/>
        <s v="Cliente 567"/>
        <s v="Cliente 789"/>
        <s v="Cliente 635"/>
        <s v="Cliente 179"/>
        <s v="Cliente 260"/>
        <s v="Cliente 469"/>
        <s v="Cliente 17"/>
        <s v="Cliente 418"/>
        <s v="Cliente 322"/>
        <s v="Cliente 482"/>
        <s v="Cliente 283"/>
        <s v="Cliente 483"/>
        <s v="Cliente 557"/>
        <s v="Cliente 619"/>
        <s v="Cliente 570"/>
        <s v="Cliente 424"/>
        <s v="Cliente 795"/>
        <s v="Cliente 831"/>
        <s v="Cliente 178"/>
        <s v="Cliente 308"/>
        <s v="Cliente 197"/>
        <s v="Cliente 53"/>
        <s v="Cliente 829"/>
        <s v="Cliente 183"/>
        <s v="Cliente 100"/>
        <s v="Cliente 346"/>
        <s v="Cliente 583"/>
        <s v="Cliente 494"/>
        <s v="Cliente 706"/>
        <s v="Cliente 718"/>
        <s v="Cliente 323"/>
        <s v="Cliente 344"/>
        <s v="Cliente 301"/>
        <s v="Cliente 809"/>
        <s v="Cliente 262"/>
        <s v="Cliente 290"/>
        <s v="Cliente 703"/>
        <s v="Cliente 400"/>
        <s v="Cliente 753"/>
        <s v="Cliente 305"/>
        <s v="Cliente 582"/>
        <s v="Cliente 31"/>
        <s v="Cliente 248"/>
        <s v="Cliente 21"/>
        <s v="Cliente 830"/>
        <s v="Cliente 123"/>
        <s v="Cliente 588"/>
        <s v="Cliente 586"/>
        <s v="Cliente 558"/>
        <s v="Cliente 807"/>
        <s v="Cliente 742"/>
        <s v="Cliente 559"/>
        <s v="Cliente 334"/>
        <s v="Cliente 594"/>
        <s v="Cliente 719"/>
        <s v="Cliente 282"/>
      </sharedItems>
    </cacheField>
    <cacheField name="Rotas" numFmtId="0">
      <sharedItems count="4">
        <s v="Rota 01"/>
        <s v="Rota 03"/>
        <s v="Rota 02"/>
        <s v="Rota 04"/>
      </sharedItems>
    </cacheField>
    <cacheField name="Fevereiro" numFmtId="44">
      <sharedItems containsSemiMixedTypes="0" containsString="0" containsNumber="1" minValue="0" maxValue="75048.239999999962"/>
    </cacheField>
    <cacheField name="Março" numFmtId="44">
      <sharedItems containsSemiMixedTypes="0" containsString="0" containsNumber="1" minValue="0" maxValue="67467.559999999939"/>
    </cacheField>
    <cacheField name="Abril" numFmtId="44">
      <sharedItems containsSemiMixedTypes="0" containsString="0" containsNumber="1" minValue="0" maxValue="76703.719999999972"/>
    </cacheField>
    <cacheField name="Maio" numFmtId="44">
      <sharedItems containsSemiMixedTypes="0" containsString="0" containsNumber="1" minValue="0" maxValue="65056.52999999997"/>
    </cacheField>
    <cacheField name="Junho" numFmtId="44">
      <sharedItems containsSemiMixedTypes="0" containsString="0" containsNumber="1" minValue="-4.9800000000000004" maxValue="81943.360000000015"/>
    </cacheField>
    <cacheField name="Julho" numFmtId="44">
      <sharedItems containsSemiMixedTypes="0" containsString="0" containsNumber="1" minValue="-44.480000000000004" maxValue="26201.209999999981"/>
    </cacheField>
    <cacheField name="Agosto" numFmtId="44">
      <sharedItems containsSemiMixedTypes="0" containsString="0" containsNumber="1" minValue="-125.38" maxValue="67638.119999999981"/>
    </cacheField>
    <cacheField name="Bairro" numFmtId="44">
      <sharedItems count="10">
        <s v="Bairro 04"/>
        <s v="Bairro 10"/>
        <s v="Bairro 01"/>
        <s v="Bairro 02"/>
        <s v="Bairro 07"/>
        <s v="Bairro 08"/>
        <s v="Bairro 05"/>
        <s v="Bairro 06"/>
        <s v="Bairro 03"/>
        <s v="Bairro 09"/>
      </sharedItems>
    </cacheField>
    <cacheField name="Cidade" numFmtId="44">
      <sharedItems count="8">
        <s v="CIDADE 01"/>
        <s v="CIDADE 04"/>
        <s v="CIDADE 08"/>
        <s v="CIDADE 03"/>
        <s v="CIDADE 02"/>
        <s v="CIDADE 05"/>
        <s v="CIDADE 07"/>
        <s v="CIDADE 06"/>
      </sharedItems>
    </cacheField>
    <cacheField name="Rede" numFmtId="44">
      <sharedItems count="4">
        <s v="REDE 02"/>
        <s v="REDE 04"/>
        <s v="REDE 01"/>
        <s v="REDE 03"/>
      </sharedItems>
    </cacheField>
    <cacheField name="Nielsen" numFmtId="0">
      <sharedItems containsBlank="1" count="3">
        <s v="Não"/>
        <s v="Sim"/>
        <m u="1"/>
      </sharedItems>
    </cacheField>
    <cacheField name="Média 1tri" numFmtId="44">
      <sharedItems containsSemiMixedTypes="0" containsString="0" containsNumber="1" minValue="0" maxValue="45092.919999999984"/>
    </cacheField>
    <cacheField name="Média 2tri" numFmtId="44">
      <sharedItems containsSemiMixedTypes="0" containsString="0" containsNumber="1" minValue="0" maxValue="49249.586666666662"/>
    </cacheField>
    <cacheField name="@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4">
  <r>
    <x v="0"/>
    <x v="0"/>
    <n v="590.09"/>
    <n v="0"/>
    <n v="730.8900000000001"/>
    <n v="2461.9699999999998"/>
    <n v="188.66999999999996"/>
    <n v="703.85"/>
    <n v="-2.5099999999999998"/>
    <x v="0"/>
    <x v="0"/>
    <x v="0"/>
    <x v="0"/>
    <n v="440.32666666666665"/>
    <n v="1118.1633333333332"/>
    <n v="2"/>
  </r>
  <r>
    <x v="1"/>
    <x v="1"/>
    <n v="143.16"/>
    <n v="0"/>
    <n v="129.32"/>
    <n v="412.03000000000003"/>
    <n v="477.66000000000008"/>
    <n v="180.57"/>
    <n v="-2.5099999999999998"/>
    <x v="1"/>
    <x v="0"/>
    <x v="0"/>
    <x v="1"/>
    <n v="90.826666666666668"/>
    <n v="356.75333333333333"/>
    <n v="2"/>
  </r>
  <r>
    <x v="2"/>
    <x v="1"/>
    <n v="471.8"/>
    <n v="0"/>
    <n v="157.62"/>
    <n v="0"/>
    <n v="82.110000000000014"/>
    <n v="0"/>
    <n v="-2.5099999999999998"/>
    <x v="2"/>
    <x v="0"/>
    <x v="0"/>
    <x v="1"/>
    <n v="209.8066666666667"/>
    <n v="27.370000000000005"/>
    <n v="0"/>
  </r>
  <r>
    <x v="3"/>
    <x v="1"/>
    <n v="375.20999999999992"/>
    <n v="193.60000000000002"/>
    <n v="157.62"/>
    <n v="0"/>
    <n v="82.110000000000014"/>
    <n v="0"/>
    <n v="-2.5099999999999998"/>
    <x v="3"/>
    <x v="0"/>
    <x v="0"/>
    <x v="1"/>
    <n v="242.14333333333332"/>
    <n v="27.370000000000005"/>
    <n v="0"/>
  </r>
  <r>
    <x v="4"/>
    <x v="1"/>
    <n v="0"/>
    <n v="0"/>
    <n v="0"/>
    <n v="38268.779999999984"/>
    <n v="78744.939999999973"/>
    <n v="10265.400000000003"/>
    <n v="0"/>
    <x v="3"/>
    <x v="1"/>
    <x v="0"/>
    <x v="1"/>
    <n v="0"/>
    <n v="42426.373333333322"/>
    <n v="2"/>
  </r>
  <r>
    <x v="5"/>
    <x v="2"/>
    <n v="195.92"/>
    <n v="5306.8700000000008"/>
    <n v="3963"/>
    <n v="1056"/>
    <n v="22287.720000000005"/>
    <n v="0"/>
    <n v="0"/>
    <x v="1"/>
    <x v="0"/>
    <x v="0"/>
    <x v="1"/>
    <n v="3155.2633333333338"/>
    <n v="7781.2400000000016"/>
    <n v="2"/>
  </r>
  <r>
    <x v="6"/>
    <x v="3"/>
    <n v="0"/>
    <n v="0"/>
    <n v="0"/>
    <n v="0"/>
    <n v="0"/>
    <n v="19885.320000000029"/>
    <n v="0"/>
    <x v="3"/>
    <x v="2"/>
    <x v="1"/>
    <x v="0"/>
    <n v="0"/>
    <n v="6628.4400000000096"/>
    <n v="2"/>
  </r>
  <r>
    <x v="7"/>
    <x v="0"/>
    <n v="3439.8299999999977"/>
    <n v="6953.8500000000031"/>
    <n v="5110.4500000000035"/>
    <n v="11260.800000000008"/>
    <n v="3617.1299999999997"/>
    <n v="1130.01"/>
    <n v="0"/>
    <x v="3"/>
    <x v="0"/>
    <x v="2"/>
    <x v="1"/>
    <n v="5168.0433333333349"/>
    <n v="5335.9800000000023"/>
    <n v="2"/>
  </r>
  <r>
    <x v="8"/>
    <x v="2"/>
    <n v="12284.549999999992"/>
    <n v="6273.5700000000015"/>
    <n v="79.260000000000005"/>
    <n v="4359.6000000000004"/>
    <n v="9411.8100000000013"/>
    <n v="86.100000000000009"/>
    <n v="0"/>
    <x v="3"/>
    <x v="1"/>
    <x v="0"/>
    <x v="1"/>
    <n v="6212.4599999999982"/>
    <n v="4619.170000000001"/>
    <n v="0"/>
  </r>
  <r>
    <x v="9"/>
    <x v="1"/>
    <n v="7124.4300000000021"/>
    <n v="4541.47"/>
    <n v="6090.8499999999995"/>
    <n v="5771.5900000000038"/>
    <n v="6777.3900000000012"/>
    <n v="250.34"/>
    <n v="0"/>
    <x v="4"/>
    <x v="3"/>
    <x v="0"/>
    <x v="1"/>
    <n v="5918.916666666667"/>
    <n v="4266.4400000000014"/>
    <n v="0"/>
  </r>
  <r>
    <x v="10"/>
    <x v="0"/>
    <n v="4453.2899999999981"/>
    <n v="7712.3900000000021"/>
    <n v="5846.3099999999977"/>
    <n v="9150.36"/>
    <n v="1776.6699999999994"/>
    <n v="1216.9799999999998"/>
    <n v="0"/>
    <x v="3"/>
    <x v="0"/>
    <x v="2"/>
    <x v="1"/>
    <n v="6003.996666666666"/>
    <n v="4048.0033333333336"/>
    <n v="0"/>
  </r>
  <r>
    <x v="11"/>
    <x v="1"/>
    <n v="5455.230000000005"/>
    <n v="12654.66"/>
    <n v="8842.52"/>
    <n v="7173.0399999999981"/>
    <n v="4111.6099999999979"/>
    <n v="563.9799999999999"/>
    <n v="0"/>
    <x v="3"/>
    <x v="0"/>
    <x v="2"/>
    <x v="1"/>
    <n v="8984.136666666669"/>
    <n v="3949.5433333333317"/>
    <n v="0"/>
  </r>
  <r>
    <x v="12"/>
    <x v="0"/>
    <n v="2873.5099999999998"/>
    <n v="5156.829999999999"/>
    <n v="6093.880000000001"/>
    <n v="7006.230000000005"/>
    <n v="3557.9400000000023"/>
    <n v="530.49"/>
    <n v="0"/>
    <x v="3"/>
    <x v="0"/>
    <x v="2"/>
    <x v="1"/>
    <n v="4708.0733333333328"/>
    <n v="3698.2200000000025"/>
    <n v="0"/>
  </r>
  <r>
    <x v="13"/>
    <x v="0"/>
    <n v="3127.9900000000002"/>
    <n v="6697.2300000000023"/>
    <n v="5928.3399999999992"/>
    <n v="7076.059999999994"/>
    <n v="2625.4100000000008"/>
    <n v="964.37"/>
    <n v="0"/>
    <x v="3"/>
    <x v="0"/>
    <x v="2"/>
    <x v="1"/>
    <n v="5251.1866666666674"/>
    <n v="3555.2799999999984"/>
    <n v="0"/>
  </r>
  <r>
    <x v="14"/>
    <x v="3"/>
    <n v="2443.8200000000002"/>
    <n v="3487.3799999999978"/>
    <n v="4456.8800000000019"/>
    <n v="8547.7699999999986"/>
    <n v="1550.3799999999994"/>
    <n v="493.1699999999999"/>
    <n v="0"/>
    <x v="3"/>
    <x v="4"/>
    <x v="2"/>
    <x v="1"/>
    <n v="3462.6933333333332"/>
    <n v="3530.4399999999991"/>
    <n v="2"/>
  </r>
  <r>
    <x v="15"/>
    <x v="0"/>
    <n v="3479.0199999999954"/>
    <n v="5505.1299999999983"/>
    <n v="5656.7400000000016"/>
    <n v="8083.4699999999984"/>
    <n v="1702.8499999999988"/>
    <n v="549.65000000000009"/>
    <n v="0"/>
    <x v="3"/>
    <x v="0"/>
    <x v="2"/>
    <x v="1"/>
    <n v="4880.2966666666653"/>
    <n v="3445.3233333333324"/>
    <n v="0"/>
  </r>
  <r>
    <x v="16"/>
    <x v="0"/>
    <n v="2673.2199999999993"/>
    <n v="13452.239999999989"/>
    <n v="8498.7399999999943"/>
    <n v="6669.0599999999977"/>
    <n v="2540.809999999999"/>
    <n v="970.13999999999987"/>
    <n v="0"/>
    <x v="5"/>
    <x v="0"/>
    <x v="1"/>
    <x v="1"/>
    <n v="8208.0666666666602"/>
    <n v="3393.3366666666657"/>
    <n v="0"/>
  </r>
  <r>
    <x v="17"/>
    <x v="3"/>
    <n v="2138.23"/>
    <n v="4666.9299999999976"/>
    <n v="5494.0999999999995"/>
    <n v="8017.9299999999985"/>
    <n v="1378.94"/>
    <n v="731.45999999999992"/>
    <n v="0"/>
    <x v="3"/>
    <x v="4"/>
    <x v="2"/>
    <x v="1"/>
    <n v="4099.7533333333331"/>
    <n v="3376.1099999999992"/>
    <n v="0"/>
  </r>
  <r>
    <x v="18"/>
    <x v="3"/>
    <n v="2604.8799999999987"/>
    <n v="4754.7899999999991"/>
    <n v="5030.8700000000072"/>
    <n v="6324.7900000000045"/>
    <n v="2679.0600000000009"/>
    <n v="782.28"/>
    <n v="0"/>
    <x v="3"/>
    <x v="4"/>
    <x v="2"/>
    <x v="1"/>
    <n v="4130.1800000000012"/>
    <n v="3262.0433333333353"/>
    <n v="0"/>
  </r>
  <r>
    <x v="19"/>
    <x v="0"/>
    <n v="1705.1099999999994"/>
    <n v="3047.4299999999967"/>
    <n v="4155.8599999999979"/>
    <n v="7340.3900000000021"/>
    <n v="1346.9099999999996"/>
    <n v="754.28"/>
    <n v="0"/>
    <x v="3"/>
    <x v="0"/>
    <x v="2"/>
    <x v="1"/>
    <n v="2969.4666666666649"/>
    <n v="3147.1933333333341"/>
    <n v="2"/>
  </r>
  <r>
    <x v="20"/>
    <x v="2"/>
    <n v="934.69"/>
    <n v="755.89999999999986"/>
    <n v="744.39"/>
    <n v="7674.4599999999973"/>
    <n v="1044.7000000000003"/>
    <n v="620.9899999999999"/>
    <n v="0"/>
    <x v="3"/>
    <x v="0"/>
    <x v="2"/>
    <x v="1"/>
    <n v="811.66"/>
    <n v="3113.3833333333328"/>
    <n v="2"/>
  </r>
  <r>
    <x v="21"/>
    <x v="2"/>
    <n v="2330.7600000000002"/>
    <n v="3853.0199999999977"/>
    <n v="5265.1900000000041"/>
    <n v="6629.2500000000027"/>
    <n v="2144.75"/>
    <n v="465.64"/>
    <n v="0"/>
    <x v="3"/>
    <x v="0"/>
    <x v="2"/>
    <x v="1"/>
    <n v="3816.3233333333337"/>
    <n v="3079.880000000001"/>
    <n v="0"/>
  </r>
  <r>
    <x v="22"/>
    <x v="0"/>
    <n v="3506.6799999999971"/>
    <n v="4882.3200000000043"/>
    <n v="6097.9500000000025"/>
    <n v="6576.2600000000011"/>
    <n v="1413.54"/>
    <n v="1012.7299999999999"/>
    <n v="0"/>
    <x v="1"/>
    <x v="0"/>
    <x v="2"/>
    <x v="1"/>
    <n v="4828.9833333333345"/>
    <n v="3000.8433333333337"/>
    <n v="0"/>
  </r>
  <r>
    <x v="23"/>
    <x v="0"/>
    <n v="1876.0600000000002"/>
    <n v="4524.5"/>
    <n v="5241.0800000000054"/>
    <n v="7684.0600000000013"/>
    <n v="476.18999999999988"/>
    <n v="743.88"/>
    <n v="0"/>
    <x v="6"/>
    <x v="0"/>
    <x v="2"/>
    <x v="1"/>
    <n v="3880.5466666666689"/>
    <n v="2968.0433333333335"/>
    <n v="0"/>
  </r>
  <r>
    <x v="24"/>
    <x v="0"/>
    <n v="2423.079999999999"/>
    <n v="5996.0800000000036"/>
    <n v="4950.9899999999989"/>
    <n v="6372.7000000000044"/>
    <n v="1870.5899999999995"/>
    <n v="450.26"/>
    <n v="0"/>
    <x v="3"/>
    <x v="0"/>
    <x v="2"/>
    <x v="1"/>
    <n v="4456.7166666666672"/>
    <n v="2897.8500000000017"/>
    <n v="0"/>
  </r>
  <r>
    <x v="25"/>
    <x v="2"/>
    <n v="2442.89"/>
    <n v="865.79"/>
    <n v="798.13000000000011"/>
    <n v="3057.0500000000029"/>
    <n v="1626.9100000000005"/>
    <n v="3840.1"/>
    <n v="0"/>
    <x v="4"/>
    <x v="1"/>
    <x v="3"/>
    <x v="1"/>
    <n v="1368.9366666666665"/>
    <n v="2841.3533333333344"/>
    <n v="2"/>
  </r>
  <r>
    <x v="26"/>
    <x v="0"/>
    <n v="1939.7100000000003"/>
    <n v="2571.8399999999997"/>
    <n v="3423.0799999999981"/>
    <n v="6779.1799999999967"/>
    <n v="1317.6899999999996"/>
    <n v="192.17"/>
    <n v="0"/>
    <x v="3"/>
    <x v="0"/>
    <x v="2"/>
    <x v="1"/>
    <n v="2644.8766666666661"/>
    <n v="2763.013333333332"/>
    <n v="2"/>
  </r>
  <r>
    <x v="27"/>
    <x v="0"/>
    <n v="6669.82"/>
    <n v="12487.259999999997"/>
    <n v="6097.0400000000018"/>
    <n v="5008.130000000001"/>
    <n v="2881.5300000000007"/>
    <n v="0"/>
    <n v="0"/>
    <x v="4"/>
    <x v="0"/>
    <x v="1"/>
    <x v="0"/>
    <n v="8418.0399999999991"/>
    <n v="2629.8866666666672"/>
    <n v="0"/>
  </r>
  <r>
    <x v="28"/>
    <x v="2"/>
    <n v="837.21999999999935"/>
    <n v="2573.7299999999973"/>
    <n v="2368.0800000000008"/>
    <n v="5511.119999999999"/>
    <n v="1547.6499999999999"/>
    <n v="406.26"/>
    <n v="0"/>
    <x v="3"/>
    <x v="4"/>
    <x v="2"/>
    <x v="1"/>
    <n v="1926.3433333333323"/>
    <n v="2488.3433333333328"/>
    <n v="2"/>
  </r>
  <r>
    <x v="29"/>
    <x v="0"/>
    <n v="1649.6799999999996"/>
    <n v="4881.1799999999948"/>
    <n v="3722.7"/>
    <n v="5905.670000000001"/>
    <n v="937.9200000000003"/>
    <n v="425.29999999999995"/>
    <n v="0"/>
    <x v="3"/>
    <x v="0"/>
    <x v="2"/>
    <x v="1"/>
    <n v="3417.8533333333312"/>
    <n v="2422.9633333333336"/>
    <n v="0"/>
  </r>
  <r>
    <x v="30"/>
    <x v="2"/>
    <n v="1346.3499999999997"/>
    <n v="2610.7599999999984"/>
    <n v="4429.9499999999989"/>
    <n v="5343.5900000000065"/>
    <n v="905.07000000000016"/>
    <n v="515.97"/>
    <n v="0"/>
    <x v="3"/>
    <x v="3"/>
    <x v="2"/>
    <x v="1"/>
    <n v="2795.686666666666"/>
    <n v="2254.8766666666693"/>
    <n v="0"/>
  </r>
  <r>
    <x v="31"/>
    <x v="0"/>
    <n v="998.73999999999978"/>
    <n v="3189.3999999999987"/>
    <n v="2938.4600000000019"/>
    <n v="4556.67"/>
    <n v="1848.3499999999997"/>
    <n v="223.7"/>
    <n v="0"/>
    <x v="6"/>
    <x v="0"/>
    <x v="2"/>
    <x v="1"/>
    <n v="2375.5333333333333"/>
    <n v="2209.5733333333333"/>
    <n v="0"/>
  </r>
  <r>
    <x v="32"/>
    <x v="0"/>
    <n v="881.93000000000018"/>
    <n v="4045.4199999999973"/>
    <n v="2883.2500000000018"/>
    <n v="4355.6200000000017"/>
    <n v="1278.3800000000003"/>
    <n v="610.16"/>
    <n v="0"/>
    <x v="3"/>
    <x v="0"/>
    <x v="2"/>
    <x v="1"/>
    <n v="2603.5333333333333"/>
    <n v="2081.3866666666672"/>
    <n v="0"/>
  </r>
  <r>
    <x v="33"/>
    <x v="1"/>
    <n v="290.48"/>
    <n v="1140.8799999999992"/>
    <n v="2419.7099999999996"/>
    <n v="2598.1299999999997"/>
    <n v="2712.7800000000007"/>
    <n v="868.44"/>
    <n v="0"/>
    <x v="5"/>
    <x v="0"/>
    <x v="2"/>
    <x v="1"/>
    <n v="1283.6899999999996"/>
    <n v="2059.7833333333333"/>
    <n v="2"/>
  </r>
  <r>
    <x v="34"/>
    <x v="3"/>
    <n v="6636.0299999999988"/>
    <n v="555.09000000000015"/>
    <n v="2726.4300000000012"/>
    <n v="2805.7300000000014"/>
    <n v="2668.7299999999996"/>
    <n v="557.52"/>
    <n v="0"/>
    <x v="3"/>
    <x v="2"/>
    <x v="0"/>
    <x v="0"/>
    <n v="3305.85"/>
    <n v="2010.6600000000005"/>
    <n v="0"/>
  </r>
  <r>
    <x v="35"/>
    <x v="0"/>
    <n v="1294.2299999999998"/>
    <n v="3912.8599999999974"/>
    <n v="5445.0000000000027"/>
    <n v="3324.4999999999982"/>
    <n v="2035.5199999999998"/>
    <n v="477.79999999999995"/>
    <n v="0"/>
    <x v="0"/>
    <x v="0"/>
    <x v="1"/>
    <x v="0"/>
    <n v="3550.6966666666667"/>
    <n v="1945.9399999999994"/>
    <n v="0"/>
  </r>
  <r>
    <x v="36"/>
    <x v="1"/>
    <n v="2754.1400000000008"/>
    <n v="558.87"/>
    <n v="3102.6699999999996"/>
    <n v="1489.0100000000002"/>
    <n v="2639.7000000000003"/>
    <n v="1434.69"/>
    <n v="0"/>
    <x v="3"/>
    <x v="1"/>
    <x v="0"/>
    <x v="1"/>
    <n v="2138.56"/>
    <n v="1854.4666666666672"/>
    <n v="0"/>
  </r>
  <r>
    <x v="37"/>
    <x v="0"/>
    <n v="922.48999999999967"/>
    <n v="1668.7399999999986"/>
    <n v="2507.86"/>
    <n v="4408.4799999999977"/>
    <n v="723.75000000000034"/>
    <n v="389.31999999999994"/>
    <n v="0"/>
    <x v="7"/>
    <x v="0"/>
    <x v="2"/>
    <x v="1"/>
    <n v="1699.696666666666"/>
    <n v="1840.5166666666657"/>
    <n v="2"/>
  </r>
  <r>
    <x v="38"/>
    <x v="2"/>
    <n v="769.38000000000011"/>
    <n v="1689.4799999999987"/>
    <n v="2608.7500000000014"/>
    <n v="3375.7900000000004"/>
    <n v="1830.9700000000003"/>
    <n v="297.20000000000005"/>
    <n v="0"/>
    <x v="3"/>
    <x v="4"/>
    <x v="2"/>
    <x v="1"/>
    <n v="1689.2033333333336"/>
    <n v="1834.6533333333334"/>
    <n v="2"/>
  </r>
  <r>
    <x v="39"/>
    <x v="0"/>
    <n v="1345.93"/>
    <n v="1070.9999999999991"/>
    <n v="2150.650000000001"/>
    <n v="3379.3600000000006"/>
    <n v="1317.8499999999997"/>
    <n v="713.81"/>
    <n v="0"/>
    <x v="3"/>
    <x v="0"/>
    <x v="2"/>
    <x v="1"/>
    <n v="1522.5266666666666"/>
    <n v="1803.6733333333334"/>
    <n v="2"/>
  </r>
  <r>
    <x v="40"/>
    <x v="0"/>
    <n v="829.77999999999963"/>
    <n v="1586.8199999999986"/>
    <n v="13615.509999999991"/>
    <n v="3298.1499999999978"/>
    <n v="754.89000000000055"/>
    <n v="528.19000000000005"/>
    <n v="0"/>
    <x v="3"/>
    <x v="0"/>
    <x v="2"/>
    <x v="1"/>
    <n v="5344.0366666666632"/>
    <n v="1527.0766666666659"/>
    <n v="0"/>
  </r>
  <r>
    <x v="41"/>
    <x v="0"/>
    <n v="601.42999999999984"/>
    <n v="273.65999999999997"/>
    <n v="1718.4900000000005"/>
    <n v="352.04999999999995"/>
    <n v="2037.8400000000001"/>
    <n v="1980.6000000000004"/>
    <n v="0"/>
    <x v="3"/>
    <x v="5"/>
    <x v="0"/>
    <x v="1"/>
    <n v="864.52666666666676"/>
    <n v="1456.8300000000002"/>
    <n v="2"/>
  </r>
  <r>
    <x v="42"/>
    <x v="2"/>
    <n v="192.44"/>
    <n v="5.5200000000000005"/>
    <n v="3963"/>
    <n v="4043.6099999999997"/>
    <n v="0"/>
    <n v="73.800000000000011"/>
    <n v="0"/>
    <x v="2"/>
    <x v="0"/>
    <x v="0"/>
    <x v="1"/>
    <n v="1386.9866666666667"/>
    <n v="1372.47"/>
    <n v="0"/>
  </r>
  <r>
    <x v="43"/>
    <x v="1"/>
    <n v="134.68"/>
    <n v="1055.6499999999992"/>
    <n v="1382.3399999999997"/>
    <n v="2497.5100000000007"/>
    <n v="1052.1200000000003"/>
    <n v="404.38999999999987"/>
    <n v="0"/>
    <x v="3"/>
    <x v="6"/>
    <x v="3"/>
    <x v="1"/>
    <n v="857.55666666666639"/>
    <n v="1318.0066666666669"/>
    <n v="2"/>
  </r>
  <r>
    <x v="44"/>
    <x v="1"/>
    <n v="390.96000000000009"/>
    <n v="353.56"/>
    <n v="79.260000000000005"/>
    <n v="1486.74"/>
    <n v="299.95"/>
    <n v="1891.6599999999999"/>
    <n v="0"/>
    <x v="8"/>
    <x v="0"/>
    <x v="3"/>
    <x v="1"/>
    <n v="274.59333333333336"/>
    <n v="1226.1166666666666"/>
    <n v="2"/>
  </r>
  <r>
    <x v="45"/>
    <x v="1"/>
    <n v="376.69999999999993"/>
    <n v="1399.299999999999"/>
    <n v="3107.6600000000012"/>
    <n v="1912.83"/>
    <n v="1206.5300000000002"/>
    <n v="393.13999999999993"/>
    <n v="0"/>
    <x v="3"/>
    <x v="6"/>
    <x v="3"/>
    <x v="1"/>
    <n v="1627.8866666666665"/>
    <n v="1170.8333333333333"/>
    <n v="0"/>
  </r>
  <r>
    <x v="46"/>
    <x v="1"/>
    <n v="73.92"/>
    <n v="73.92"/>
    <n v="3096.3200000000011"/>
    <n v="1775.7099999999994"/>
    <n v="82.600000000000009"/>
    <n v="1638.900000000001"/>
    <n v="0"/>
    <x v="3"/>
    <x v="4"/>
    <x v="0"/>
    <x v="1"/>
    <n v="1081.386666666667"/>
    <n v="1165.7366666666667"/>
    <n v="2"/>
  </r>
  <r>
    <x v="47"/>
    <x v="0"/>
    <n v="363.22000000000008"/>
    <n v="234.08000000000004"/>
    <n v="2.88"/>
    <n v="800.81999999999994"/>
    <n v="897.68999999999983"/>
    <n v="1748.6699999999985"/>
    <n v="0"/>
    <x v="3"/>
    <x v="1"/>
    <x v="0"/>
    <x v="1"/>
    <n v="200.06000000000006"/>
    <n v="1149.0599999999995"/>
    <n v="2"/>
  </r>
  <r>
    <x v="48"/>
    <x v="1"/>
    <n v="4724.37"/>
    <n v="3764.599999999999"/>
    <n v="1585.91"/>
    <n v="1925.57"/>
    <n v="1009.1800000000004"/>
    <n v="376.16999999999996"/>
    <n v="0"/>
    <x v="3"/>
    <x v="1"/>
    <x v="3"/>
    <x v="1"/>
    <n v="3358.2933333333331"/>
    <n v="1103.6400000000001"/>
    <n v="0"/>
  </r>
  <r>
    <x v="49"/>
    <x v="1"/>
    <n v="947.49000000000012"/>
    <n v="1246.68"/>
    <n v="1648.7599999999995"/>
    <n v="806.56999999999994"/>
    <n v="2268.56"/>
    <n v="221.4"/>
    <n v="0"/>
    <x v="3"/>
    <x v="4"/>
    <x v="0"/>
    <x v="0"/>
    <n v="1280.9766666666665"/>
    <n v="1098.8433333333335"/>
    <n v="0"/>
  </r>
  <r>
    <x v="50"/>
    <x v="2"/>
    <n v="1903.6199999999997"/>
    <n v="1121.7299999999998"/>
    <n v="786.70000000000016"/>
    <n v="1618.2599999999995"/>
    <n v="1566.5899999999992"/>
    <n v="86.1"/>
    <n v="0"/>
    <x v="4"/>
    <x v="4"/>
    <x v="1"/>
    <x v="1"/>
    <n v="1270.6833333333332"/>
    <n v="1090.3166666666662"/>
    <n v="0"/>
  </r>
  <r>
    <x v="51"/>
    <x v="1"/>
    <n v="1.84"/>
    <n v="1766.1599999999994"/>
    <n v="1479.69"/>
    <n v="4.4000000000000004"/>
    <n v="1187.8200000000004"/>
    <n v="1828.88"/>
    <n v="0"/>
    <x v="3"/>
    <x v="4"/>
    <x v="0"/>
    <x v="1"/>
    <n v="1082.5633333333333"/>
    <n v="1007.0333333333334"/>
    <n v="0"/>
  </r>
  <r>
    <x v="52"/>
    <x v="3"/>
    <n v="291.47000000000003"/>
    <n v="1346.839999999999"/>
    <n v="2832.4600000000028"/>
    <n v="1137.6299999999994"/>
    <n v="1530.0900000000006"/>
    <n v="342.15999999999997"/>
    <n v="0"/>
    <x v="1"/>
    <x v="2"/>
    <x v="1"/>
    <x v="0"/>
    <n v="1490.2566666666673"/>
    <n v="1003.2933333333334"/>
    <n v="0"/>
  </r>
  <r>
    <x v="53"/>
    <x v="0"/>
    <n v="10.91"/>
    <n v="2565.4299999999989"/>
    <n v="6.26"/>
    <n v="994.1099999999999"/>
    <n v="1876.19"/>
    <n v="86.100000000000009"/>
    <n v="0"/>
    <x v="3"/>
    <x v="0"/>
    <x v="0"/>
    <x v="1"/>
    <n v="860.86666666666633"/>
    <n v="985.4666666666667"/>
    <n v="2"/>
  </r>
  <r>
    <x v="54"/>
    <x v="1"/>
    <n v="2575.4499999999994"/>
    <n v="833.75"/>
    <n v="1242.48"/>
    <n v="296.25"/>
    <n v="79.22"/>
    <n v="2565.92"/>
    <n v="0"/>
    <x v="3"/>
    <x v="0"/>
    <x v="0"/>
    <x v="0"/>
    <n v="1550.5599999999997"/>
    <n v="980.46333333333348"/>
    <n v="0"/>
  </r>
  <r>
    <x v="55"/>
    <x v="1"/>
    <n v="167.86"/>
    <n v="744.68000000000006"/>
    <n v="851.42000000000007"/>
    <n v="580.48"/>
    <n v="1254.94"/>
    <n v="981.99"/>
    <n v="0"/>
    <x v="2"/>
    <x v="1"/>
    <x v="0"/>
    <x v="1"/>
    <n v="587.98666666666668"/>
    <n v="939.13666666666666"/>
    <n v="2"/>
  </r>
  <r>
    <x v="56"/>
    <x v="0"/>
    <n v="759.25999999999965"/>
    <n v="1348.0899999999983"/>
    <n v="2082.7899999999991"/>
    <n v="2225.4000000000005"/>
    <n v="417.37"/>
    <n v="148.04"/>
    <n v="0"/>
    <x v="3"/>
    <x v="0"/>
    <x v="2"/>
    <x v="1"/>
    <n v="1396.7133333333325"/>
    <n v="930.2700000000001"/>
    <n v="0"/>
  </r>
  <r>
    <x v="57"/>
    <x v="1"/>
    <n v="281.2"/>
    <n v="1146.6399999999996"/>
    <n v="1699.8"/>
    <n v="805.86999999999978"/>
    <n v="1366.66"/>
    <n v="541.12"/>
    <n v="0"/>
    <x v="3"/>
    <x v="0"/>
    <x v="1"/>
    <x v="1"/>
    <n v="1042.5466666666664"/>
    <n v="904.54999999999984"/>
    <n v="0"/>
  </r>
  <r>
    <x v="58"/>
    <x v="0"/>
    <n v="0"/>
    <n v="0"/>
    <n v="0"/>
    <n v="0"/>
    <n v="2706"/>
    <n v="0"/>
    <n v="0"/>
    <x v="6"/>
    <x v="0"/>
    <x v="1"/>
    <x v="1"/>
    <n v="0"/>
    <n v="902"/>
    <n v="2"/>
  </r>
  <r>
    <x v="59"/>
    <x v="1"/>
    <n v="809.4"/>
    <n v="1675.7700000000004"/>
    <n v="824.33000000000038"/>
    <n v="852.9699999999998"/>
    <n v="1330.3200000000002"/>
    <n v="491.5499999999999"/>
    <n v="0"/>
    <x v="3"/>
    <x v="5"/>
    <x v="0"/>
    <x v="1"/>
    <n v="1103.166666666667"/>
    <n v="891.61333333333323"/>
    <n v="0"/>
  </r>
  <r>
    <x v="60"/>
    <x v="3"/>
    <n v="44.08"/>
    <n v="48.22"/>
    <n v="1004.2500000000005"/>
    <n v="1473.8300000000006"/>
    <n v="24.6"/>
    <n v="1128.1900000000005"/>
    <n v="0"/>
    <x v="6"/>
    <x v="0"/>
    <x v="0"/>
    <x v="0"/>
    <n v="365.51666666666682"/>
    <n v="875.5400000000003"/>
    <n v="2"/>
  </r>
  <r>
    <x v="61"/>
    <x v="3"/>
    <n v="1.84"/>
    <n v="1098.3699999999999"/>
    <n v="0"/>
    <n v="1864.0000000000009"/>
    <n v="0"/>
    <n v="677.6600000000002"/>
    <n v="0"/>
    <x v="0"/>
    <x v="0"/>
    <x v="0"/>
    <x v="0"/>
    <n v="366.73666666666662"/>
    <n v="847.22000000000037"/>
    <n v="2"/>
  </r>
  <r>
    <x v="62"/>
    <x v="1"/>
    <n v="1262.9600000000003"/>
    <n v="1299.9499999999998"/>
    <n v="0"/>
    <n v="1039.3000000000004"/>
    <n v="950.91000000000076"/>
    <n v="515.31999999999994"/>
    <n v="0"/>
    <x v="3"/>
    <x v="4"/>
    <x v="0"/>
    <x v="0"/>
    <n v="854.30333333333328"/>
    <n v="835.17666666666707"/>
    <n v="0"/>
  </r>
  <r>
    <x v="63"/>
    <x v="1"/>
    <n v="3.28"/>
    <n v="2855.2300000000005"/>
    <n v="6.17"/>
    <n v="626.88"/>
    <n v="1776.6800000000005"/>
    <n v="86.100000000000009"/>
    <n v="0"/>
    <x v="1"/>
    <x v="6"/>
    <x v="0"/>
    <x v="0"/>
    <n v="954.89333333333354"/>
    <n v="829.88666666666677"/>
    <n v="0"/>
  </r>
  <r>
    <x v="64"/>
    <x v="0"/>
    <n v="312.7"/>
    <n v="838.23"/>
    <n v="2938.3199999999993"/>
    <n v="1301.8199999999997"/>
    <n v="681.6600000000002"/>
    <n v="503.36"/>
    <n v="0"/>
    <x v="5"/>
    <x v="0"/>
    <x v="2"/>
    <x v="1"/>
    <n v="1363.083333333333"/>
    <n v="828.94666666666672"/>
    <n v="0"/>
  </r>
  <r>
    <x v="65"/>
    <x v="3"/>
    <n v="2469.63"/>
    <n v="785.04"/>
    <n v="1738.1"/>
    <n v="296.25"/>
    <n v="79.22"/>
    <n v="2094.1200000000003"/>
    <n v="0"/>
    <x v="4"/>
    <x v="0"/>
    <x v="0"/>
    <x v="1"/>
    <n v="1664.2566666666669"/>
    <n v="823.19666666666672"/>
    <n v="0"/>
  </r>
  <r>
    <x v="66"/>
    <x v="1"/>
    <n v="0"/>
    <n v="0"/>
    <n v="0"/>
    <n v="0"/>
    <n v="1545.6899999999998"/>
    <n v="809.36000000000024"/>
    <n v="0"/>
    <x v="3"/>
    <x v="0"/>
    <x v="0"/>
    <x v="1"/>
    <n v="0"/>
    <n v="785.01666666666677"/>
    <n v="2"/>
  </r>
  <r>
    <x v="67"/>
    <x v="0"/>
    <n v="823.80999999999983"/>
    <n v="1396.1199999999997"/>
    <n v="742.85000000000025"/>
    <n v="924.6"/>
    <n v="601.98"/>
    <n v="562.44000000000005"/>
    <n v="0"/>
    <x v="3"/>
    <x v="7"/>
    <x v="0"/>
    <x v="1"/>
    <n v="987.59333333333325"/>
    <n v="696.34"/>
    <n v="0"/>
  </r>
  <r>
    <x v="68"/>
    <x v="1"/>
    <n v="0"/>
    <n v="1.06"/>
    <n v="1257.9800000000005"/>
    <n v="0"/>
    <n v="228.38"/>
    <n v="1827.6499999999999"/>
    <n v="0"/>
    <x v="3"/>
    <x v="1"/>
    <x v="0"/>
    <x v="1"/>
    <n v="419.68000000000012"/>
    <n v="685.34333333333325"/>
    <n v="2"/>
  </r>
  <r>
    <x v="69"/>
    <x v="2"/>
    <n v="1072.3699999999999"/>
    <n v="1832.43"/>
    <n v="3261.85"/>
    <n v="1.88"/>
    <n v="1887.96"/>
    <n v="86.100000000000009"/>
    <n v="0"/>
    <x v="3"/>
    <x v="1"/>
    <x v="0"/>
    <x v="1"/>
    <n v="2055.5499999999997"/>
    <n v="658.64666666666665"/>
    <n v="0"/>
  </r>
  <r>
    <x v="70"/>
    <x v="1"/>
    <n v="10.91"/>
    <n v="2382.4900000000002"/>
    <n v="6.26"/>
    <n v="1152.95"/>
    <n v="579.5999999999998"/>
    <n v="86.100000000000009"/>
    <n v="0"/>
    <x v="3"/>
    <x v="6"/>
    <x v="0"/>
    <x v="1"/>
    <n v="799.88666666666677"/>
    <n v="606.21666666666658"/>
    <n v="0"/>
  </r>
  <r>
    <x v="71"/>
    <x v="2"/>
    <n v="144.13"/>
    <n v="660.29"/>
    <n v="295.05"/>
    <n v="981.23999999999978"/>
    <n v="209.09999999999997"/>
    <n v="592.91000000000031"/>
    <n v="0"/>
    <x v="4"/>
    <x v="0"/>
    <x v="3"/>
    <x v="1"/>
    <n v="366.49"/>
    <n v="594.41666666666663"/>
    <n v="2"/>
  </r>
  <r>
    <x v="72"/>
    <x v="3"/>
    <n v="12.63"/>
    <n v="973.37"/>
    <n v="112.68"/>
    <n v="492.69000000000005"/>
    <n v="777.8900000000001"/>
    <n v="492.98000000000008"/>
    <n v="0"/>
    <x v="3"/>
    <x v="3"/>
    <x v="0"/>
    <x v="1"/>
    <n v="366.22666666666669"/>
    <n v="587.85333333333335"/>
    <n v="2"/>
  </r>
  <r>
    <x v="73"/>
    <x v="1"/>
    <n v="1414.5300000000002"/>
    <n v="584.6099999999999"/>
    <n v="395.62"/>
    <n v="296.25"/>
    <n v="79.22"/>
    <n v="1318.5000000000011"/>
    <n v="0"/>
    <x v="2"/>
    <x v="0"/>
    <x v="0"/>
    <x v="1"/>
    <n v="798.25333333333344"/>
    <n v="564.65666666666709"/>
    <n v="0"/>
  </r>
  <r>
    <x v="74"/>
    <x v="0"/>
    <n v="73.92"/>
    <n v="679.47"/>
    <n v="2027.6600000000005"/>
    <n v="73.800000000000011"/>
    <n v="1242.7000000000003"/>
    <n v="372.72"/>
    <n v="0"/>
    <x v="1"/>
    <x v="0"/>
    <x v="0"/>
    <x v="0"/>
    <n v="927.01666666666688"/>
    <n v="563.07333333333338"/>
    <n v="0"/>
  </r>
  <r>
    <x v="75"/>
    <x v="1"/>
    <n v="25.26"/>
    <n v="574.87"/>
    <n v="384.67999999999989"/>
    <n v="1.88"/>
    <n v="877.40000000000043"/>
    <n v="751.58000000000015"/>
    <n v="0"/>
    <x v="5"/>
    <x v="0"/>
    <x v="0"/>
    <x v="0"/>
    <n v="328.27"/>
    <n v="543.62000000000023"/>
    <n v="2"/>
  </r>
  <r>
    <x v="76"/>
    <x v="2"/>
    <n v="1587.5699999999997"/>
    <n v="9.4"/>
    <n v="0"/>
    <n v="885.33000000000015"/>
    <n v="719.45000000000016"/>
    <n v="20.46"/>
    <n v="0"/>
    <x v="3"/>
    <x v="0"/>
    <x v="0"/>
    <x v="1"/>
    <n v="532.32333333333327"/>
    <n v="541.74666666666678"/>
    <n v="2"/>
  </r>
  <r>
    <x v="77"/>
    <x v="2"/>
    <n v="3.68"/>
    <n v="9.4"/>
    <n v="2.98"/>
    <n v="573.93000000000006"/>
    <n v="763.75"/>
    <n v="285.24"/>
    <n v="0"/>
    <x v="3"/>
    <x v="7"/>
    <x v="0"/>
    <x v="1"/>
    <n v="5.3533333333333326"/>
    <n v="540.97333333333336"/>
    <n v="2"/>
  </r>
  <r>
    <x v="78"/>
    <x v="0"/>
    <n v="0"/>
    <n v="0"/>
    <n v="560.61999999999978"/>
    <n v="328.84"/>
    <n v="1227.9100000000005"/>
    <n v="20.72"/>
    <n v="0"/>
    <x v="9"/>
    <x v="0"/>
    <x v="1"/>
    <x v="1"/>
    <n v="186.87333333333325"/>
    <n v="525.82333333333349"/>
    <n v="2"/>
  </r>
  <r>
    <x v="79"/>
    <x v="1"/>
    <n v="576.12"/>
    <n v="0"/>
    <n v="0"/>
    <n v="377.78000000000003"/>
    <n v="1186.9599999999996"/>
    <n v="0"/>
    <n v="0"/>
    <x v="6"/>
    <x v="0"/>
    <x v="0"/>
    <x v="1"/>
    <n v="192.04"/>
    <n v="521.57999999999981"/>
    <n v="2"/>
  </r>
  <r>
    <x v="80"/>
    <x v="1"/>
    <n v="86.820000000000007"/>
    <n v="1349.4899999999998"/>
    <n v="329.64"/>
    <n v="377.16000000000008"/>
    <n v="118.92"/>
    <n v="1013.9100000000002"/>
    <n v="0"/>
    <x v="3"/>
    <x v="4"/>
    <x v="0"/>
    <x v="1"/>
    <n v="588.65"/>
    <n v="503.3300000000001"/>
    <n v="0"/>
  </r>
  <r>
    <x v="81"/>
    <x v="0"/>
    <n v="255.16000000000003"/>
    <n v="236.95000000000007"/>
    <n v="118.92"/>
    <n v="1318.88"/>
    <n v="73.800000000000011"/>
    <n v="61.5"/>
    <n v="0"/>
    <x v="1"/>
    <x v="0"/>
    <x v="0"/>
    <x v="1"/>
    <n v="203.6766666666667"/>
    <n v="484.72666666666669"/>
    <n v="2"/>
  </r>
  <r>
    <x v="82"/>
    <x v="1"/>
    <n v="12.63"/>
    <n v="343.31"/>
    <n v="112.68"/>
    <n v="469.75"/>
    <n v="828.17000000000007"/>
    <n v="147.60000000000002"/>
    <n v="0"/>
    <x v="0"/>
    <x v="0"/>
    <x v="0"/>
    <x v="1"/>
    <n v="156.20666666666668"/>
    <n v="481.84"/>
    <n v="2"/>
  </r>
  <r>
    <x v="83"/>
    <x v="1"/>
    <n v="0"/>
    <n v="1612.4400000000003"/>
    <n v="798.24000000000012"/>
    <n v="863.30999999999983"/>
    <n v="0"/>
    <n v="572.37"/>
    <n v="0"/>
    <x v="1"/>
    <x v="1"/>
    <x v="1"/>
    <x v="1"/>
    <n v="803.56000000000006"/>
    <n v="478.55999999999995"/>
    <n v="0"/>
  </r>
  <r>
    <x v="84"/>
    <x v="1"/>
    <n v="33.07"/>
    <n v="303.42999999999995"/>
    <n v="522.29"/>
    <n v="420.68"/>
    <n v="567.55000000000007"/>
    <n v="426.71"/>
    <n v="0"/>
    <x v="5"/>
    <x v="0"/>
    <x v="2"/>
    <x v="1"/>
    <n v="286.26333333333332"/>
    <n v="471.6466666666667"/>
    <n v="2"/>
  </r>
  <r>
    <x v="85"/>
    <x v="1"/>
    <n v="2.93"/>
    <n v="774.79999999999984"/>
    <n v="406.28999999999996"/>
    <n v="383.72999999999996"/>
    <n v="481.40000000000009"/>
    <n v="537.37"/>
    <n v="0"/>
    <x v="3"/>
    <x v="3"/>
    <x v="0"/>
    <x v="1"/>
    <n v="394.67333333333323"/>
    <n v="467.5"/>
    <n v="2"/>
  </r>
  <r>
    <x v="86"/>
    <x v="0"/>
    <n v="913.8300000000005"/>
    <n v="889.8299999999997"/>
    <n v="569.15"/>
    <n v="355.47999999999996"/>
    <n v="485.29999999999995"/>
    <n v="536.85"/>
    <n v="0"/>
    <x v="7"/>
    <x v="0"/>
    <x v="0"/>
    <x v="0"/>
    <n v="790.93666666666684"/>
    <n v="459.21000000000004"/>
    <n v="0"/>
  </r>
  <r>
    <x v="87"/>
    <x v="0"/>
    <n v="688.50000000000034"/>
    <n v="789.05"/>
    <n v="766.26000000000045"/>
    <n v="728.37"/>
    <n v="311.85999999999996"/>
    <n v="332.08000000000004"/>
    <n v="0"/>
    <x v="7"/>
    <x v="0"/>
    <x v="0"/>
    <x v="1"/>
    <n v="747.93666666666684"/>
    <n v="457.43666666666667"/>
    <n v="0"/>
  </r>
  <r>
    <x v="88"/>
    <x v="3"/>
    <n v="0"/>
    <n v="1316.8800000000008"/>
    <n v="73.22"/>
    <n v="0"/>
    <n v="79.289999999999992"/>
    <n v="1274.05"/>
    <n v="0"/>
    <x v="5"/>
    <x v="0"/>
    <x v="2"/>
    <x v="1"/>
    <n v="463.36666666666696"/>
    <n v="451.11333333333329"/>
    <n v="0"/>
  </r>
  <r>
    <x v="89"/>
    <x v="3"/>
    <n v="203.32000000000002"/>
    <n v="749.75999999999988"/>
    <n v="0"/>
    <n v="1337.4000000000005"/>
    <n v="0"/>
    <n v="0"/>
    <n v="0"/>
    <x v="6"/>
    <x v="0"/>
    <x v="0"/>
    <x v="0"/>
    <n v="317.69333333333333"/>
    <n v="445.80000000000018"/>
    <n v="2"/>
  </r>
  <r>
    <x v="90"/>
    <x v="1"/>
    <n v="1.84"/>
    <n v="5.5200000000000005"/>
    <n v="9.91"/>
    <n v="9.91"/>
    <n v="237.9"/>
    <n v="1035.6199999999999"/>
    <n v="0"/>
    <x v="3"/>
    <x v="3"/>
    <x v="0"/>
    <x v="1"/>
    <n v="5.7566666666666668"/>
    <n v="427.80999999999995"/>
    <n v="2"/>
  </r>
  <r>
    <x v="91"/>
    <x v="2"/>
    <n v="0"/>
    <n v="0"/>
    <n v="583.80000000000007"/>
    <n v="73.800000000000011"/>
    <n v="1117.96"/>
    <n v="73.800000000000011"/>
    <n v="0"/>
    <x v="3"/>
    <x v="7"/>
    <x v="0"/>
    <x v="1"/>
    <n v="194.60000000000002"/>
    <n v="421.8533333333333"/>
    <n v="2"/>
  </r>
  <r>
    <x v="92"/>
    <x v="1"/>
    <n v="1.84"/>
    <n v="1731.8699999999994"/>
    <n v="86.990000000000009"/>
    <n v="75.680000000000007"/>
    <n v="1091.6399999999999"/>
    <n v="0"/>
    <n v="0"/>
    <x v="3"/>
    <x v="3"/>
    <x v="0"/>
    <x v="1"/>
    <n v="606.89999999999975"/>
    <n v="389.10666666666663"/>
    <n v="0"/>
  </r>
  <r>
    <x v="93"/>
    <x v="2"/>
    <n v="0"/>
    <n v="0"/>
    <n v="0"/>
    <n v="616.5300000000002"/>
    <n v="0"/>
    <n v="535.01"/>
    <n v="0"/>
    <x v="3"/>
    <x v="0"/>
    <x v="0"/>
    <x v="1"/>
    <n v="0"/>
    <n v="383.84666666666675"/>
    <n v="2"/>
  </r>
  <r>
    <x v="94"/>
    <x v="0"/>
    <n v="73.92"/>
    <n v="233.87"/>
    <n v="343.06999999999994"/>
    <n v="152.77000000000001"/>
    <n v="509.87000000000006"/>
    <n v="484.83000000000015"/>
    <n v="0"/>
    <x v="7"/>
    <x v="0"/>
    <x v="0"/>
    <x v="1"/>
    <n v="216.95333333333329"/>
    <n v="382.49000000000007"/>
    <n v="2"/>
  </r>
  <r>
    <x v="95"/>
    <x v="1"/>
    <n v="357.97000000000008"/>
    <n v="489.90000000000003"/>
    <n v="1574.1000000000001"/>
    <n v="954.57"/>
    <n v="118.22"/>
    <n v="61.900000000000006"/>
    <n v="0"/>
    <x v="3"/>
    <x v="4"/>
    <x v="0"/>
    <x v="1"/>
    <n v="807.32333333333338"/>
    <n v="378.23"/>
    <n v="0"/>
  </r>
  <r>
    <x v="96"/>
    <x v="3"/>
    <n v="12.63"/>
    <n v="514.96"/>
    <n v="112.68"/>
    <n v="125.46000000000001"/>
    <n v="865.86000000000024"/>
    <n v="102.80000000000001"/>
    <n v="0"/>
    <x v="3"/>
    <x v="4"/>
    <x v="0"/>
    <x v="1"/>
    <n v="213.42333333333332"/>
    <n v="364.70666666666676"/>
    <n v="2"/>
  </r>
  <r>
    <x v="97"/>
    <x v="1"/>
    <n v="675.15000000000009"/>
    <n v="139.35"/>
    <n v="11.58"/>
    <n v="36.900000000000006"/>
    <n v="357.67"/>
    <n v="688.08000000000027"/>
    <n v="0"/>
    <x v="3"/>
    <x v="6"/>
    <x v="0"/>
    <x v="0"/>
    <n v="275.36000000000007"/>
    <n v="360.88333333333344"/>
    <n v="2"/>
  </r>
  <r>
    <x v="98"/>
    <x v="2"/>
    <n v="0"/>
    <n v="0"/>
    <n v="0"/>
    <n v="0"/>
    <n v="0"/>
    <n v="1042.9299999999998"/>
    <n v="0"/>
    <x v="3"/>
    <x v="6"/>
    <x v="0"/>
    <x v="1"/>
    <n v="0"/>
    <n v="347.64333333333326"/>
    <n v="2"/>
  </r>
  <r>
    <x v="99"/>
    <x v="0"/>
    <n v="380.16"/>
    <n v="535.86"/>
    <n v="0.95"/>
    <n v="301.44"/>
    <n v="73.800000000000011"/>
    <n v="656.79999999999984"/>
    <n v="0"/>
    <x v="3"/>
    <x v="0"/>
    <x v="0"/>
    <x v="1"/>
    <n v="305.65666666666669"/>
    <n v="344.01333333333332"/>
    <n v="2"/>
  </r>
  <r>
    <x v="100"/>
    <x v="0"/>
    <n v="513.88"/>
    <n v="520.11"/>
    <n v="398.14999999999992"/>
    <n v="370.44"/>
    <n v="650.24000000000012"/>
    <n v="0"/>
    <n v="0"/>
    <x v="5"/>
    <x v="0"/>
    <x v="0"/>
    <x v="1"/>
    <n v="477.37999999999994"/>
    <n v="340.22666666666669"/>
    <n v="0"/>
  </r>
  <r>
    <x v="101"/>
    <x v="1"/>
    <n v="284.61000000000007"/>
    <n v="75.78"/>
    <n v="67.5"/>
    <n v="409.07000000000011"/>
    <n v="309.48"/>
    <n v="292.03999999999996"/>
    <n v="0"/>
    <x v="3"/>
    <x v="0"/>
    <x v="0"/>
    <x v="1"/>
    <n v="142.63000000000002"/>
    <n v="336.8633333333334"/>
    <n v="2"/>
  </r>
  <r>
    <x v="102"/>
    <x v="1"/>
    <n v="295.97999999999996"/>
    <n v="158.4"/>
    <n v="576.78999999999985"/>
    <n v="172.19"/>
    <n v="546.88000000000011"/>
    <n v="266.68"/>
    <n v="0"/>
    <x v="3"/>
    <x v="1"/>
    <x v="0"/>
    <x v="0"/>
    <n v="343.7233333333333"/>
    <n v="328.58333333333343"/>
    <n v="0"/>
  </r>
  <r>
    <x v="103"/>
    <x v="1"/>
    <n v="84.48"/>
    <n v="0"/>
    <n v="0"/>
    <n v="86.100000000000009"/>
    <n v="497.22000000000008"/>
    <n v="382.28000000000009"/>
    <n v="0"/>
    <x v="2"/>
    <x v="0"/>
    <x v="0"/>
    <x v="1"/>
    <n v="28.16"/>
    <n v="321.86666666666673"/>
    <n v="2"/>
  </r>
  <r>
    <x v="104"/>
    <x v="1"/>
    <n v="240.69"/>
    <n v="237.89999999999995"/>
    <n v="205.63"/>
    <n v="270.46999999999997"/>
    <n v="0"/>
    <n v="673.45"/>
    <n v="0"/>
    <x v="3"/>
    <x v="0"/>
    <x v="0"/>
    <x v="1"/>
    <n v="228.0733333333333"/>
    <n v="314.64000000000004"/>
    <n v="2"/>
  </r>
  <r>
    <x v="105"/>
    <x v="1"/>
    <n v="7.91"/>
    <n v="2190.8899999999994"/>
    <n v="9.91"/>
    <n v="260.94"/>
    <n v="593.53"/>
    <n v="86.100000000000009"/>
    <n v="0"/>
    <x v="3"/>
    <x v="3"/>
    <x v="0"/>
    <x v="0"/>
    <n v="736.23666666666634"/>
    <n v="313.52333333333337"/>
    <n v="0"/>
  </r>
  <r>
    <x v="106"/>
    <x v="3"/>
    <n v="1182.3200000000002"/>
    <n v="241.20000000000002"/>
    <n v="314.36"/>
    <n v="128.47999999999999"/>
    <n v="79.22"/>
    <n v="722.73000000000025"/>
    <n v="0"/>
    <x v="5"/>
    <x v="0"/>
    <x v="0"/>
    <x v="1"/>
    <n v="579.29333333333341"/>
    <n v="310.14333333333343"/>
    <n v="0"/>
  </r>
  <r>
    <x v="107"/>
    <x v="2"/>
    <n v="771.04000000000008"/>
    <n v="3.68"/>
    <n v="324.33"/>
    <n v="3.78"/>
    <n v="919.88000000000011"/>
    <n v="1.89"/>
    <n v="0"/>
    <x v="3"/>
    <x v="6"/>
    <x v="0"/>
    <x v="1"/>
    <n v="366.34999999999997"/>
    <n v="308.51666666666671"/>
    <n v="0"/>
  </r>
  <r>
    <x v="108"/>
    <x v="2"/>
    <n v="151.56"/>
    <n v="0"/>
    <n v="578.55000000000018"/>
    <n v="259.35000000000002"/>
    <n v="424.74999999999994"/>
    <n v="230.22000000000003"/>
    <n v="0"/>
    <x v="3"/>
    <x v="6"/>
    <x v="0"/>
    <x v="1"/>
    <n v="243.37000000000003"/>
    <n v="304.77333333333331"/>
    <n v="2"/>
  </r>
  <r>
    <x v="109"/>
    <x v="0"/>
    <n v="502.87999999999994"/>
    <n v="274.56"/>
    <n v="386.88000000000005"/>
    <n v="556.4"/>
    <n v="73.800000000000011"/>
    <n v="280.14"/>
    <n v="0"/>
    <x v="5"/>
    <x v="0"/>
    <x v="0"/>
    <x v="0"/>
    <n v="388.10666666666663"/>
    <n v="303.44666666666666"/>
    <n v="0"/>
  </r>
  <r>
    <x v="110"/>
    <x v="0"/>
    <n v="752.2"/>
    <n v="0"/>
    <n v="1.89"/>
    <n v="679.38"/>
    <n v="217.96000000000006"/>
    <n v="0"/>
    <n v="0"/>
    <x v="9"/>
    <x v="0"/>
    <x v="2"/>
    <x v="1"/>
    <n v="251.36333333333334"/>
    <n v="299.11333333333334"/>
    <n v="2"/>
  </r>
  <r>
    <x v="111"/>
    <x v="0"/>
    <n v="73.92"/>
    <n v="264.54999999999995"/>
    <n v="85.9"/>
    <n v="354"/>
    <n v="82.600000000000009"/>
    <n v="453.39"/>
    <n v="0"/>
    <x v="3"/>
    <x v="0"/>
    <x v="1"/>
    <x v="1"/>
    <n v="141.45666666666668"/>
    <n v="296.66333333333336"/>
    <n v="2"/>
  </r>
  <r>
    <x v="112"/>
    <x v="0"/>
    <n v="73.92"/>
    <n v="425.30000000000007"/>
    <n v="79.319999999999993"/>
    <n v="0"/>
    <n v="654.29999999999984"/>
    <n v="233.74999999999997"/>
    <n v="0"/>
    <x v="5"/>
    <x v="0"/>
    <x v="1"/>
    <x v="0"/>
    <n v="192.84666666666669"/>
    <n v="296.01666666666659"/>
    <n v="2"/>
  </r>
  <r>
    <x v="113"/>
    <x v="1"/>
    <n v="316.38"/>
    <n v="1.06"/>
    <n v="498.29"/>
    <n v="440.65999999999997"/>
    <n v="75.690000000000012"/>
    <n v="326.76"/>
    <n v="0"/>
    <x v="3"/>
    <x v="6"/>
    <x v="0"/>
    <x v="0"/>
    <n v="271.91000000000003"/>
    <n v="281.03666666666669"/>
    <n v="2"/>
  </r>
  <r>
    <x v="114"/>
    <x v="1"/>
    <n v="126.72"/>
    <n v="1520.1"/>
    <n v="79.260000000000005"/>
    <n v="738"/>
    <n v="73.800000000000011"/>
    <n v="0"/>
    <n v="0"/>
    <x v="5"/>
    <x v="0"/>
    <x v="2"/>
    <x v="1"/>
    <n v="575.36"/>
    <n v="270.59999999999997"/>
    <n v="0"/>
  </r>
  <r>
    <x v="115"/>
    <x v="1"/>
    <n v="450.13999999999993"/>
    <n v="234.79999999999995"/>
    <n v="151.64000000000001"/>
    <n v="478.72"/>
    <n v="30.240000000000002"/>
    <n v="300.38"/>
    <n v="0"/>
    <x v="7"/>
    <x v="0"/>
    <x v="0"/>
    <x v="0"/>
    <n v="278.85999999999996"/>
    <n v="269.78000000000003"/>
    <n v="0"/>
  </r>
  <r>
    <x v="116"/>
    <x v="3"/>
    <n v="128.95000000000002"/>
    <n v="0"/>
    <n v="0"/>
    <n v="0"/>
    <n v="548.32000000000028"/>
    <n v="252.00999999999996"/>
    <n v="0"/>
    <x v="8"/>
    <x v="3"/>
    <x v="0"/>
    <x v="1"/>
    <n v="42.983333333333341"/>
    <n v="266.77666666666676"/>
    <n v="2"/>
  </r>
  <r>
    <x v="117"/>
    <x v="2"/>
    <n v="63.370000000000005"/>
    <n v="1.84"/>
    <n v="331.10999999999996"/>
    <n v="564.93000000000006"/>
    <n v="73.800000000000011"/>
    <n v="155.85"/>
    <n v="0"/>
    <x v="3"/>
    <x v="7"/>
    <x v="0"/>
    <x v="1"/>
    <n v="132.10666666666665"/>
    <n v="264.86"/>
    <n v="2"/>
  </r>
  <r>
    <x v="118"/>
    <x v="0"/>
    <n v="73.92"/>
    <n v="778.41999999999985"/>
    <n v="79.319999999999993"/>
    <n v="12.3"/>
    <n v="253.23999999999998"/>
    <n v="492.41999999999996"/>
    <n v="0"/>
    <x v="1"/>
    <x v="0"/>
    <x v="0"/>
    <x v="0"/>
    <n v="310.55333333333328"/>
    <n v="252.65333333333331"/>
    <n v="0"/>
  </r>
  <r>
    <x v="119"/>
    <x v="0"/>
    <n v="0"/>
    <n v="0"/>
    <n v="0"/>
    <n v="0"/>
    <n v="82.110000000000014"/>
    <n v="671.76"/>
    <n v="0"/>
    <x v="2"/>
    <x v="0"/>
    <x v="0"/>
    <x v="0"/>
    <n v="0"/>
    <n v="251.29"/>
    <n v="2"/>
  </r>
  <r>
    <x v="120"/>
    <x v="0"/>
    <n v="336.18"/>
    <n v="676.31999999999982"/>
    <n v="69.44"/>
    <n v="157.20000000000002"/>
    <n v="311.53000000000003"/>
    <n v="282.05000000000007"/>
    <n v="0"/>
    <x v="3"/>
    <x v="0"/>
    <x v="0"/>
    <x v="1"/>
    <n v="360.64666666666659"/>
    <n v="250.26000000000002"/>
    <n v="0"/>
  </r>
  <r>
    <x v="121"/>
    <x v="0"/>
    <n v="888.20999999999981"/>
    <n v="1309.2399999999993"/>
    <n v="905.27"/>
    <n v="407.69000000000017"/>
    <n v="320.97000000000003"/>
    <n v="0"/>
    <n v="0"/>
    <x v="2"/>
    <x v="0"/>
    <x v="2"/>
    <x v="1"/>
    <n v="1034.2399999999996"/>
    <n v="242.88666666666674"/>
    <n v="0"/>
  </r>
  <r>
    <x v="122"/>
    <x v="2"/>
    <n v="110.6"/>
    <n v="0"/>
    <n v="723.7399999999999"/>
    <n v="617.80000000000007"/>
    <n v="69.410000000000011"/>
    <n v="24.6"/>
    <n v="0"/>
    <x v="6"/>
    <x v="0"/>
    <x v="0"/>
    <x v="1"/>
    <n v="278.11333333333329"/>
    <n v="237.27"/>
    <n v="0"/>
  </r>
  <r>
    <x v="123"/>
    <x v="2"/>
    <n v="810.25"/>
    <n v="253.29000000000002"/>
    <n v="383.1"/>
    <n v="0"/>
    <n v="0"/>
    <n v="698.8000000000003"/>
    <n v="0"/>
    <x v="3"/>
    <x v="3"/>
    <x v="0"/>
    <x v="1"/>
    <n v="482.21333333333331"/>
    <n v="232.93333333333342"/>
    <n v="0"/>
  </r>
  <r>
    <x v="124"/>
    <x v="3"/>
    <n v="941.87"/>
    <n v="295.16000000000003"/>
    <n v="194.09999999999997"/>
    <n v="0"/>
    <n v="0"/>
    <n v="694.0400000000003"/>
    <n v="0"/>
    <x v="4"/>
    <x v="0"/>
    <x v="0"/>
    <x v="1"/>
    <n v="477.04333333333329"/>
    <n v="231.34666666666678"/>
    <n v="0"/>
  </r>
  <r>
    <x v="125"/>
    <x v="2"/>
    <n v="3.68"/>
    <n v="115.97000000000001"/>
    <n v="85.9"/>
    <n v="9.91"/>
    <n v="498.58999999999992"/>
    <n v="170.15999999999997"/>
    <n v="0"/>
    <x v="3"/>
    <x v="7"/>
    <x v="0"/>
    <x v="1"/>
    <n v="68.516666666666666"/>
    <n v="226.21999999999994"/>
    <n v="2"/>
  </r>
  <r>
    <x v="126"/>
    <x v="0"/>
    <n v="42.31"/>
    <n v="366.20000000000005"/>
    <n v="69.37"/>
    <n v="74.12"/>
    <n v="318.08000000000004"/>
    <n v="285.66000000000008"/>
    <n v="0"/>
    <x v="3"/>
    <x v="0"/>
    <x v="0"/>
    <x v="1"/>
    <n v="159.29333333333335"/>
    <n v="225.95333333333338"/>
    <n v="2"/>
  </r>
  <r>
    <x v="127"/>
    <x v="3"/>
    <n v="0"/>
    <n v="0"/>
    <n v="0"/>
    <n v="327.14999999999998"/>
    <n v="73.800000000000011"/>
    <n v="252.18"/>
    <n v="0"/>
    <x v="9"/>
    <x v="0"/>
    <x v="0"/>
    <x v="0"/>
    <n v="0"/>
    <n v="217.71"/>
    <n v="2"/>
  </r>
  <r>
    <x v="128"/>
    <x v="2"/>
    <n v="3.68"/>
    <n v="253.44000000000003"/>
    <n v="511.24"/>
    <n v="73.800000000000011"/>
    <n v="0"/>
    <n v="564.33999999999992"/>
    <n v="0"/>
    <x v="3"/>
    <x v="4"/>
    <x v="0"/>
    <x v="1"/>
    <n v="256.12"/>
    <n v="212.71333333333328"/>
    <n v="0"/>
  </r>
  <r>
    <x v="129"/>
    <x v="0"/>
    <n v="320.46999999999997"/>
    <n v="20.51"/>
    <n v="41.62"/>
    <n v="0"/>
    <n v="73.800000000000011"/>
    <n v="555.05000000000007"/>
    <n v="0"/>
    <x v="3"/>
    <x v="0"/>
    <x v="0"/>
    <x v="1"/>
    <n v="127.53333333333332"/>
    <n v="209.6166666666667"/>
    <n v="2"/>
  </r>
  <r>
    <x v="130"/>
    <x v="3"/>
    <n v="391.45000000000005"/>
    <n v="69.569999999999993"/>
    <n v="323.27"/>
    <n v="205.79999999999998"/>
    <n v="345.57000000000005"/>
    <n v="73.800000000000011"/>
    <n v="0"/>
    <x v="3"/>
    <x v="1"/>
    <x v="1"/>
    <x v="0"/>
    <n v="261.43"/>
    <n v="208.39000000000001"/>
    <n v="0"/>
  </r>
  <r>
    <x v="131"/>
    <x v="3"/>
    <n v="115.30999999999999"/>
    <n v="0"/>
    <n v="0"/>
    <n v="0"/>
    <n v="550.35000000000025"/>
    <n v="73.800000000000011"/>
    <n v="0"/>
    <x v="4"/>
    <x v="0"/>
    <x v="0"/>
    <x v="1"/>
    <n v="38.43666666666666"/>
    <n v="208.0500000000001"/>
    <n v="2"/>
  </r>
  <r>
    <x v="132"/>
    <x v="1"/>
    <n v="939.2299999999999"/>
    <n v="292.57000000000005"/>
    <n v="290.27000000000004"/>
    <n v="0"/>
    <n v="0"/>
    <n v="615.51000000000022"/>
    <n v="0"/>
    <x v="2"/>
    <x v="0"/>
    <x v="0"/>
    <x v="1"/>
    <n v="507.35666666666663"/>
    <n v="205.17000000000007"/>
    <n v="0"/>
  </r>
  <r>
    <x v="133"/>
    <x v="3"/>
    <n v="455.64999999999992"/>
    <n v="957.59000000000094"/>
    <n v="79.319999999999993"/>
    <n v="73.800000000000011"/>
    <n v="0"/>
    <n v="537.2399999999999"/>
    <n v="0"/>
    <x v="4"/>
    <x v="0"/>
    <x v="0"/>
    <x v="0"/>
    <n v="497.52000000000027"/>
    <n v="203.67999999999998"/>
    <n v="0"/>
  </r>
  <r>
    <x v="134"/>
    <x v="0"/>
    <n v="3.68"/>
    <n v="0"/>
    <n v="74.27000000000001"/>
    <n v="337.30999999999989"/>
    <n v="73.800000000000011"/>
    <n v="195.52999999999997"/>
    <n v="0"/>
    <x v="7"/>
    <x v="7"/>
    <x v="0"/>
    <x v="1"/>
    <n v="25.983333333333338"/>
    <n v="202.21333333333328"/>
    <n v="2"/>
  </r>
  <r>
    <x v="135"/>
    <x v="1"/>
    <n v="63.36"/>
    <n v="0"/>
    <n v="69.37"/>
    <n v="598.34999999999991"/>
    <n v="0"/>
    <n v="0"/>
    <n v="0"/>
    <x v="3"/>
    <x v="2"/>
    <x v="0"/>
    <x v="0"/>
    <n v="44.243333333333339"/>
    <n v="199.44999999999996"/>
    <n v="2"/>
  </r>
  <r>
    <x v="136"/>
    <x v="3"/>
    <n v="0"/>
    <n v="1129.7899999999997"/>
    <n v="1231.18"/>
    <n v="514.80999999999995"/>
    <n v="79.22"/>
    <n v="0"/>
    <n v="0"/>
    <x v="5"/>
    <x v="0"/>
    <x v="0"/>
    <x v="1"/>
    <n v="786.9899999999999"/>
    <n v="198.01"/>
    <n v="0"/>
  </r>
  <r>
    <x v="137"/>
    <x v="2"/>
    <n v="596.60000000000036"/>
    <n v="395.15999999999997"/>
    <n v="311.03999999999996"/>
    <n v="78.41"/>
    <n v="51.52"/>
    <n v="454.07000000000005"/>
    <n v="0"/>
    <x v="3"/>
    <x v="0"/>
    <x v="0"/>
    <x v="1"/>
    <n v="434.26666666666671"/>
    <n v="194.66666666666666"/>
    <n v="0"/>
  </r>
  <r>
    <x v="138"/>
    <x v="1"/>
    <n v="245.83"/>
    <n v="140.48000000000002"/>
    <n v="109.97999999999999"/>
    <n v="175.28999999999996"/>
    <n v="345.33000000000004"/>
    <n v="61.5"/>
    <n v="0"/>
    <x v="3"/>
    <x v="0"/>
    <x v="0"/>
    <x v="0"/>
    <n v="165.43000000000004"/>
    <n v="194.04"/>
    <n v="2"/>
  </r>
  <r>
    <x v="139"/>
    <x v="0"/>
    <n v="0"/>
    <n v="0"/>
    <n v="0"/>
    <n v="0"/>
    <n v="0"/>
    <n v="578.22000000000014"/>
    <n v="0"/>
    <x v="3"/>
    <x v="2"/>
    <x v="0"/>
    <x v="0"/>
    <n v="0"/>
    <n v="192.74000000000004"/>
    <n v="2"/>
  </r>
  <r>
    <x v="140"/>
    <x v="2"/>
    <n v="871.11999999999966"/>
    <n v="631.27000000000032"/>
    <n v="1349.1"/>
    <n v="141.57"/>
    <n v="102.79999999999998"/>
    <n v="322.71000000000004"/>
    <n v="0"/>
    <x v="3"/>
    <x v="7"/>
    <x v="0"/>
    <x v="1"/>
    <n v="950.49666666666656"/>
    <n v="189.02666666666667"/>
    <n v="0"/>
  </r>
  <r>
    <x v="141"/>
    <x v="2"/>
    <n v="73.92"/>
    <n v="0"/>
    <n v="0"/>
    <n v="73.800000000000011"/>
    <n v="418.6699999999999"/>
    <n v="73.800000000000011"/>
    <n v="0"/>
    <x v="3"/>
    <x v="7"/>
    <x v="0"/>
    <x v="1"/>
    <n v="24.64"/>
    <n v="188.75666666666666"/>
    <n v="2"/>
  </r>
  <r>
    <x v="142"/>
    <x v="2"/>
    <n v="0"/>
    <n v="0"/>
    <n v="0"/>
    <n v="264.03999999999996"/>
    <n v="226.90999999999997"/>
    <n v="73.800000000000011"/>
    <n v="0"/>
    <x v="9"/>
    <x v="0"/>
    <x v="0"/>
    <x v="1"/>
    <n v="0"/>
    <n v="188.25"/>
    <n v="2"/>
  </r>
  <r>
    <x v="143"/>
    <x v="2"/>
    <n v="5.5200000000000005"/>
    <n v="762.96000000000015"/>
    <n v="1.9"/>
    <n v="4.2699999999999996"/>
    <n v="475.31"/>
    <n v="73.800000000000011"/>
    <n v="0"/>
    <x v="3"/>
    <x v="7"/>
    <x v="0"/>
    <x v="1"/>
    <n v="256.79333333333335"/>
    <n v="184.46"/>
    <n v="0"/>
  </r>
  <r>
    <x v="144"/>
    <x v="3"/>
    <n v="2.93"/>
    <n v="3.68"/>
    <n v="0"/>
    <n v="5.6599999999999993"/>
    <n v="83.720000000000013"/>
    <n v="455.34"/>
    <n v="0"/>
    <x v="9"/>
    <x v="0"/>
    <x v="0"/>
    <x v="1"/>
    <n v="2.2033333333333336"/>
    <n v="181.57333333333335"/>
    <n v="2"/>
  </r>
  <r>
    <x v="145"/>
    <x v="0"/>
    <n v="17.98"/>
    <n v="161.24"/>
    <n v="159.95000000000002"/>
    <n v="287.60999999999996"/>
    <n v="26.490000000000002"/>
    <n v="223.55"/>
    <n v="0"/>
    <x v="3"/>
    <x v="4"/>
    <x v="0"/>
    <x v="1"/>
    <n v="113.05666666666667"/>
    <n v="179.21666666666667"/>
    <n v="2"/>
  </r>
  <r>
    <x v="146"/>
    <x v="3"/>
    <n v="0"/>
    <n v="636.08999999999969"/>
    <n v="1254.6200000000001"/>
    <n v="532.72"/>
    <n v="0"/>
    <n v="0"/>
    <n v="0"/>
    <x v="4"/>
    <x v="0"/>
    <x v="0"/>
    <x v="1"/>
    <n v="630.23666666666657"/>
    <n v="177.57333333333335"/>
    <n v="0"/>
  </r>
  <r>
    <x v="147"/>
    <x v="2"/>
    <n v="12.63"/>
    <n v="250.06000000000003"/>
    <n v="223.92"/>
    <n v="25.060000000000002"/>
    <n v="504.89"/>
    <n v="0"/>
    <n v="0"/>
    <x v="3"/>
    <x v="3"/>
    <x v="0"/>
    <x v="1"/>
    <n v="162.20333333333335"/>
    <n v="176.65"/>
    <n v="2"/>
  </r>
  <r>
    <x v="148"/>
    <x v="1"/>
    <n v="126.72"/>
    <n v="1.45"/>
    <n v="2476.5299999999993"/>
    <n v="0"/>
    <n v="521.52"/>
    <n v="0"/>
    <n v="0"/>
    <x v="3"/>
    <x v="5"/>
    <x v="0"/>
    <x v="1"/>
    <n v="868.23333333333312"/>
    <n v="173.84"/>
    <n v="0"/>
  </r>
  <r>
    <x v="149"/>
    <x v="0"/>
    <n v="0"/>
    <n v="0"/>
    <n v="0"/>
    <n v="217.33999999999997"/>
    <n v="242.42000000000002"/>
    <n v="61.5"/>
    <n v="0"/>
    <x v="3"/>
    <x v="0"/>
    <x v="0"/>
    <x v="1"/>
    <n v="0"/>
    <n v="173.75333333333333"/>
    <n v="2"/>
  </r>
  <r>
    <x v="150"/>
    <x v="3"/>
    <n v="0"/>
    <n v="942.88999999999965"/>
    <n v="1439.56"/>
    <n v="458.68000000000006"/>
    <n v="0"/>
    <n v="61.5"/>
    <n v="0"/>
    <x v="1"/>
    <x v="3"/>
    <x v="0"/>
    <x v="1"/>
    <n v="794.15"/>
    <n v="173.39333333333335"/>
    <n v="0"/>
  </r>
  <r>
    <x v="151"/>
    <x v="3"/>
    <n v="0"/>
    <n v="715.94999999999993"/>
    <n v="1289.75"/>
    <n v="434.34"/>
    <n v="79.22"/>
    <n v="0"/>
    <n v="0"/>
    <x v="0"/>
    <x v="0"/>
    <x v="0"/>
    <x v="1"/>
    <n v="668.56666666666661"/>
    <n v="171.18666666666664"/>
    <n v="0"/>
  </r>
  <r>
    <x v="152"/>
    <x v="2"/>
    <n v="0"/>
    <n v="0"/>
    <n v="8.36"/>
    <n v="83.200000000000017"/>
    <n v="425.74000000000024"/>
    <n v="0"/>
    <n v="0"/>
    <x v="3"/>
    <x v="1"/>
    <x v="0"/>
    <x v="1"/>
    <n v="2.7866666666666666"/>
    <n v="169.64666666666676"/>
    <n v="2"/>
  </r>
  <r>
    <x v="153"/>
    <x v="2"/>
    <n v="69.569999999999993"/>
    <n v="10.56"/>
    <n v="68.150000000000006"/>
    <n v="128.48000000000002"/>
    <n v="85.95999999999998"/>
    <n v="293.40999999999997"/>
    <n v="0"/>
    <x v="0"/>
    <x v="4"/>
    <x v="0"/>
    <x v="1"/>
    <n v="49.426666666666669"/>
    <n v="169.28333333333333"/>
    <n v="2"/>
  </r>
  <r>
    <x v="154"/>
    <x v="1"/>
    <n v="2.1800000000000002"/>
    <n v="786.67999999999972"/>
    <n v="464.47999999999996"/>
    <n v="1.89"/>
    <n v="278.18999999999994"/>
    <n v="214.72"/>
    <n v="0"/>
    <x v="3"/>
    <x v="0"/>
    <x v="0"/>
    <x v="1"/>
    <n v="417.77999999999992"/>
    <n v="164.93333333333331"/>
    <n v="0"/>
  </r>
  <r>
    <x v="155"/>
    <x v="1"/>
    <n v="335.11"/>
    <n v="3.68"/>
    <n v="215.58"/>
    <n v="128.24"/>
    <n v="73.800000000000011"/>
    <n v="272.20999999999998"/>
    <n v="0"/>
    <x v="3"/>
    <x v="4"/>
    <x v="0"/>
    <x v="1"/>
    <n v="184.79"/>
    <n v="158.08333333333334"/>
    <n v="0"/>
  </r>
  <r>
    <x v="156"/>
    <x v="1"/>
    <n v="526.65999999999985"/>
    <n v="555.65"/>
    <n v="652.67999999999995"/>
    <n v="472.78"/>
    <n v="0"/>
    <n v="0"/>
    <n v="0"/>
    <x v="3"/>
    <x v="0"/>
    <x v="0"/>
    <x v="1"/>
    <n v="578.32999999999993"/>
    <n v="157.59333333333333"/>
    <n v="0"/>
  </r>
  <r>
    <x v="157"/>
    <x v="0"/>
    <n v="12.63"/>
    <n v="3.9600000000000004"/>
    <n v="2.84"/>
    <n v="110.70000000000002"/>
    <n v="75.690000000000012"/>
    <n v="285.2"/>
    <n v="0"/>
    <x v="3"/>
    <x v="0"/>
    <x v="0"/>
    <x v="1"/>
    <n v="6.4766666666666666"/>
    <n v="157.19666666666669"/>
    <n v="2"/>
  </r>
  <r>
    <x v="158"/>
    <x v="0"/>
    <n v="21.12"/>
    <n v="75.78"/>
    <n v="0"/>
    <n v="149.46"/>
    <n v="0"/>
    <n v="311.7"/>
    <n v="0"/>
    <x v="1"/>
    <x v="0"/>
    <x v="0"/>
    <x v="1"/>
    <n v="32.300000000000004"/>
    <n v="153.72"/>
    <n v="2"/>
  </r>
  <r>
    <x v="159"/>
    <x v="3"/>
    <n v="182.36"/>
    <n v="0"/>
    <n v="72.34"/>
    <n v="219.95"/>
    <n v="223.73999999999998"/>
    <n v="12.08"/>
    <n v="0"/>
    <x v="5"/>
    <x v="0"/>
    <x v="0"/>
    <x v="1"/>
    <n v="84.9"/>
    <n v="151.92333333333332"/>
    <n v="2"/>
  </r>
  <r>
    <x v="160"/>
    <x v="1"/>
    <n v="21.56"/>
    <n v="1934.9300000000014"/>
    <n v="320.95999999999992"/>
    <n v="20.86"/>
    <n v="366.99999999999994"/>
    <n v="66.22"/>
    <n v="0"/>
    <x v="3"/>
    <x v="1"/>
    <x v="0"/>
    <x v="1"/>
    <n v="759.15000000000043"/>
    <n v="151.35999999999999"/>
    <n v="0"/>
  </r>
  <r>
    <x v="161"/>
    <x v="1"/>
    <n v="10.56"/>
    <n v="705.58"/>
    <n v="17.32"/>
    <n v="307.29000000000002"/>
    <n v="33.019999999999996"/>
    <n v="110.32"/>
    <n v="0"/>
    <x v="3"/>
    <x v="3"/>
    <x v="0"/>
    <x v="1"/>
    <n v="244.48666666666668"/>
    <n v="150.21"/>
    <n v="0"/>
  </r>
  <r>
    <x v="162"/>
    <x v="3"/>
    <n v="63.36"/>
    <n v="304.34999999999997"/>
    <n v="69.37"/>
    <n v="295.72000000000003"/>
    <n v="79.140000000000015"/>
    <n v="73.800000000000011"/>
    <n v="0"/>
    <x v="3"/>
    <x v="2"/>
    <x v="1"/>
    <x v="0"/>
    <n v="145.69333333333333"/>
    <n v="149.55333333333334"/>
    <n v="2"/>
  </r>
  <r>
    <x v="163"/>
    <x v="2"/>
    <n v="0"/>
    <n v="0"/>
    <n v="323.31"/>
    <n v="0"/>
    <n v="29.759999999999998"/>
    <n v="416.47000000000008"/>
    <n v="0"/>
    <x v="8"/>
    <x v="7"/>
    <x v="0"/>
    <x v="1"/>
    <n v="107.77"/>
    <n v="148.74333333333337"/>
    <n v="2"/>
  </r>
  <r>
    <x v="164"/>
    <x v="3"/>
    <n v="165.43999999999997"/>
    <n v="113.62"/>
    <n v="115.61"/>
    <n v="345.96999999999997"/>
    <n v="97.820000000000007"/>
    <n v="0"/>
    <n v="0"/>
    <x v="1"/>
    <x v="0"/>
    <x v="0"/>
    <x v="1"/>
    <n v="131.55666666666664"/>
    <n v="147.92999999999998"/>
    <n v="2"/>
  </r>
  <r>
    <x v="165"/>
    <x v="2"/>
    <n v="0"/>
    <n v="0"/>
    <n v="0"/>
    <n v="1.89"/>
    <n v="370.26000000000005"/>
    <n v="61.5"/>
    <n v="0"/>
    <x v="3"/>
    <x v="4"/>
    <x v="0"/>
    <x v="1"/>
    <n v="0"/>
    <n v="144.55000000000001"/>
    <n v="2"/>
  </r>
  <r>
    <x v="166"/>
    <x v="0"/>
    <n v="73.92"/>
    <n v="0"/>
    <n v="0.95"/>
    <n v="0"/>
    <n v="0"/>
    <n v="415.86000000000013"/>
    <n v="0"/>
    <x v="7"/>
    <x v="0"/>
    <x v="0"/>
    <x v="0"/>
    <n v="24.956666666666667"/>
    <n v="138.62000000000003"/>
    <n v="2"/>
  </r>
  <r>
    <x v="167"/>
    <x v="1"/>
    <n v="0"/>
    <n v="0"/>
    <n v="0"/>
    <n v="0"/>
    <n v="410.29999999999995"/>
    <n v="0"/>
    <n v="0"/>
    <x v="3"/>
    <x v="7"/>
    <x v="3"/>
    <x v="1"/>
    <n v="0"/>
    <n v="136.76666666666665"/>
    <n v="2"/>
  </r>
  <r>
    <x v="168"/>
    <x v="1"/>
    <n v="0"/>
    <n v="285.89"/>
    <n v="645.53"/>
    <n v="257.82"/>
    <n v="79.22"/>
    <n v="61.5"/>
    <n v="0"/>
    <x v="3"/>
    <x v="0"/>
    <x v="0"/>
    <x v="1"/>
    <n v="310.4733333333333"/>
    <n v="132.84666666666666"/>
    <n v="0"/>
  </r>
  <r>
    <x v="169"/>
    <x v="0"/>
    <n v="539.79"/>
    <n v="32.28"/>
    <n v="74.27000000000001"/>
    <n v="298.83999999999997"/>
    <n v="0"/>
    <n v="86.1"/>
    <n v="0"/>
    <x v="6"/>
    <x v="0"/>
    <x v="2"/>
    <x v="0"/>
    <n v="215.44666666666663"/>
    <n v="128.3133333333333"/>
    <n v="0"/>
  </r>
  <r>
    <x v="170"/>
    <x v="3"/>
    <n v="730.71000000000026"/>
    <n v="69.569999999999993"/>
    <n v="251.20999999999989"/>
    <n v="119.38"/>
    <n v="73.800000000000011"/>
    <n v="172.57000000000002"/>
    <n v="0"/>
    <x v="3"/>
    <x v="4"/>
    <x v="1"/>
    <x v="1"/>
    <n v="350.49666666666667"/>
    <n v="121.91666666666667"/>
    <n v="0"/>
  </r>
  <r>
    <x v="171"/>
    <x v="0"/>
    <n v="0"/>
    <n v="31.68"/>
    <n v="0"/>
    <n v="51.25"/>
    <n v="276.55"/>
    <n v="6.83"/>
    <n v="0"/>
    <x v="3"/>
    <x v="1"/>
    <x v="0"/>
    <x v="1"/>
    <n v="10.56"/>
    <n v="111.54333333333334"/>
    <n v="2"/>
  </r>
  <r>
    <x v="172"/>
    <x v="1"/>
    <n v="347.56"/>
    <n v="731.32"/>
    <n v="85.9"/>
    <n v="0"/>
    <n v="82.600000000000009"/>
    <n v="235.43000000000004"/>
    <n v="0"/>
    <x v="3"/>
    <x v="0"/>
    <x v="2"/>
    <x v="1"/>
    <n v="388.26000000000005"/>
    <n v="106.01"/>
    <n v="0"/>
  </r>
  <r>
    <x v="173"/>
    <x v="1"/>
    <n v="0"/>
    <n v="0"/>
    <n v="0"/>
    <n v="12.3"/>
    <n v="224.58"/>
    <n v="73.800000000000011"/>
    <n v="0"/>
    <x v="2"/>
    <x v="0"/>
    <x v="0"/>
    <x v="1"/>
    <n v="0"/>
    <n v="103.56000000000002"/>
    <n v="2"/>
  </r>
  <r>
    <x v="174"/>
    <x v="3"/>
    <n v="522.63000000000011"/>
    <n v="127.14000000000001"/>
    <n v="318.14000000000004"/>
    <n v="0"/>
    <n v="79.22"/>
    <n v="228.81999999999996"/>
    <n v="0"/>
    <x v="5"/>
    <x v="0"/>
    <x v="0"/>
    <x v="1"/>
    <n v="322.63666666666671"/>
    <n v="102.67999999999999"/>
    <n v="0"/>
  </r>
  <r>
    <x v="175"/>
    <x v="2"/>
    <n v="5.93"/>
    <n v="52.800000000000004"/>
    <n v="6.94"/>
    <n v="19.82"/>
    <n v="35.67"/>
    <n v="252"/>
    <n v="0"/>
    <x v="3"/>
    <x v="6"/>
    <x v="0"/>
    <x v="1"/>
    <n v="21.89"/>
    <n v="102.49666666666667"/>
    <n v="2"/>
  </r>
  <r>
    <x v="176"/>
    <x v="0"/>
    <n v="0"/>
    <n v="0"/>
    <n v="103.17"/>
    <n v="29.73"/>
    <n v="68.52000000000001"/>
    <n v="205.48"/>
    <n v="0"/>
    <x v="5"/>
    <x v="0"/>
    <x v="0"/>
    <x v="1"/>
    <n v="34.39"/>
    <n v="101.24333333333334"/>
    <n v="2"/>
  </r>
  <r>
    <x v="177"/>
    <x v="2"/>
    <n v="307.33000000000004"/>
    <n v="0"/>
    <n v="178.41"/>
    <n v="211.38000000000005"/>
    <n v="82.110000000000014"/>
    <n v="0"/>
    <n v="0"/>
    <x v="3"/>
    <x v="7"/>
    <x v="0"/>
    <x v="1"/>
    <n v="161.91333333333333"/>
    <n v="97.830000000000027"/>
    <n v="0"/>
  </r>
  <r>
    <x v="178"/>
    <x v="0"/>
    <n v="3.68"/>
    <n v="0"/>
    <n v="232.19999999999996"/>
    <n v="0"/>
    <n v="73.800000000000011"/>
    <n v="215.33999999999997"/>
    <n v="0"/>
    <x v="3"/>
    <x v="5"/>
    <x v="0"/>
    <x v="1"/>
    <n v="78.626666666666651"/>
    <n v="96.38"/>
    <n v="2"/>
  </r>
  <r>
    <x v="179"/>
    <x v="1"/>
    <n v="3.68"/>
    <n v="430.09000000000009"/>
    <n v="886.0300000000002"/>
    <n v="285.57"/>
    <n v="0"/>
    <n v="0"/>
    <n v="0"/>
    <x v="3"/>
    <x v="0"/>
    <x v="0"/>
    <x v="0"/>
    <n v="439.93333333333339"/>
    <n v="95.19"/>
    <n v="0"/>
  </r>
  <r>
    <x v="180"/>
    <x v="1"/>
    <n v="10.56"/>
    <n v="21.12"/>
    <n v="9.91"/>
    <n v="221.11"/>
    <n v="33.06"/>
    <n v="24.22"/>
    <n v="0"/>
    <x v="3"/>
    <x v="4"/>
    <x v="0"/>
    <x v="0"/>
    <n v="13.863333333333335"/>
    <n v="92.796666666666667"/>
    <n v="2"/>
  </r>
  <r>
    <x v="181"/>
    <x v="2"/>
    <n v="21566.489999999983"/>
    <n v="4332.1600000000017"/>
    <n v="719.78"/>
    <n v="250.67999999999998"/>
    <n v="16.420000000000002"/>
    <n v="0"/>
    <n v="0"/>
    <x v="3"/>
    <x v="4"/>
    <x v="2"/>
    <x v="1"/>
    <n v="8872.8099999999959"/>
    <n v="89.033333333333317"/>
    <n v="0"/>
  </r>
  <r>
    <x v="182"/>
    <x v="1"/>
    <n v="122.88000000000002"/>
    <n v="130.12"/>
    <n v="171.01999999999998"/>
    <n v="110.34"/>
    <n v="73.800000000000011"/>
    <n v="73.800000000000011"/>
    <n v="0"/>
    <x v="3"/>
    <x v="1"/>
    <x v="0"/>
    <x v="1"/>
    <n v="141.34"/>
    <n v="85.980000000000018"/>
    <n v="0"/>
  </r>
  <r>
    <x v="183"/>
    <x v="1"/>
    <n v="851.46"/>
    <n v="12.63"/>
    <n v="951.51"/>
    <n v="121.7"/>
    <n v="73.800000000000011"/>
    <n v="61.5"/>
    <n v="0"/>
    <x v="2"/>
    <x v="0"/>
    <x v="0"/>
    <x v="0"/>
    <n v="605.19999999999993"/>
    <n v="85.666666666666671"/>
    <n v="0"/>
  </r>
  <r>
    <x v="184"/>
    <x v="0"/>
    <n v="54.980000000000004"/>
    <n v="8.3800000000000008"/>
    <n v="318.52999999999992"/>
    <n v="185.28999999999994"/>
    <n v="1.89"/>
    <n v="61.5"/>
    <n v="0"/>
    <x v="3"/>
    <x v="0"/>
    <x v="0"/>
    <x v="1"/>
    <n v="127.29666666666664"/>
    <n v="82.893333333333302"/>
    <n v="0"/>
  </r>
  <r>
    <x v="185"/>
    <x v="0"/>
    <n v="0"/>
    <n v="219.75"/>
    <n v="518.34999999999991"/>
    <n v="234.11999999999998"/>
    <n v="12.82"/>
    <n v="0"/>
    <n v="0"/>
    <x v="7"/>
    <x v="0"/>
    <x v="1"/>
    <x v="0"/>
    <n v="246.0333333333333"/>
    <n v="82.313333333333318"/>
    <n v="0"/>
  </r>
  <r>
    <x v="186"/>
    <x v="1"/>
    <n v="12.34"/>
    <n v="250.98000000000002"/>
    <n v="0"/>
    <n v="173.7"/>
    <n v="43.5"/>
    <n v="24.6"/>
    <n v="0"/>
    <x v="0"/>
    <x v="0"/>
    <x v="0"/>
    <x v="1"/>
    <n v="87.773333333333326"/>
    <n v="80.599999999999994"/>
    <n v="0"/>
  </r>
  <r>
    <x v="187"/>
    <x v="2"/>
    <n v="73.92"/>
    <n v="78.06"/>
    <n v="0"/>
    <n v="74.12"/>
    <n v="103.19"/>
    <n v="61.5"/>
    <n v="0"/>
    <x v="3"/>
    <x v="0"/>
    <x v="0"/>
    <x v="1"/>
    <n v="50.660000000000004"/>
    <n v="79.603333333333339"/>
    <n v="2"/>
  </r>
  <r>
    <x v="188"/>
    <x v="0"/>
    <n v="73.92"/>
    <n v="73.92"/>
    <n v="1645.3899999999996"/>
    <n v="73.800000000000011"/>
    <n v="82.600000000000009"/>
    <n v="73.800000000000011"/>
    <n v="0"/>
    <x v="7"/>
    <x v="0"/>
    <x v="0"/>
    <x v="0"/>
    <n v="597.74333333333323"/>
    <n v="76.733333333333348"/>
    <n v="0"/>
  </r>
  <r>
    <x v="189"/>
    <x v="3"/>
    <n v="24.8"/>
    <n v="0"/>
    <n v="49.56"/>
    <n v="78.92"/>
    <n v="22"/>
    <n v="128.5"/>
    <n v="0"/>
    <x v="3"/>
    <x v="0"/>
    <x v="0"/>
    <x v="1"/>
    <n v="24.786666666666665"/>
    <n v="76.473333333333343"/>
    <n v="2"/>
  </r>
  <r>
    <x v="190"/>
    <x v="2"/>
    <n v="6.71"/>
    <n v="79.849999999999994"/>
    <n v="2.8499999999999996"/>
    <n v="71.289999999999992"/>
    <n v="23.68"/>
    <n v="133.29000000000002"/>
    <n v="0"/>
    <x v="3"/>
    <x v="7"/>
    <x v="0"/>
    <x v="1"/>
    <n v="29.803333333333327"/>
    <n v="76.086666666666673"/>
    <n v="2"/>
  </r>
  <r>
    <x v="191"/>
    <x v="2"/>
    <n v="0"/>
    <n v="383.57000000000005"/>
    <n v="1052.0900000000001"/>
    <n v="185.33999999999997"/>
    <n v="40.43"/>
    <n v="0"/>
    <n v="0"/>
    <x v="5"/>
    <x v="0"/>
    <x v="3"/>
    <x v="0"/>
    <n v="478.55333333333346"/>
    <n v="75.256666666666661"/>
    <n v="0"/>
  </r>
  <r>
    <x v="192"/>
    <x v="2"/>
    <n v="0"/>
    <n v="120.30000000000001"/>
    <n v="0"/>
    <n v="162.57"/>
    <n v="0"/>
    <n v="61.5"/>
    <n v="0"/>
    <x v="3"/>
    <x v="4"/>
    <x v="0"/>
    <x v="1"/>
    <n v="40.1"/>
    <n v="74.69"/>
    <n v="2"/>
  </r>
  <r>
    <x v="193"/>
    <x v="1"/>
    <n v="73.92"/>
    <n v="0"/>
    <n v="283.9199999999999"/>
    <n v="73.800000000000011"/>
    <n v="73.800000000000011"/>
    <n v="73.800000000000011"/>
    <n v="0"/>
    <x v="3"/>
    <x v="3"/>
    <x v="0"/>
    <x v="1"/>
    <n v="119.27999999999997"/>
    <n v="73.800000000000011"/>
    <n v="0"/>
  </r>
  <r>
    <x v="194"/>
    <x v="0"/>
    <n v="235.07999999999996"/>
    <n v="73.92"/>
    <n v="79.319999999999993"/>
    <n v="73.800000000000011"/>
    <n v="73.800000000000011"/>
    <n v="73.800000000000011"/>
    <n v="0"/>
    <x v="6"/>
    <x v="0"/>
    <x v="0"/>
    <x v="0"/>
    <n v="129.43999999999997"/>
    <n v="73.800000000000011"/>
    <n v="0"/>
  </r>
  <r>
    <x v="195"/>
    <x v="0"/>
    <n v="829.90999999999985"/>
    <n v="488.7299999999999"/>
    <n v="0"/>
    <n v="73.800000000000011"/>
    <n v="73.800000000000011"/>
    <n v="73.800000000000011"/>
    <n v="0"/>
    <x v="3"/>
    <x v="0"/>
    <x v="0"/>
    <x v="0"/>
    <n v="439.54666666666662"/>
    <n v="73.800000000000011"/>
    <n v="0"/>
  </r>
  <r>
    <x v="196"/>
    <x v="0"/>
    <n v="119.75999999999999"/>
    <n v="74.25"/>
    <n v="158.59"/>
    <n v="113.44"/>
    <n v="24.6"/>
    <n v="82.6"/>
    <n v="0"/>
    <x v="9"/>
    <x v="0"/>
    <x v="0"/>
    <x v="1"/>
    <n v="117.53333333333335"/>
    <n v="73.546666666666667"/>
    <n v="0"/>
  </r>
  <r>
    <x v="197"/>
    <x v="0"/>
    <n v="0"/>
    <n v="267.37"/>
    <n v="1845.7999999999997"/>
    <n v="143.76"/>
    <n v="72.28"/>
    <n v="0"/>
    <n v="0"/>
    <x v="7"/>
    <x v="0"/>
    <x v="3"/>
    <x v="0"/>
    <n v="704.38999999999987"/>
    <n v="72.013333333333335"/>
    <n v="0"/>
  </r>
  <r>
    <x v="198"/>
    <x v="3"/>
    <n v="0"/>
    <n v="0"/>
    <n v="0"/>
    <n v="0"/>
    <n v="213.12"/>
    <n v="0"/>
    <n v="0"/>
    <x v="3"/>
    <x v="4"/>
    <x v="0"/>
    <x v="1"/>
    <n v="0"/>
    <n v="71.040000000000006"/>
    <n v="2"/>
  </r>
  <r>
    <x v="199"/>
    <x v="0"/>
    <n v="1.84"/>
    <n v="0"/>
    <n v="237.96"/>
    <n v="74.12"/>
    <n v="73.800000000000011"/>
    <n v="61.5"/>
    <n v="0"/>
    <x v="3"/>
    <x v="5"/>
    <x v="0"/>
    <x v="1"/>
    <n v="79.933333333333337"/>
    <n v="69.806666666666672"/>
    <n v="0"/>
  </r>
  <r>
    <x v="200"/>
    <x v="0"/>
    <n v="21.12"/>
    <n v="0"/>
    <n v="0"/>
    <n v="118.11000000000001"/>
    <n v="59.669999999999995"/>
    <n v="29.75"/>
    <n v="0"/>
    <x v="3"/>
    <x v="0"/>
    <x v="0"/>
    <x v="1"/>
    <n v="7.04"/>
    <n v="69.176666666666662"/>
    <n v="2"/>
  </r>
  <r>
    <x v="201"/>
    <x v="1"/>
    <n v="851.46"/>
    <n v="0"/>
    <n v="0"/>
    <n v="121.7"/>
    <n v="12.3"/>
    <n v="61.5"/>
    <n v="0"/>
    <x v="3"/>
    <x v="0"/>
    <x v="0"/>
    <x v="1"/>
    <n v="283.82"/>
    <n v="65.166666666666671"/>
    <n v="0"/>
  </r>
  <r>
    <x v="202"/>
    <x v="0"/>
    <n v="0"/>
    <n v="153.88999999999999"/>
    <n v="2528.2899999999995"/>
    <n v="156.82"/>
    <n v="37.42"/>
    <n v="0"/>
    <n v="0"/>
    <x v="5"/>
    <x v="0"/>
    <x v="3"/>
    <x v="0"/>
    <n v="894.05999999999983"/>
    <n v="64.74666666666667"/>
    <n v="0"/>
  </r>
  <r>
    <x v="203"/>
    <x v="2"/>
    <n v="362.16"/>
    <n v="42.24"/>
    <n v="1.93"/>
    <n v="75.690000000000012"/>
    <n v="22.82"/>
    <n v="86.100000000000009"/>
    <n v="0"/>
    <x v="3"/>
    <x v="5"/>
    <x v="0"/>
    <x v="1"/>
    <n v="135.44333333333336"/>
    <n v="61.536666666666669"/>
    <n v="0"/>
  </r>
  <r>
    <x v="204"/>
    <x v="2"/>
    <n v="1.84"/>
    <n v="37.89"/>
    <n v="6.26"/>
    <n v="0"/>
    <n v="95.539999999999992"/>
    <n v="80.63000000000001"/>
    <n v="0"/>
    <x v="1"/>
    <x v="4"/>
    <x v="0"/>
    <x v="1"/>
    <n v="15.33"/>
    <n v="58.723333333333336"/>
    <n v="2"/>
  </r>
  <r>
    <x v="205"/>
    <x v="0"/>
    <n v="84.27000000000001"/>
    <n v="31.68"/>
    <n v="66.550000000000011"/>
    <n v="36.900000000000006"/>
    <n v="50.269999999999996"/>
    <n v="85.24"/>
    <n v="0"/>
    <x v="5"/>
    <x v="0"/>
    <x v="0"/>
    <x v="1"/>
    <n v="60.833333333333343"/>
    <n v="57.47"/>
    <n v="0"/>
  </r>
  <r>
    <x v="206"/>
    <x v="2"/>
    <n v="1.84"/>
    <n v="0"/>
    <n v="467.6099999999999"/>
    <n v="36.900000000000006"/>
    <n v="73.800000000000011"/>
    <n v="61.5"/>
    <n v="0"/>
    <x v="3"/>
    <x v="4"/>
    <x v="0"/>
    <x v="1"/>
    <n v="156.48333333333329"/>
    <n v="57.400000000000006"/>
    <n v="0"/>
  </r>
  <r>
    <x v="207"/>
    <x v="2"/>
    <n v="141.38"/>
    <n v="125.14999999999999"/>
    <n v="153.6"/>
    <n v="34.150000000000006"/>
    <n v="73.800000000000011"/>
    <n v="61.5"/>
    <n v="0"/>
    <x v="3"/>
    <x v="1"/>
    <x v="0"/>
    <x v="1"/>
    <n v="140.04333333333332"/>
    <n v="56.483333333333341"/>
    <n v="0"/>
  </r>
  <r>
    <x v="208"/>
    <x v="2"/>
    <n v="12.4"/>
    <n v="1.84"/>
    <n v="2.99"/>
    <n v="1.88"/>
    <n v="92.02000000000001"/>
    <n v="73.800000000000011"/>
    <n v="0"/>
    <x v="3"/>
    <x v="5"/>
    <x v="0"/>
    <x v="1"/>
    <n v="5.7433333333333332"/>
    <n v="55.900000000000006"/>
    <n v="2"/>
  </r>
  <r>
    <x v="209"/>
    <x v="2"/>
    <n v="368.58000000000004"/>
    <n v="4.74"/>
    <n v="0.95"/>
    <n v="1.88"/>
    <n v="85.95999999999998"/>
    <n v="73.800000000000011"/>
    <n v="0"/>
    <x v="3"/>
    <x v="6"/>
    <x v="0"/>
    <x v="1"/>
    <n v="124.75666666666667"/>
    <n v="53.879999999999995"/>
    <n v="0"/>
  </r>
  <r>
    <x v="210"/>
    <x v="1"/>
    <n v="0"/>
    <n v="0"/>
    <n v="0"/>
    <n v="0"/>
    <n v="84.07"/>
    <n v="73.800000000000011"/>
    <n v="0"/>
    <x v="3"/>
    <x v="4"/>
    <x v="0"/>
    <x v="0"/>
    <n v="0"/>
    <n v="52.623333333333335"/>
    <n v="2"/>
  </r>
  <r>
    <x v="211"/>
    <x v="1"/>
    <n v="0"/>
    <n v="75.78"/>
    <n v="79.260000000000005"/>
    <n v="0"/>
    <n v="82.760000000000019"/>
    <n v="73.800000000000011"/>
    <n v="0"/>
    <x v="3"/>
    <x v="1"/>
    <x v="0"/>
    <x v="1"/>
    <n v="51.680000000000007"/>
    <n v="52.186666666666675"/>
    <n v="2"/>
  </r>
  <r>
    <x v="212"/>
    <x v="2"/>
    <n v="0"/>
    <n v="73.760000000000005"/>
    <n v="85.9"/>
    <n v="73.800000000000011"/>
    <n v="82.600000000000009"/>
    <n v="0"/>
    <n v="0"/>
    <x v="3"/>
    <x v="3"/>
    <x v="0"/>
    <x v="0"/>
    <n v="53.220000000000006"/>
    <n v="52.133333333333347"/>
    <n v="0"/>
  </r>
  <r>
    <x v="213"/>
    <x v="0"/>
    <n v="71.64"/>
    <n v="0"/>
    <n v="0"/>
    <n v="0"/>
    <n v="75.69"/>
    <n v="78.38"/>
    <n v="0"/>
    <x v="5"/>
    <x v="0"/>
    <x v="0"/>
    <x v="1"/>
    <n v="23.88"/>
    <n v="51.356666666666662"/>
    <n v="2"/>
  </r>
  <r>
    <x v="214"/>
    <x v="0"/>
    <n v="337.70000000000005"/>
    <n v="1.84"/>
    <n v="1.89"/>
    <n v="3.82"/>
    <n v="74.77000000000001"/>
    <n v="73.800000000000011"/>
    <n v="0"/>
    <x v="3"/>
    <x v="0"/>
    <x v="0"/>
    <x v="1"/>
    <n v="113.81"/>
    <n v="50.796666666666674"/>
    <n v="0"/>
  </r>
  <r>
    <x v="215"/>
    <x v="1"/>
    <n v="1.84"/>
    <n v="75.78"/>
    <n v="79.260000000000005"/>
    <n v="1.89"/>
    <n v="73.800000000000011"/>
    <n v="73.800000000000011"/>
    <n v="0"/>
    <x v="3"/>
    <x v="5"/>
    <x v="0"/>
    <x v="1"/>
    <n v="52.293333333333329"/>
    <n v="49.830000000000005"/>
    <n v="0"/>
  </r>
  <r>
    <x v="216"/>
    <x v="1"/>
    <n v="10.56"/>
    <n v="1.84"/>
    <n v="2.84"/>
    <n v="1.89"/>
    <n v="73.800000000000011"/>
    <n v="73.800000000000011"/>
    <n v="0"/>
    <x v="3"/>
    <x v="0"/>
    <x v="0"/>
    <x v="1"/>
    <n v="5.08"/>
    <n v="49.830000000000005"/>
    <n v="2"/>
  </r>
  <r>
    <x v="217"/>
    <x v="3"/>
    <n v="12.63"/>
    <n v="3.68"/>
    <n v="334.80999999999995"/>
    <n v="1.89"/>
    <n v="73.800000000000011"/>
    <n v="73.800000000000011"/>
    <n v="0"/>
    <x v="3"/>
    <x v="3"/>
    <x v="0"/>
    <x v="0"/>
    <n v="117.03999999999998"/>
    <n v="49.830000000000005"/>
    <n v="0"/>
  </r>
  <r>
    <x v="218"/>
    <x v="0"/>
    <n v="110.86999999999999"/>
    <n v="73.92"/>
    <n v="79.319999999999993"/>
    <n v="73.800000000000011"/>
    <n v="73.800000000000011"/>
    <n v="0"/>
    <n v="0"/>
    <x v="3"/>
    <x v="0"/>
    <x v="0"/>
    <x v="0"/>
    <n v="88.036666666666676"/>
    <n v="49.20000000000001"/>
    <n v="0"/>
  </r>
  <r>
    <x v="219"/>
    <x v="2"/>
    <n v="0"/>
    <n v="453.11999999999995"/>
    <n v="92.47"/>
    <n v="0"/>
    <n v="146.36000000000001"/>
    <n v="0"/>
    <n v="0"/>
    <x v="3"/>
    <x v="3"/>
    <x v="0"/>
    <x v="1"/>
    <n v="181.86333333333332"/>
    <n v="48.786666666666669"/>
    <n v="0"/>
  </r>
  <r>
    <x v="220"/>
    <x v="1"/>
    <n v="113.67"/>
    <n v="0"/>
    <n v="0"/>
    <n v="74.12"/>
    <n v="68.820000000000007"/>
    <n v="0"/>
    <n v="0"/>
    <x v="3"/>
    <x v="0"/>
    <x v="2"/>
    <x v="1"/>
    <n v="37.89"/>
    <n v="47.646666666666668"/>
    <n v="2"/>
  </r>
  <r>
    <x v="221"/>
    <x v="1"/>
    <n v="0"/>
    <n v="31.68"/>
    <n v="29.409999999999997"/>
    <n v="80.45"/>
    <n v="0"/>
    <n v="61.5"/>
    <n v="0"/>
    <x v="3"/>
    <x v="4"/>
    <x v="0"/>
    <x v="1"/>
    <n v="20.363333333333333"/>
    <n v="47.316666666666663"/>
    <n v="2"/>
  </r>
  <r>
    <x v="222"/>
    <x v="0"/>
    <n v="0"/>
    <n v="272.36"/>
    <n v="2341.6900000000005"/>
    <n v="112.25"/>
    <n v="25.7"/>
    <n v="0"/>
    <n v="0"/>
    <x v="4"/>
    <x v="0"/>
    <x v="3"/>
    <x v="0"/>
    <n v="871.35000000000025"/>
    <n v="45.983333333333327"/>
    <n v="0"/>
  </r>
  <r>
    <x v="223"/>
    <x v="2"/>
    <n v="80.13000000000001"/>
    <n v="84.48"/>
    <n v="82.570000000000007"/>
    <n v="0"/>
    <n v="74.73"/>
    <n v="61.5"/>
    <n v="0"/>
    <x v="3"/>
    <x v="1"/>
    <x v="0"/>
    <x v="0"/>
    <n v="82.393333333333331"/>
    <n v="45.410000000000004"/>
    <n v="0"/>
  </r>
  <r>
    <x v="224"/>
    <x v="2"/>
    <n v="0"/>
    <n v="1.84"/>
    <n v="105.29"/>
    <n v="74.12"/>
    <n v="0"/>
    <n v="61.5"/>
    <n v="0"/>
    <x v="3"/>
    <x v="4"/>
    <x v="0"/>
    <x v="1"/>
    <n v="35.71"/>
    <n v="45.206666666666671"/>
    <n v="2"/>
  </r>
  <r>
    <x v="225"/>
    <x v="0"/>
    <n v="137.33999999999997"/>
    <n v="164.25"/>
    <n v="0"/>
    <n v="74.12"/>
    <n v="0"/>
    <n v="61.5"/>
    <n v="0"/>
    <x v="3"/>
    <x v="1"/>
    <x v="0"/>
    <x v="1"/>
    <n v="100.52999999999999"/>
    <n v="45.206666666666671"/>
    <n v="0"/>
  </r>
  <r>
    <x v="226"/>
    <x v="1"/>
    <n v="0"/>
    <n v="1.84"/>
    <n v="0"/>
    <n v="74.12"/>
    <n v="0"/>
    <n v="61.5"/>
    <n v="0"/>
    <x v="9"/>
    <x v="0"/>
    <x v="3"/>
    <x v="0"/>
    <n v="0.6133333333333334"/>
    <n v="45.206666666666671"/>
    <n v="2"/>
  </r>
  <r>
    <x v="227"/>
    <x v="3"/>
    <n v="0"/>
    <n v="0"/>
    <n v="0"/>
    <n v="0"/>
    <n v="73.800000000000011"/>
    <n v="61.5"/>
    <n v="0"/>
    <x v="3"/>
    <x v="0"/>
    <x v="0"/>
    <x v="1"/>
    <n v="0"/>
    <n v="45.1"/>
    <n v="2"/>
  </r>
  <r>
    <x v="228"/>
    <x v="2"/>
    <n v="0"/>
    <n v="1.84"/>
    <n v="0"/>
    <n v="0"/>
    <n v="73.800000000000011"/>
    <n v="61.5"/>
    <n v="0"/>
    <x v="3"/>
    <x v="5"/>
    <x v="0"/>
    <x v="0"/>
    <n v="0.6133333333333334"/>
    <n v="45.1"/>
    <n v="2"/>
  </r>
  <r>
    <x v="229"/>
    <x v="1"/>
    <n v="473.27000000000004"/>
    <n v="73.760000000000005"/>
    <n v="0"/>
    <n v="74.12"/>
    <n v="-4.9800000000000004"/>
    <n v="61.5"/>
    <n v="0"/>
    <x v="3"/>
    <x v="0"/>
    <x v="0"/>
    <x v="1"/>
    <n v="182.34333333333336"/>
    <n v="43.54666666666666"/>
    <n v="0"/>
  </r>
  <r>
    <x v="230"/>
    <x v="0"/>
    <n v="0"/>
    <n v="25.26"/>
    <n v="277.44"/>
    <n v="74.12"/>
    <n v="-4.9800000000000004"/>
    <n v="61.5"/>
    <n v="0"/>
    <x v="3"/>
    <x v="0"/>
    <x v="0"/>
    <x v="1"/>
    <n v="100.89999999999999"/>
    <n v="43.54666666666666"/>
    <n v="0"/>
  </r>
  <r>
    <x v="231"/>
    <x v="2"/>
    <n v="1.84"/>
    <n v="0"/>
    <n v="118.92"/>
    <n v="74.12"/>
    <n v="-4.9800000000000004"/>
    <n v="61.5"/>
    <n v="0"/>
    <x v="7"/>
    <x v="7"/>
    <x v="0"/>
    <x v="1"/>
    <n v="40.253333333333337"/>
    <n v="43.54666666666666"/>
    <n v="2"/>
  </r>
  <r>
    <x v="232"/>
    <x v="2"/>
    <n v="3.95"/>
    <n v="46.13"/>
    <n v="257.69999999999993"/>
    <n v="2.2599999999999998"/>
    <n v="51.4"/>
    <n v="73.800000000000011"/>
    <n v="0"/>
    <x v="1"/>
    <x v="0"/>
    <x v="0"/>
    <x v="1"/>
    <n v="102.59333333333331"/>
    <n v="42.486666666666672"/>
    <n v="0"/>
  </r>
  <r>
    <x v="233"/>
    <x v="1"/>
    <n v="1.84"/>
    <n v="22.9"/>
    <n v="820.15000000000032"/>
    <n v="40.46"/>
    <n v="49.55"/>
    <n v="33.700000000000003"/>
    <n v="0"/>
    <x v="3"/>
    <x v="2"/>
    <x v="0"/>
    <x v="0"/>
    <n v="281.63000000000011"/>
    <n v="41.236666666666665"/>
    <n v="0"/>
  </r>
  <r>
    <x v="234"/>
    <x v="1"/>
    <n v="2.93"/>
    <n v="73.92"/>
    <n v="19.82"/>
    <n v="33.15"/>
    <n v="24.22"/>
    <n v="59.47"/>
    <n v="0"/>
    <x v="3"/>
    <x v="3"/>
    <x v="0"/>
    <x v="1"/>
    <n v="32.223333333333336"/>
    <n v="38.946666666666665"/>
    <n v="2"/>
  </r>
  <r>
    <x v="235"/>
    <x v="2"/>
    <n v="0"/>
    <n v="0"/>
    <n v="0"/>
    <n v="0"/>
    <n v="93.259999999999991"/>
    <n v="20.22"/>
    <n v="0"/>
    <x v="3"/>
    <x v="0"/>
    <x v="0"/>
    <x v="1"/>
    <n v="0"/>
    <n v="37.826666666666661"/>
    <n v="2"/>
  </r>
  <r>
    <x v="236"/>
    <x v="0"/>
    <n v="0"/>
    <n v="117.03"/>
    <n v="6.26"/>
    <n v="29.75"/>
    <n v="73.800000000000011"/>
    <n v="8.25"/>
    <n v="0"/>
    <x v="0"/>
    <x v="1"/>
    <x v="0"/>
    <x v="1"/>
    <n v="41.096666666666671"/>
    <n v="37.266666666666673"/>
    <n v="0"/>
  </r>
  <r>
    <x v="237"/>
    <x v="0"/>
    <n v="38.980000000000004"/>
    <n v="12.63"/>
    <n v="0.95"/>
    <n v="26.490000000000002"/>
    <n v="75.690000000000012"/>
    <n v="0"/>
    <n v="0"/>
    <x v="3"/>
    <x v="1"/>
    <x v="0"/>
    <x v="1"/>
    <n v="17.520000000000003"/>
    <n v="34.06"/>
    <n v="2"/>
  </r>
  <r>
    <x v="238"/>
    <x v="1"/>
    <n v="5.93"/>
    <n v="1.0900000000000001"/>
    <n v="0.95"/>
    <n v="1.89"/>
    <n v="73.800000000000011"/>
    <n v="24.6"/>
    <n v="0"/>
    <x v="3"/>
    <x v="1"/>
    <x v="0"/>
    <x v="1"/>
    <n v="2.6566666666666667"/>
    <n v="33.430000000000007"/>
    <n v="2"/>
  </r>
  <r>
    <x v="239"/>
    <x v="1"/>
    <n v="1.84"/>
    <n v="1.84"/>
    <n v="0"/>
    <n v="5.67"/>
    <n v="91.720000000000013"/>
    <n v="0"/>
    <n v="0"/>
    <x v="3"/>
    <x v="1"/>
    <x v="0"/>
    <x v="1"/>
    <n v="1.2266666666666668"/>
    <n v="32.463333333333338"/>
    <n v="2"/>
  </r>
  <r>
    <x v="240"/>
    <x v="2"/>
    <n v="8.3800000000000008"/>
    <n v="8.3800000000000008"/>
    <n v="4.47"/>
    <n v="19.560000000000002"/>
    <n v="59.8"/>
    <n v="14.39"/>
    <n v="0"/>
    <x v="3"/>
    <x v="3"/>
    <x v="0"/>
    <x v="1"/>
    <n v="7.0766666666666671"/>
    <n v="31.25"/>
    <n v="2"/>
  </r>
  <r>
    <x v="241"/>
    <x v="3"/>
    <n v="3.68"/>
    <n v="551.45000000000005"/>
    <n v="69.37"/>
    <n v="0"/>
    <n v="19.84"/>
    <n v="73.800000000000011"/>
    <n v="0"/>
    <x v="3"/>
    <x v="2"/>
    <x v="1"/>
    <x v="0"/>
    <n v="208.16666666666666"/>
    <n v="31.213333333333338"/>
    <n v="0"/>
  </r>
  <r>
    <x v="242"/>
    <x v="1"/>
    <n v="82.620000000000019"/>
    <n v="3.68"/>
    <n v="21.71"/>
    <n v="1.89"/>
    <n v="83.710000000000008"/>
    <n v="0"/>
    <n v="0"/>
    <x v="3"/>
    <x v="3"/>
    <x v="0"/>
    <x v="1"/>
    <n v="36.003333333333337"/>
    <n v="28.533333333333335"/>
    <n v="0"/>
  </r>
  <r>
    <x v="243"/>
    <x v="2"/>
    <n v="0"/>
    <n v="187.01999999999998"/>
    <n v="416.52000000000004"/>
    <n v="58.459999999999994"/>
    <n v="24.36"/>
    <n v="0"/>
    <n v="0"/>
    <x v="3"/>
    <x v="4"/>
    <x v="3"/>
    <x v="0"/>
    <n v="201.17999999999998"/>
    <n v="27.606666666666666"/>
    <n v="0"/>
  </r>
  <r>
    <x v="244"/>
    <x v="1"/>
    <n v="293.03000000000003"/>
    <n v="10.56"/>
    <n v="9.91"/>
    <n v="0"/>
    <n v="58.160000000000004"/>
    <n v="24.22"/>
    <n v="0"/>
    <x v="1"/>
    <x v="0"/>
    <x v="0"/>
    <x v="1"/>
    <n v="104.50000000000001"/>
    <n v="27.459999999999997"/>
    <n v="0"/>
  </r>
  <r>
    <x v="245"/>
    <x v="1"/>
    <n v="256.91999999999996"/>
    <n v="75.78"/>
    <n v="0.95"/>
    <n v="3.82"/>
    <n v="73.800000000000011"/>
    <n v="0"/>
    <n v="0"/>
    <x v="3"/>
    <x v="5"/>
    <x v="0"/>
    <x v="1"/>
    <n v="111.21666666666664"/>
    <n v="25.873333333333335"/>
    <n v="0"/>
  </r>
  <r>
    <x v="246"/>
    <x v="0"/>
    <n v="126.72"/>
    <n v="75.78"/>
    <n v="0.95"/>
    <n v="1.89"/>
    <n v="73.800000000000011"/>
    <n v="0"/>
    <n v="0"/>
    <x v="3"/>
    <x v="5"/>
    <x v="0"/>
    <x v="1"/>
    <n v="67.816666666666663"/>
    <n v="25.230000000000004"/>
    <n v="0"/>
  </r>
  <r>
    <x v="247"/>
    <x v="2"/>
    <n v="1.84"/>
    <n v="1.06"/>
    <n v="0"/>
    <n v="1.88"/>
    <n v="73.800000000000011"/>
    <n v="0"/>
    <n v="0"/>
    <x v="3"/>
    <x v="1"/>
    <x v="0"/>
    <x v="1"/>
    <n v="0.96666666666666679"/>
    <n v="25.22666666666667"/>
    <n v="2"/>
  </r>
  <r>
    <x v="248"/>
    <x v="0"/>
    <n v="0"/>
    <n v="0"/>
    <n v="0"/>
    <n v="0"/>
    <n v="74.539999999999992"/>
    <n v="0"/>
    <n v="0"/>
    <x v="3"/>
    <x v="0"/>
    <x v="0"/>
    <x v="1"/>
    <n v="0"/>
    <n v="24.846666666666664"/>
    <n v="2"/>
  </r>
  <r>
    <x v="249"/>
    <x v="1"/>
    <n v="0"/>
    <n v="0"/>
    <n v="9.91"/>
    <n v="74.12"/>
    <n v="0"/>
    <n v="0"/>
    <n v="0"/>
    <x v="3"/>
    <x v="0"/>
    <x v="0"/>
    <x v="1"/>
    <n v="3.3033333333333332"/>
    <n v="24.706666666666667"/>
    <n v="2"/>
  </r>
  <r>
    <x v="250"/>
    <x v="2"/>
    <n v="80.13000000000001"/>
    <n v="0"/>
    <n v="0"/>
    <n v="73.800000000000011"/>
    <n v="0"/>
    <n v="0"/>
    <n v="0"/>
    <x v="3"/>
    <x v="5"/>
    <x v="0"/>
    <x v="1"/>
    <n v="26.710000000000004"/>
    <n v="24.600000000000005"/>
    <n v="0"/>
  </r>
  <r>
    <x v="251"/>
    <x v="0"/>
    <n v="151.56"/>
    <n v="75.78"/>
    <n v="0"/>
    <n v="0"/>
    <n v="73.800000000000011"/>
    <n v="0"/>
    <n v="0"/>
    <x v="3"/>
    <x v="1"/>
    <x v="0"/>
    <x v="1"/>
    <n v="75.78"/>
    <n v="24.600000000000005"/>
    <n v="0"/>
  </r>
  <r>
    <x v="252"/>
    <x v="0"/>
    <n v="0"/>
    <n v="75.78"/>
    <n v="438.74999999999989"/>
    <n v="0"/>
    <n v="0"/>
    <n v="73.800000000000011"/>
    <n v="0"/>
    <x v="3"/>
    <x v="0"/>
    <x v="0"/>
    <x v="1"/>
    <n v="171.50999999999996"/>
    <n v="24.600000000000005"/>
    <n v="0"/>
  </r>
  <r>
    <x v="253"/>
    <x v="0"/>
    <n v="0"/>
    <n v="1179.07"/>
    <n v="1233.3600000000004"/>
    <n v="73.800000000000011"/>
    <n v="0"/>
    <n v="0"/>
    <n v="0"/>
    <x v="0"/>
    <x v="0"/>
    <x v="0"/>
    <x v="0"/>
    <n v="804.14333333333343"/>
    <n v="24.600000000000005"/>
    <n v="0"/>
  </r>
  <r>
    <x v="254"/>
    <x v="0"/>
    <n v="6.17"/>
    <n v="6.17"/>
    <n v="0"/>
    <n v="20.490000000000002"/>
    <n v="27.32"/>
    <n v="25.590000000000003"/>
    <n v="0"/>
    <x v="3"/>
    <x v="0"/>
    <x v="0"/>
    <x v="1"/>
    <n v="4.1133333333333333"/>
    <n v="24.466666666666669"/>
    <n v="2"/>
  </r>
  <r>
    <x v="255"/>
    <x v="1"/>
    <n v="0"/>
    <n v="1.84"/>
    <n v="0"/>
    <n v="74.12"/>
    <n v="-4.9800000000000004"/>
    <n v="0"/>
    <n v="0"/>
    <x v="2"/>
    <x v="0"/>
    <x v="0"/>
    <x v="1"/>
    <n v="0.6133333333333334"/>
    <n v="23.046666666666667"/>
    <n v="2"/>
  </r>
  <r>
    <x v="256"/>
    <x v="2"/>
    <n v="881.29"/>
    <n v="75.12"/>
    <n v="343.07"/>
    <n v="9.91"/>
    <n v="33.4"/>
    <n v="24.6"/>
    <n v="0"/>
    <x v="7"/>
    <x v="0"/>
    <x v="0"/>
    <x v="1"/>
    <n v="433.16"/>
    <n v="22.636666666666667"/>
    <n v="0"/>
  </r>
  <r>
    <x v="257"/>
    <x v="0"/>
    <n v="1.84"/>
    <n v="1.84"/>
    <n v="0.95"/>
    <n v="1.89"/>
    <n v="3.78"/>
    <n v="61.5"/>
    <n v="0"/>
    <x v="3"/>
    <x v="7"/>
    <x v="0"/>
    <x v="1"/>
    <n v="1.5433333333333332"/>
    <n v="22.39"/>
    <n v="2"/>
  </r>
  <r>
    <x v="258"/>
    <x v="2"/>
    <n v="238.82000000000005"/>
    <n v="1.84"/>
    <n v="3.82"/>
    <n v="1.88"/>
    <n v="1.89"/>
    <n v="62.52000000000001"/>
    <n v="0"/>
    <x v="3"/>
    <x v="6"/>
    <x v="0"/>
    <x v="1"/>
    <n v="81.493333333333354"/>
    <n v="22.096666666666668"/>
    <n v="0"/>
  </r>
  <r>
    <x v="259"/>
    <x v="0"/>
    <n v="1.84"/>
    <n v="1.84"/>
    <n v="0"/>
    <n v="0"/>
    <n v="0"/>
    <n v="65.930000000000007"/>
    <n v="0"/>
    <x v="3"/>
    <x v="5"/>
    <x v="0"/>
    <x v="1"/>
    <n v="1.2266666666666668"/>
    <n v="21.97666666666667"/>
    <n v="2"/>
  </r>
  <r>
    <x v="260"/>
    <x v="3"/>
    <n v="1.84"/>
    <n v="0"/>
    <n v="0"/>
    <n v="0.98"/>
    <n v="1.89"/>
    <n v="61.5"/>
    <n v="0"/>
    <x v="3"/>
    <x v="1"/>
    <x v="0"/>
    <x v="1"/>
    <n v="0.6133333333333334"/>
    <n v="21.456666666666667"/>
    <n v="2"/>
  </r>
  <r>
    <x v="261"/>
    <x v="0"/>
    <n v="87.71"/>
    <n v="119.06000000000002"/>
    <n v="0"/>
    <n v="1.93"/>
    <n v="0"/>
    <n v="61.5"/>
    <n v="0"/>
    <x v="3"/>
    <x v="0"/>
    <x v="0"/>
    <x v="1"/>
    <n v="68.923333333333332"/>
    <n v="21.143333333333334"/>
    <n v="0"/>
  </r>
  <r>
    <x v="262"/>
    <x v="2"/>
    <n v="1.84"/>
    <n v="1.0900000000000001"/>
    <n v="0"/>
    <n v="1.89"/>
    <n v="0"/>
    <n v="61.5"/>
    <n v="0"/>
    <x v="3"/>
    <x v="4"/>
    <x v="0"/>
    <x v="1"/>
    <n v="0.97666666666666668"/>
    <n v="21.13"/>
    <n v="2"/>
  </r>
  <r>
    <x v="263"/>
    <x v="2"/>
    <n v="1.84"/>
    <n v="0"/>
    <n v="2.04"/>
    <n v="0"/>
    <n v="0"/>
    <n v="61.5"/>
    <n v="0"/>
    <x v="3"/>
    <x v="4"/>
    <x v="0"/>
    <x v="1"/>
    <n v="1.2933333333333332"/>
    <n v="20.5"/>
    <n v="2"/>
  </r>
  <r>
    <x v="264"/>
    <x v="0"/>
    <n v="30.040000000000003"/>
    <n v="0"/>
    <n v="0"/>
    <n v="0"/>
    <n v="0"/>
    <n v="61.5"/>
    <n v="0"/>
    <x v="3"/>
    <x v="1"/>
    <x v="0"/>
    <x v="0"/>
    <n v="10.013333333333334"/>
    <n v="20.5"/>
    <n v="2"/>
  </r>
  <r>
    <x v="265"/>
    <x v="1"/>
    <n v="0"/>
    <n v="0"/>
    <n v="0"/>
    <n v="0"/>
    <n v="0"/>
    <n v="61.5"/>
    <n v="0"/>
    <x v="3"/>
    <x v="1"/>
    <x v="0"/>
    <x v="1"/>
    <n v="0"/>
    <n v="20.5"/>
    <n v="2"/>
  </r>
  <r>
    <x v="266"/>
    <x v="2"/>
    <n v="5.33"/>
    <n v="3.68"/>
    <n v="6.67"/>
    <n v="0"/>
    <n v="0"/>
    <n v="61.5"/>
    <n v="0"/>
    <x v="3"/>
    <x v="1"/>
    <x v="0"/>
    <x v="1"/>
    <n v="5.2266666666666666"/>
    <n v="20.5"/>
    <n v="2"/>
  </r>
  <r>
    <x v="267"/>
    <x v="2"/>
    <n v="1.84"/>
    <n v="0"/>
    <n v="0"/>
    <n v="0"/>
    <n v="0"/>
    <n v="61.5"/>
    <n v="0"/>
    <x v="3"/>
    <x v="1"/>
    <x v="0"/>
    <x v="1"/>
    <n v="0.6133333333333334"/>
    <n v="20.5"/>
    <n v="2"/>
  </r>
  <r>
    <x v="268"/>
    <x v="1"/>
    <n v="10.56"/>
    <n v="7.91"/>
    <n v="9.91"/>
    <n v="3.33"/>
    <n v="33.019999999999996"/>
    <n v="24.229999999999997"/>
    <n v="0"/>
    <x v="3"/>
    <x v="4"/>
    <x v="0"/>
    <x v="1"/>
    <n v="9.4599999999999991"/>
    <n v="20.193333333333332"/>
    <n v="2"/>
  </r>
  <r>
    <x v="269"/>
    <x v="0"/>
    <n v="32.730000000000004"/>
    <n v="23.66"/>
    <n v="1259.6900000000003"/>
    <n v="24.16"/>
    <n v="0"/>
    <n v="36.24"/>
    <n v="0"/>
    <x v="3"/>
    <x v="1"/>
    <x v="0"/>
    <x v="1"/>
    <n v="438.69333333333344"/>
    <n v="20.133333333333336"/>
    <n v="0"/>
  </r>
  <r>
    <x v="270"/>
    <x v="2"/>
    <n v="0"/>
    <n v="2.9"/>
    <n v="0"/>
    <n v="1.1299999999999999"/>
    <n v="21.75"/>
    <n v="29.73"/>
    <n v="0"/>
    <x v="3"/>
    <x v="4"/>
    <x v="0"/>
    <x v="1"/>
    <n v="0.96666666666666667"/>
    <n v="17.536666666666665"/>
    <n v="2"/>
  </r>
  <r>
    <x v="271"/>
    <x v="1"/>
    <n v="651.82999999999993"/>
    <n v="4.74"/>
    <n v="3.32"/>
    <n v="0"/>
    <n v="24.6"/>
    <n v="24.22"/>
    <n v="0"/>
    <x v="3"/>
    <x v="3"/>
    <x v="0"/>
    <x v="1"/>
    <n v="219.96333333333334"/>
    <n v="16.273333333333333"/>
    <n v="0"/>
  </r>
  <r>
    <x v="272"/>
    <x v="1"/>
    <n v="126.72"/>
    <n v="16.14"/>
    <n v="79.260000000000005"/>
    <n v="1.89"/>
    <n v="33.56"/>
    <n v="0"/>
    <n v="0"/>
    <x v="3"/>
    <x v="1"/>
    <x v="0"/>
    <x v="1"/>
    <n v="74.040000000000006"/>
    <n v="11.816666666666668"/>
    <n v="0"/>
  </r>
  <r>
    <x v="273"/>
    <x v="2"/>
    <n v="9.4"/>
    <n v="0"/>
    <n v="0"/>
    <n v="0"/>
    <n v="33.74"/>
    <n v="0"/>
    <n v="0"/>
    <x v="3"/>
    <x v="7"/>
    <x v="0"/>
    <x v="1"/>
    <n v="3.1333333333333333"/>
    <n v="11.246666666666668"/>
    <n v="2"/>
  </r>
  <r>
    <x v="274"/>
    <x v="1"/>
    <n v="1.0900000000000001"/>
    <n v="2.1500000000000004"/>
    <n v="0.95"/>
    <n v="1.89"/>
    <n v="0"/>
    <n v="24.6"/>
    <n v="0"/>
    <x v="3"/>
    <x v="0"/>
    <x v="0"/>
    <x v="1"/>
    <n v="1.3966666666666667"/>
    <n v="8.83"/>
    <n v="2"/>
  </r>
  <r>
    <x v="275"/>
    <x v="2"/>
    <n v="1.84"/>
    <n v="3.68"/>
    <n v="3.86"/>
    <n v="0"/>
    <n v="0"/>
    <n v="24.6"/>
    <n v="0"/>
    <x v="3"/>
    <x v="0"/>
    <x v="0"/>
    <x v="1"/>
    <n v="3.1266666666666669"/>
    <n v="8.2000000000000011"/>
    <n v="2"/>
  </r>
  <r>
    <x v="276"/>
    <x v="0"/>
    <n v="0"/>
    <n v="0"/>
    <n v="0"/>
    <n v="0"/>
    <n v="24.6"/>
    <n v="0"/>
    <n v="0"/>
    <x v="0"/>
    <x v="2"/>
    <x v="0"/>
    <x v="1"/>
    <n v="0"/>
    <n v="8.2000000000000011"/>
    <n v="2"/>
  </r>
  <r>
    <x v="277"/>
    <x v="2"/>
    <n v="1.06"/>
    <n v="2.5099999999999998"/>
    <n v="2.88"/>
    <n v="3.01"/>
    <n v="21.12"/>
    <n v="0"/>
    <n v="0"/>
    <x v="9"/>
    <x v="0"/>
    <x v="0"/>
    <x v="1"/>
    <n v="2.15"/>
    <n v="8.0433333333333348"/>
    <n v="2"/>
  </r>
  <r>
    <x v="278"/>
    <x v="3"/>
    <n v="7.36"/>
    <n v="2.9"/>
    <n v="1.9"/>
    <n v="1.93"/>
    <n v="21.75"/>
    <n v="0"/>
    <n v="0"/>
    <x v="0"/>
    <x v="0"/>
    <x v="0"/>
    <x v="1"/>
    <n v="4.0533333333333337"/>
    <n v="7.8933333333333335"/>
    <n v="2"/>
  </r>
  <r>
    <x v="279"/>
    <x v="2"/>
    <n v="6.17"/>
    <n v="0"/>
    <n v="0"/>
    <n v="0"/>
    <n v="0"/>
    <n v="14.5"/>
    <n v="0"/>
    <x v="3"/>
    <x v="1"/>
    <x v="0"/>
    <x v="0"/>
    <n v="2.0566666666666666"/>
    <n v="4.833333333333333"/>
    <n v="2"/>
  </r>
  <r>
    <x v="280"/>
    <x v="0"/>
    <n v="1.84"/>
    <n v="0"/>
    <n v="1.89"/>
    <n v="0"/>
    <n v="0"/>
    <n v="9.91"/>
    <n v="0"/>
    <x v="3"/>
    <x v="0"/>
    <x v="0"/>
    <x v="1"/>
    <n v="1.2433333333333334"/>
    <n v="3.3033333333333332"/>
    <n v="2"/>
  </r>
  <r>
    <x v="281"/>
    <x v="1"/>
    <n v="0"/>
    <n v="0"/>
    <n v="0"/>
    <n v="0"/>
    <n v="4.4000000000000004"/>
    <n v="0"/>
    <n v="0"/>
    <x v="3"/>
    <x v="6"/>
    <x v="0"/>
    <x v="0"/>
    <n v="0"/>
    <n v="1.4666666666666668"/>
    <n v="2"/>
  </r>
  <r>
    <x v="282"/>
    <x v="1"/>
    <n v="1.45"/>
    <n v="3.29"/>
    <n v="0.95"/>
    <n v="1.1299999999999999"/>
    <n v="0"/>
    <n v="0"/>
    <n v="0"/>
    <x v="6"/>
    <x v="0"/>
    <x v="0"/>
    <x v="1"/>
    <n v="1.8966666666666667"/>
    <n v="0.37666666666666665"/>
    <n v="0"/>
  </r>
  <r>
    <x v="283"/>
    <x v="2"/>
    <n v="73.92"/>
    <n v="10.91"/>
    <n v="0"/>
    <n v="0"/>
    <n v="0"/>
    <n v="0"/>
    <n v="0"/>
    <x v="3"/>
    <x v="4"/>
    <x v="0"/>
    <x v="1"/>
    <n v="28.276666666666667"/>
    <n v="0"/>
    <n v="0"/>
  </r>
  <r>
    <x v="284"/>
    <x v="3"/>
    <n v="1.84"/>
    <n v="1.84"/>
    <n v="0"/>
    <n v="0"/>
    <n v="0"/>
    <n v="0"/>
    <n v="0"/>
    <x v="5"/>
    <x v="0"/>
    <x v="0"/>
    <x v="0"/>
    <n v="1.2266666666666668"/>
    <n v="0"/>
    <n v="0"/>
  </r>
  <r>
    <x v="285"/>
    <x v="0"/>
    <n v="27368.879999999997"/>
    <n v="0"/>
    <n v="0"/>
    <n v="0"/>
    <n v="0"/>
    <n v="0"/>
    <n v="0"/>
    <x v="3"/>
    <x v="1"/>
    <x v="0"/>
    <x v="0"/>
    <n v="9122.9599999999991"/>
    <n v="0"/>
    <n v="0"/>
  </r>
  <r>
    <x v="286"/>
    <x v="0"/>
    <n v="729.76"/>
    <n v="3.68"/>
    <n v="0"/>
    <n v="0"/>
    <n v="0"/>
    <n v="0"/>
    <n v="0"/>
    <x v="3"/>
    <x v="0"/>
    <x v="0"/>
    <x v="0"/>
    <n v="244.48"/>
    <n v="0"/>
    <n v="0"/>
  </r>
  <r>
    <x v="287"/>
    <x v="3"/>
    <n v="1.84"/>
    <n v="883.9799999999999"/>
    <n v="0"/>
    <n v="0"/>
    <n v="0"/>
    <n v="0"/>
    <n v="0"/>
    <x v="3"/>
    <x v="0"/>
    <x v="0"/>
    <x v="1"/>
    <n v="295.27333333333331"/>
    <n v="0"/>
    <n v="0"/>
  </r>
  <r>
    <x v="288"/>
    <x v="2"/>
    <n v="1.84"/>
    <n v="0"/>
    <n v="0"/>
    <n v="0"/>
    <n v="0"/>
    <n v="0"/>
    <n v="0"/>
    <x v="3"/>
    <x v="0"/>
    <x v="0"/>
    <x v="1"/>
    <n v="0.6133333333333334"/>
    <n v="0"/>
    <n v="0"/>
  </r>
  <r>
    <x v="289"/>
    <x v="2"/>
    <n v="0"/>
    <n v="1.84"/>
    <n v="0"/>
    <n v="0"/>
    <n v="0"/>
    <n v="0"/>
    <n v="0"/>
    <x v="3"/>
    <x v="0"/>
    <x v="0"/>
    <x v="1"/>
    <n v="0.6133333333333334"/>
    <n v="0"/>
    <n v="0"/>
  </r>
  <r>
    <x v="290"/>
    <x v="1"/>
    <n v="0"/>
    <n v="52.07"/>
    <n v="0"/>
    <n v="0"/>
    <n v="0"/>
    <n v="0"/>
    <n v="0"/>
    <x v="9"/>
    <x v="2"/>
    <x v="0"/>
    <x v="0"/>
    <n v="17.356666666666666"/>
    <n v="0"/>
    <n v="0"/>
  </r>
  <r>
    <x v="291"/>
    <x v="1"/>
    <n v="0"/>
    <n v="18.32"/>
    <n v="0"/>
    <n v="0"/>
    <n v="0"/>
    <n v="0"/>
    <n v="0"/>
    <x v="9"/>
    <x v="0"/>
    <x v="0"/>
    <x v="0"/>
    <n v="6.1066666666666665"/>
    <n v="0"/>
    <n v="0"/>
  </r>
  <r>
    <x v="292"/>
    <x v="1"/>
    <n v="0"/>
    <n v="43.580000000000005"/>
    <n v="0"/>
    <n v="0"/>
    <n v="0"/>
    <n v="0"/>
    <n v="0"/>
    <x v="3"/>
    <x v="4"/>
    <x v="0"/>
    <x v="0"/>
    <n v="14.526666666666669"/>
    <n v="0"/>
    <n v="0"/>
  </r>
  <r>
    <x v="293"/>
    <x v="1"/>
    <n v="0"/>
    <n v="66.66"/>
    <n v="0"/>
    <n v="0"/>
    <n v="0"/>
    <n v="0"/>
    <n v="0"/>
    <x v="3"/>
    <x v="4"/>
    <x v="0"/>
    <x v="0"/>
    <n v="22.22"/>
    <n v="0"/>
    <n v="0"/>
  </r>
  <r>
    <x v="294"/>
    <x v="3"/>
    <n v="63.150000000000006"/>
    <n v="0"/>
    <n v="69.37"/>
    <n v="0"/>
    <n v="0"/>
    <n v="0"/>
    <n v="0"/>
    <x v="3"/>
    <x v="3"/>
    <x v="1"/>
    <x v="0"/>
    <n v="44.173333333333339"/>
    <n v="0"/>
    <n v="0"/>
  </r>
  <r>
    <x v="295"/>
    <x v="3"/>
    <n v="1.0900000000000001"/>
    <n v="0"/>
    <n v="354.07000000000005"/>
    <n v="0"/>
    <n v="0"/>
    <n v="0"/>
    <n v="0"/>
    <x v="6"/>
    <x v="0"/>
    <x v="0"/>
    <x v="1"/>
    <n v="118.38666666666667"/>
    <n v="0"/>
    <n v="0"/>
  </r>
  <r>
    <x v="296"/>
    <x v="3"/>
    <n v="574.98"/>
    <n v="0"/>
    <n v="0"/>
    <n v="0"/>
    <n v="0"/>
    <n v="0"/>
    <n v="0"/>
    <x v="5"/>
    <x v="0"/>
    <x v="0"/>
    <x v="1"/>
    <n v="191.66"/>
    <n v="0"/>
    <n v="0"/>
  </r>
  <r>
    <x v="297"/>
    <x v="1"/>
    <n v="0"/>
    <n v="32.28"/>
    <n v="79.260000000000005"/>
    <n v="0"/>
    <n v="0"/>
    <n v="0"/>
    <n v="0"/>
    <x v="3"/>
    <x v="0"/>
    <x v="3"/>
    <x v="1"/>
    <n v="37.18"/>
    <n v="0"/>
    <n v="0"/>
  </r>
  <r>
    <x v="298"/>
    <x v="0"/>
    <n v="18.509999999999998"/>
    <n v="8.01"/>
    <n v="7.21"/>
    <n v="0"/>
    <n v="0"/>
    <n v="6.83"/>
    <n v="6.85"/>
    <x v="3"/>
    <x v="0"/>
    <x v="0"/>
    <x v="1"/>
    <n v="11.243333333333332"/>
    <n v="2.2766666666666668"/>
    <n v="0"/>
  </r>
  <r>
    <x v="299"/>
    <x v="3"/>
    <n v="0"/>
    <n v="11.040000000000001"/>
    <n v="5.79"/>
    <n v="29.26"/>
    <n v="11.34"/>
    <n v="0"/>
    <n v="6.93"/>
    <x v="6"/>
    <x v="4"/>
    <x v="2"/>
    <x v="1"/>
    <n v="5.61"/>
    <n v="13.533333333333333"/>
    <n v="2"/>
  </r>
  <r>
    <x v="300"/>
    <x v="0"/>
    <n v="213.51000000000002"/>
    <n v="39.340000000000003"/>
    <n v="636.87000000000012"/>
    <n v="423.76999999999992"/>
    <n v="386.03000000000009"/>
    <n v="295.64999999999992"/>
    <n v="7.09"/>
    <x v="7"/>
    <x v="0"/>
    <x v="0"/>
    <x v="1"/>
    <n v="296.57333333333338"/>
    <n v="368.48333333333329"/>
    <n v="2"/>
  </r>
  <r>
    <x v="301"/>
    <x v="1"/>
    <n v="1.0900000000000001"/>
    <n v="0"/>
    <n v="0"/>
    <n v="0"/>
    <n v="73.800000000000011"/>
    <n v="61.5"/>
    <n v="10.73"/>
    <x v="3"/>
    <x v="1"/>
    <x v="0"/>
    <x v="1"/>
    <n v="0.36333333333333334"/>
    <n v="45.1"/>
    <n v="2"/>
  </r>
  <r>
    <x v="302"/>
    <x v="1"/>
    <n v="113.88"/>
    <n v="579.0899999999998"/>
    <n v="69.37"/>
    <n v="139.11999999999998"/>
    <n v="19.559999999999999"/>
    <n v="708.91"/>
    <n v="10.92"/>
    <x v="3"/>
    <x v="4"/>
    <x v="0"/>
    <x v="0"/>
    <n v="254.11333333333326"/>
    <n v="289.19666666666666"/>
    <n v="2"/>
  </r>
  <r>
    <x v="303"/>
    <x v="1"/>
    <n v="36.17"/>
    <n v="321.09000000000003"/>
    <n v="277.55999999999995"/>
    <n v="24.16"/>
    <n v="696.87"/>
    <n v="20.46"/>
    <n v="12.1"/>
    <x v="3"/>
    <x v="4"/>
    <x v="0"/>
    <x v="1"/>
    <n v="211.60666666666665"/>
    <n v="247.16333333333333"/>
    <n v="2"/>
  </r>
  <r>
    <x v="304"/>
    <x v="1"/>
    <n v="10.56"/>
    <n v="2025.2000000000003"/>
    <n v="13.21"/>
    <n v="371.78999999999996"/>
    <n v="1353.9300000000003"/>
    <n v="86.100000000000009"/>
    <n v="12.26"/>
    <x v="3"/>
    <x v="6"/>
    <x v="0"/>
    <x v="1"/>
    <n v="682.99000000000012"/>
    <n v="603.94000000000005"/>
    <n v="0"/>
  </r>
  <r>
    <x v="305"/>
    <x v="0"/>
    <n v="1.45"/>
    <n v="863.58999999999958"/>
    <n v="573.24999999999989"/>
    <n v="12.08"/>
    <n v="24.16"/>
    <n v="547.12"/>
    <n v="12.26"/>
    <x v="3"/>
    <x v="0"/>
    <x v="0"/>
    <x v="1"/>
    <n v="479.42999999999984"/>
    <n v="194.45333333333335"/>
    <n v="0"/>
  </r>
  <r>
    <x v="306"/>
    <x v="2"/>
    <n v="0"/>
    <n v="0"/>
    <n v="0"/>
    <n v="0"/>
    <n v="0"/>
    <n v="0"/>
    <n v="12.26"/>
    <x v="5"/>
    <x v="3"/>
    <x v="0"/>
    <x v="1"/>
    <n v="0"/>
    <n v="0"/>
    <n v="1"/>
  </r>
  <r>
    <x v="307"/>
    <x v="1"/>
    <n v="17.079999999999998"/>
    <n v="0"/>
    <n v="0"/>
    <n v="37.82"/>
    <n v="59.480000000000004"/>
    <n v="208.38999999999996"/>
    <n v="13.7"/>
    <x v="2"/>
    <x v="3"/>
    <x v="0"/>
    <x v="1"/>
    <n v="5.6933333333333325"/>
    <n v="101.89666666666665"/>
    <n v="2"/>
  </r>
  <r>
    <x v="308"/>
    <x v="3"/>
    <n v="64.350000000000009"/>
    <n v="63.430000000000007"/>
    <n v="66.06"/>
    <n v="0"/>
    <n v="0"/>
    <n v="0"/>
    <n v="19.36"/>
    <x v="3"/>
    <x v="2"/>
    <x v="2"/>
    <x v="0"/>
    <n v="64.613333333333344"/>
    <n v="0"/>
    <n v="0"/>
  </r>
  <r>
    <x v="309"/>
    <x v="0"/>
    <n v="12.63"/>
    <n v="14.799999999999999"/>
    <n v="3.8"/>
    <n v="1.93"/>
    <n v="73.800000000000011"/>
    <n v="61.5"/>
    <n v="20.22"/>
    <x v="3"/>
    <x v="7"/>
    <x v="0"/>
    <x v="1"/>
    <n v="10.41"/>
    <n v="45.743333333333339"/>
    <n v="2"/>
  </r>
  <r>
    <x v="310"/>
    <x v="2"/>
    <n v="3.56"/>
    <n v="2.9"/>
    <n v="1.9"/>
    <n v="147.60000000000002"/>
    <n v="35.67"/>
    <n v="24.6"/>
    <n v="20.239999999999998"/>
    <x v="3"/>
    <x v="6"/>
    <x v="0"/>
    <x v="1"/>
    <n v="2.7866666666666666"/>
    <n v="69.290000000000006"/>
    <n v="2"/>
  </r>
  <r>
    <x v="311"/>
    <x v="1"/>
    <n v="503.06000000000006"/>
    <n v="23.759999999999998"/>
    <n v="284.2"/>
    <n v="185.48999999999998"/>
    <n v="223.74999999999997"/>
    <n v="511.2800000000002"/>
    <n v="20.48"/>
    <x v="4"/>
    <x v="0"/>
    <x v="1"/>
    <x v="1"/>
    <n v="270.33999999999997"/>
    <n v="306.84000000000009"/>
    <n v="2"/>
  </r>
  <r>
    <x v="312"/>
    <x v="2"/>
    <n v="1.06"/>
    <n v="1203.6300000000001"/>
    <n v="0"/>
    <n v="1079.8400000000001"/>
    <n v="450.53000000000009"/>
    <n v="0"/>
    <n v="20.49"/>
    <x v="3"/>
    <x v="3"/>
    <x v="0"/>
    <x v="1"/>
    <n v="401.56333333333333"/>
    <n v="510.12333333333345"/>
    <n v="2"/>
  </r>
  <r>
    <x v="313"/>
    <x v="3"/>
    <n v="730.71"/>
    <n v="25.26"/>
    <n v="402.82000000000005"/>
    <n v="566.99999999999989"/>
    <n v="707.74000000000012"/>
    <n v="255.35"/>
    <n v="20.5"/>
    <x v="3"/>
    <x v="4"/>
    <x v="2"/>
    <x v="1"/>
    <n v="386.26333333333332"/>
    <n v="510.03"/>
    <n v="2"/>
  </r>
  <r>
    <x v="314"/>
    <x v="3"/>
    <n v="151.56"/>
    <n v="75.78"/>
    <n v="79.260000000000005"/>
    <n v="346.36"/>
    <n v="20.81"/>
    <n v="41.62"/>
    <n v="20.5"/>
    <x v="4"/>
    <x v="4"/>
    <x v="2"/>
    <x v="1"/>
    <n v="102.2"/>
    <n v="136.26333333333335"/>
    <n v="2"/>
  </r>
  <r>
    <x v="315"/>
    <x v="1"/>
    <n v="3.28"/>
    <n v="9.3800000000000008"/>
    <n v="382.78000000000003"/>
    <n v="1.88"/>
    <n v="24.229999999999997"/>
    <n v="24.229999999999997"/>
    <n v="20.5"/>
    <x v="8"/>
    <x v="6"/>
    <x v="0"/>
    <x v="0"/>
    <n v="131.81333333333336"/>
    <n v="16.779999999999998"/>
    <n v="0"/>
  </r>
  <r>
    <x v="316"/>
    <x v="0"/>
    <n v="10.56"/>
    <n v="10.56"/>
    <n v="4.82"/>
    <n v="6.41"/>
    <n v="22.96"/>
    <n v="7.96"/>
    <n v="-20.5"/>
    <x v="1"/>
    <x v="0"/>
    <x v="0"/>
    <x v="1"/>
    <n v="8.6466666666666665"/>
    <n v="12.443333333333333"/>
    <n v="2"/>
  </r>
  <r>
    <x v="317"/>
    <x v="2"/>
    <n v="224.55999999999997"/>
    <n v="0"/>
    <n v="242.53"/>
    <n v="15.45"/>
    <n v="0"/>
    <n v="110.55999999999999"/>
    <n v="20.61"/>
    <x v="3"/>
    <x v="5"/>
    <x v="0"/>
    <x v="1"/>
    <n v="155.69666666666666"/>
    <n v="42.00333333333333"/>
    <n v="0"/>
  </r>
  <r>
    <x v="318"/>
    <x v="1"/>
    <n v="29.03"/>
    <n v="206.08"/>
    <n v="91.419999999999987"/>
    <n v="9.91"/>
    <n v="34.909999999999997"/>
    <n v="24.22"/>
    <n v="20.619999999999997"/>
    <x v="3"/>
    <x v="4"/>
    <x v="0"/>
    <x v="0"/>
    <n v="108.84333333333332"/>
    <n v="23.013333333333332"/>
    <n v="0"/>
  </r>
  <r>
    <x v="319"/>
    <x v="2"/>
    <n v="2.1800000000000002"/>
    <n v="1.45"/>
    <n v="7.57"/>
    <n v="1.1299999999999999"/>
    <n v="24.6"/>
    <n v="22.43"/>
    <n v="21.049999999999997"/>
    <x v="3"/>
    <x v="7"/>
    <x v="0"/>
    <x v="1"/>
    <n v="3.7333333333333329"/>
    <n v="16.053333333333331"/>
    <n v="2"/>
  </r>
  <r>
    <x v="320"/>
    <x v="0"/>
    <n v="1.84"/>
    <n v="158.93"/>
    <n v="79.319999999999993"/>
    <n v="73.800000000000011"/>
    <n v="73.800000000000011"/>
    <n v="73.800000000000011"/>
    <n v="21.24"/>
    <x v="5"/>
    <x v="0"/>
    <x v="0"/>
    <x v="0"/>
    <n v="80.03"/>
    <n v="73.800000000000011"/>
    <n v="0"/>
  </r>
  <r>
    <x v="321"/>
    <x v="0"/>
    <n v="1.84"/>
    <n v="0"/>
    <n v="79.319999999999993"/>
    <n v="73.800000000000011"/>
    <n v="73.800000000000011"/>
    <n v="73.800000000000011"/>
    <n v="21.24"/>
    <x v="5"/>
    <x v="0"/>
    <x v="0"/>
    <x v="0"/>
    <n v="27.053333333333331"/>
    <n v="73.800000000000011"/>
    <n v="2"/>
  </r>
  <r>
    <x v="322"/>
    <x v="0"/>
    <n v="0"/>
    <n v="0"/>
    <n v="79.319999999999993"/>
    <n v="73.800000000000011"/>
    <n v="73.800000000000011"/>
    <n v="0"/>
    <n v="21.24"/>
    <x v="6"/>
    <x v="2"/>
    <x v="0"/>
    <x v="0"/>
    <n v="26.439999999999998"/>
    <n v="49.20000000000001"/>
    <n v="2"/>
  </r>
  <r>
    <x v="323"/>
    <x v="2"/>
    <n v="48.3"/>
    <n v="10.56"/>
    <n v="0"/>
    <n v="0"/>
    <n v="20.95"/>
    <n v="73.800000000000011"/>
    <n v="21.24"/>
    <x v="1"/>
    <x v="4"/>
    <x v="0"/>
    <x v="1"/>
    <n v="19.62"/>
    <n v="31.583333333333339"/>
    <n v="2"/>
  </r>
  <r>
    <x v="324"/>
    <x v="1"/>
    <n v="1.0900000000000001"/>
    <n v="37.260000000000005"/>
    <n v="19.829999999999998"/>
    <n v="1.89"/>
    <n v="38.03"/>
    <n v="73.800000000000011"/>
    <n v="21.7"/>
    <x v="3"/>
    <x v="1"/>
    <x v="0"/>
    <x v="1"/>
    <n v="19.393333333333334"/>
    <n v="37.906666666666673"/>
    <n v="2"/>
  </r>
  <r>
    <x v="325"/>
    <x v="0"/>
    <n v="3.68"/>
    <n v="1.84"/>
    <n v="0"/>
    <n v="9.91"/>
    <n v="87.809999999999988"/>
    <n v="73.800000000000011"/>
    <n v="22.56"/>
    <x v="4"/>
    <x v="0"/>
    <x v="2"/>
    <x v="0"/>
    <n v="1.84"/>
    <n v="57.173333333333325"/>
    <n v="2"/>
  </r>
  <r>
    <x v="326"/>
    <x v="1"/>
    <n v="7.91"/>
    <n v="10.56"/>
    <n v="0"/>
    <n v="9.91"/>
    <n v="33.019999999999996"/>
    <n v="46.22"/>
    <n v="23.66"/>
    <x v="3"/>
    <x v="4"/>
    <x v="0"/>
    <x v="0"/>
    <n v="6.1566666666666663"/>
    <n v="29.716666666666665"/>
    <n v="2"/>
  </r>
  <r>
    <x v="327"/>
    <x v="1"/>
    <n v="586.62000000000012"/>
    <n v="1.45"/>
    <n v="232.75"/>
    <n v="1208.9199999999996"/>
    <n v="802.7900000000003"/>
    <n v="98.4"/>
    <n v="24.04"/>
    <x v="3"/>
    <x v="1"/>
    <x v="0"/>
    <x v="1"/>
    <n v="273.60666666666674"/>
    <n v="703.37"/>
    <n v="2"/>
  </r>
  <r>
    <x v="328"/>
    <x v="1"/>
    <n v="52.06"/>
    <n v="41.02"/>
    <n v="327.03999999999996"/>
    <n v="41.62"/>
    <n v="41.62"/>
    <n v="456.4"/>
    <n v="24.04"/>
    <x v="3"/>
    <x v="3"/>
    <x v="0"/>
    <x v="1"/>
    <n v="140.04"/>
    <n v="179.88"/>
    <n v="2"/>
  </r>
  <r>
    <x v="329"/>
    <x v="3"/>
    <n v="21.35"/>
    <n v="1.45"/>
    <n v="27.11"/>
    <n v="412.01999999999992"/>
    <n v="75.690000000000012"/>
    <n v="24.6"/>
    <n v="24.04"/>
    <x v="3"/>
    <x v="4"/>
    <x v="2"/>
    <x v="0"/>
    <n v="16.636666666666667"/>
    <n v="170.76999999999998"/>
    <n v="2"/>
  </r>
  <r>
    <x v="330"/>
    <x v="1"/>
    <n v="0"/>
    <n v="0"/>
    <n v="360.67999999999995"/>
    <n v="1.89"/>
    <n v="393.05999999999983"/>
    <n v="98.4"/>
    <n v="24.04"/>
    <x v="3"/>
    <x v="0"/>
    <x v="0"/>
    <x v="1"/>
    <n v="120.22666666666665"/>
    <n v="164.44999999999993"/>
    <n v="2"/>
  </r>
  <r>
    <x v="331"/>
    <x v="0"/>
    <n v="0"/>
    <n v="0"/>
    <n v="0"/>
    <n v="0"/>
    <n v="350.88"/>
    <n v="53.160000000000004"/>
    <n v="24.04"/>
    <x v="3"/>
    <x v="5"/>
    <x v="0"/>
    <x v="1"/>
    <n v="0"/>
    <n v="134.68"/>
    <n v="2"/>
  </r>
  <r>
    <x v="332"/>
    <x v="0"/>
    <n v="240.52"/>
    <n v="1.45"/>
    <n v="275.52000000000004"/>
    <n v="1.89"/>
    <n v="341.84999999999997"/>
    <n v="24.6"/>
    <n v="24.04"/>
    <x v="6"/>
    <x v="0"/>
    <x v="1"/>
    <x v="1"/>
    <n v="172.49666666666667"/>
    <n v="122.77999999999999"/>
    <n v="0"/>
  </r>
  <r>
    <x v="333"/>
    <x v="1"/>
    <n v="1.0900000000000001"/>
    <n v="126.38000000000001"/>
    <n v="267"/>
    <n v="1.89"/>
    <n v="250.1999999999999"/>
    <n v="32.43"/>
    <n v="24.04"/>
    <x v="3"/>
    <x v="4"/>
    <x v="0"/>
    <x v="1"/>
    <n v="131.49"/>
    <n v="94.839999999999961"/>
    <n v="0"/>
  </r>
  <r>
    <x v="334"/>
    <x v="0"/>
    <n v="165.9"/>
    <n v="597.93000000000006"/>
    <n v="7.21"/>
    <n v="9.91"/>
    <n v="230.10000000000002"/>
    <n v="24.22"/>
    <n v="24.04"/>
    <x v="3"/>
    <x v="0"/>
    <x v="0"/>
    <x v="1"/>
    <n v="257.01333333333338"/>
    <n v="88.076666666666668"/>
    <n v="0"/>
  </r>
  <r>
    <x v="335"/>
    <x v="3"/>
    <n v="2.1800000000000002"/>
    <n v="215.34999999999997"/>
    <n v="0.95"/>
    <n v="1.89"/>
    <n v="216.73999999999998"/>
    <n v="24.6"/>
    <n v="24.04"/>
    <x v="3"/>
    <x v="2"/>
    <x v="2"/>
    <x v="1"/>
    <n v="72.826666666666654"/>
    <n v="81.076666666666654"/>
    <n v="2"/>
  </r>
  <r>
    <x v="336"/>
    <x v="1"/>
    <n v="21.12"/>
    <n v="37.85"/>
    <n v="11.06"/>
    <n v="19.829999999999998"/>
    <n v="128.87"/>
    <n v="36.24"/>
    <n v="24.04"/>
    <x v="3"/>
    <x v="6"/>
    <x v="0"/>
    <x v="1"/>
    <n v="23.343333333333334"/>
    <n v="61.646666666666668"/>
    <n v="2"/>
  </r>
  <r>
    <x v="337"/>
    <x v="1"/>
    <n v="64.81"/>
    <n v="10.56"/>
    <n v="9.91"/>
    <n v="98.4"/>
    <n v="34.71"/>
    <n v="24.22"/>
    <n v="24.04"/>
    <x v="1"/>
    <x v="6"/>
    <x v="0"/>
    <x v="0"/>
    <n v="28.426666666666666"/>
    <n v="52.443333333333335"/>
    <n v="2"/>
  </r>
  <r>
    <x v="338"/>
    <x v="2"/>
    <n v="0"/>
    <n v="3.68"/>
    <n v="0"/>
    <n v="26.48"/>
    <n v="35.04"/>
    <n v="73.800000000000011"/>
    <n v="24.04"/>
    <x v="2"/>
    <x v="0"/>
    <x v="0"/>
    <x v="1"/>
    <n v="1.2266666666666668"/>
    <n v="45.106666666666662"/>
    <n v="2"/>
  </r>
  <r>
    <x v="339"/>
    <x v="1"/>
    <n v="16.89"/>
    <n v="215.75"/>
    <n v="4.2699999999999996"/>
    <n v="19.84"/>
    <n v="73.800000000000011"/>
    <n v="24.6"/>
    <n v="24.04"/>
    <x v="9"/>
    <x v="0"/>
    <x v="0"/>
    <x v="1"/>
    <n v="78.97"/>
    <n v="39.413333333333334"/>
    <n v="0"/>
  </r>
  <r>
    <x v="340"/>
    <x v="1"/>
    <n v="7.91"/>
    <n v="276.39"/>
    <n v="9.91"/>
    <n v="8.8000000000000007"/>
    <n v="82.110000000000014"/>
    <n v="24.22"/>
    <n v="24.04"/>
    <x v="3"/>
    <x v="6"/>
    <x v="0"/>
    <x v="1"/>
    <n v="98.070000000000007"/>
    <n v="38.376666666666672"/>
    <n v="0"/>
  </r>
  <r>
    <x v="341"/>
    <x v="2"/>
    <n v="1.84"/>
    <n v="0"/>
    <n v="1.93"/>
    <n v="74.930000000000007"/>
    <n v="15.55"/>
    <n v="20.81"/>
    <n v="24.04"/>
    <x v="9"/>
    <x v="7"/>
    <x v="0"/>
    <x v="1"/>
    <n v="1.2566666666666666"/>
    <n v="37.096666666666671"/>
    <n v="2"/>
  </r>
  <r>
    <x v="342"/>
    <x v="3"/>
    <n v="7.91"/>
    <n v="3.28"/>
    <n v="19.82"/>
    <n v="0"/>
    <n v="82.110000000000014"/>
    <n v="24.22"/>
    <n v="24.04"/>
    <x v="3"/>
    <x v="3"/>
    <x v="0"/>
    <x v="1"/>
    <n v="10.336666666666666"/>
    <n v="35.443333333333335"/>
    <n v="2"/>
  </r>
  <r>
    <x v="343"/>
    <x v="1"/>
    <n v="1.45"/>
    <n v="16.14"/>
    <n v="0.95"/>
    <n v="1.89"/>
    <n v="77.580000000000013"/>
    <n v="24.6"/>
    <n v="24.04"/>
    <x v="6"/>
    <x v="0"/>
    <x v="0"/>
    <x v="1"/>
    <n v="6.18"/>
    <n v="34.690000000000005"/>
    <n v="2"/>
  </r>
  <r>
    <x v="344"/>
    <x v="0"/>
    <n v="633.6"/>
    <n v="1.45"/>
    <n v="0.95"/>
    <n v="1.89"/>
    <n v="75.690000000000012"/>
    <n v="24.6"/>
    <n v="24.04"/>
    <x v="3"/>
    <x v="0"/>
    <x v="0"/>
    <x v="1"/>
    <n v="212.00000000000003"/>
    <n v="34.06"/>
    <n v="0"/>
  </r>
  <r>
    <x v="345"/>
    <x v="0"/>
    <n v="3.99"/>
    <n v="220.38"/>
    <n v="0.95"/>
    <n v="1.89"/>
    <n v="75.690000000000012"/>
    <n v="24.6"/>
    <n v="24.04"/>
    <x v="3"/>
    <x v="5"/>
    <x v="0"/>
    <x v="1"/>
    <n v="75.106666666666669"/>
    <n v="34.06"/>
    <n v="0"/>
  </r>
  <r>
    <x v="346"/>
    <x v="1"/>
    <n v="0"/>
    <n v="1.0900000000000001"/>
    <n v="1.9"/>
    <n v="1.88"/>
    <n v="73.800000000000011"/>
    <n v="22.21"/>
    <n v="24.04"/>
    <x v="6"/>
    <x v="0"/>
    <x v="0"/>
    <x v="1"/>
    <n v="0.9966666666666667"/>
    <n v="32.630000000000003"/>
    <n v="2"/>
  </r>
  <r>
    <x v="347"/>
    <x v="1"/>
    <n v="2.93"/>
    <n v="17.23"/>
    <n v="0.95"/>
    <n v="1.89"/>
    <n v="75.690000000000012"/>
    <n v="0"/>
    <n v="24.04"/>
    <x v="2"/>
    <x v="1"/>
    <x v="0"/>
    <x v="1"/>
    <n v="7.0366666666666662"/>
    <n v="25.860000000000003"/>
    <n v="2"/>
  </r>
  <r>
    <x v="348"/>
    <x v="1"/>
    <n v="10.56"/>
    <n v="16.14"/>
    <n v="19.82"/>
    <n v="19.82"/>
    <n v="33.029999999999994"/>
    <n v="24.229999999999997"/>
    <n v="24.04"/>
    <x v="3"/>
    <x v="2"/>
    <x v="2"/>
    <x v="0"/>
    <n v="15.506666666666668"/>
    <n v="25.693333333333328"/>
    <n v="2"/>
  </r>
  <r>
    <x v="349"/>
    <x v="1"/>
    <n v="1.0900000000000001"/>
    <n v="159.85000000000002"/>
    <n v="0.95"/>
    <n v="1.89"/>
    <n v="26.490000000000002"/>
    <n v="24.6"/>
    <n v="24.04"/>
    <x v="3"/>
    <x v="5"/>
    <x v="0"/>
    <x v="1"/>
    <n v="53.963333333333338"/>
    <n v="17.66"/>
    <n v="0"/>
  </r>
  <r>
    <x v="350"/>
    <x v="0"/>
    <n v="5.0200000000000005"/>
    <n v="0"/>
    <n v="0"/>
    <n v="2.86"/>
    <n v="24.22"/>
    <n v="24.229999999999997"/>
    <n v="24.04"/>
    <x v="3"/>
    <x v="0"/>
    <x v="0"/>
    <x v="1"/>
    <n v="1.6733333333333336"/>
    <n v="17.103333333333332"/>
    <n v="2"/>
  </r>
  <r>
    <x v="351"/>
    <x v="1"/>
    <n v="0"/>
    <n v="1.06"/>
    <n v="0"/>
    <n v="1.89"/>
    <n v="24.22"/>
    <n v="24.22"/>
    <n v="24.04"/>
    <x v="3"/>
    <x v="3"/>
    <x v="0"/>
    <x v="1"/>
    <n v="0.35333333333333333"/>
    <n v="16.776666666666667"/>
    <n v="2"/>
  </r>
  <r>
    <x v="352"/>
    <x v="1"/>
    <n v="0"/>
    <n v="0"/>
    <n v="19.82"/>
    <n v="0"/>
    <n v="24.22"/>
    <n v="24.229999999999997"/>
    <n v="24.04"/>
    <x v="3"/>
    <x v="3"/>
    <x v="0"/>
    <x v="1"/>
    <n v="6.6066666666666665"/>
    <n v="16.149999999999999"/>
    <n v="2"/>
  </r>
  <r>
    <x v="353"/>
    <x v="0"/>
    <n v="1.84"/>
    <n v="1.84"/>
    <n v="0"/>
    <n v="0"/>
    <n v="33.74"/>
    <n v="0"/>
    <n v="24.04"/>
    <x v="9"/>
    <x v="0"/>
    <x v="0"/>
    <x v="1"/>
    <n v="1.2266666666666668"/>
    <n v="11.246666666666668"/>
    <n v="2"/>
  </r>
  <r>
    <x v="354"/>
    <x v="1"/>
    <n v="0"/>
    <n v="73.760000000000005"/>
    <n v="0.95"/>
    <n v="3.78"/>
    <n v="28.380000000000003"/>
    <n v="0"/>
    <n v="24.04"/>
    <x v="3"/>
    <x v="1"/>
    <x v="0"/>
    <x v="1"/>
    <n v="24.903333333333336"/>
    <n v="10.72"/>
    <n v="0"/>
  </r>
  <r>
    <x v="355"/>
    <x v="1"/>
    <n v="2.1800000000000002"/>
    <n v="1.0900000000000001"/>
    <n v="0.95"/>
    <n v="1.89"/>
    <n v="0.98"/>
    <n v="24.6"/>
    <n v="24.04"/>
    <x v="3"/>
    <x v="1"/>
    <x v="0"/>
    <x v="1"/>
    <n v="1.406666666666667"/>
    <n v="9.1566666666666681"/>
    <n v="2"/>
  </r>
  <r>
    <x v="356"/>
    <x v="1"/>
    <n v="0"/>
    <n v="0"/>
    <n v="1.89"/>
    <n v="0"/>
    <n v="0"/>
    <n v="24.22"/>
    <n v="24.04"/>
    <x v="3"/>
    <x v="1"/>
    <x v="0"/>
    <x v="1"/>
    <n v="0.63"/>
    <n v="8.0733333333333324"/>
    <n v="2"/>
  </r>
  <r>
    <x v="357"/>
    <x v="0"/>
    <n v="619.17999999999995"/>
    <n v="19.170000000000002"/>
    <n v="33.97"/>
    <n v="1.93"/>
    <n v="626.1"/>
    <n v="22.81"/>
    <n v="24.52"/>
    <x v="2"/>
    <x v="0"/>
    <x v="2"/>
    <x v="0"/>
    <n v="224.10666666666665"/>
    <n v="216.94666666666663"/>
    <n v="0"/>
  </r>
  <r>
    <x v="358"/>
    <x v="3"/>
    <n v="75.78"/>
    <n v="272.10000000000002"/>
    <n v="80.210000000000008"/>
    <n v="29.73"/>
    <n v="0"/>
    <n v="183.84000000000003"/>
    <n v="24.52"/>
    <x v="3"/>
    <x v="3"/>
    <x v="0"/>
    <x v="1"/>
    <n v="142.69666666666669"/>
    <n v="71.190000000000012"/>
    <n v="0"/>
  </r>
  <r>
    <x v="359"/>
    <x v="0"/>
    <n v="27.1"/>
    <n v="64.56"/>
    <n v="79.260000000000005"/>
    <n v="0"/>
    <n v="36.900000000000006"/>
    <n v="61.5"/>
    <n v="25.799999999999997"/>
    <x v="5"/>
    <x v="0"/>
    <x v="0"/>
    <x v="1"/>
    <n v="56.973333333333336"/>
    <n v="32.800000000000004"/>
    <n v="0"/>
  </r>
  <r>
    <x v="360"/>
    <x v="3"/>
    <n v="3.68"/>
    <n v="0"/>
    <n v="26.13"/>
    <n v="2.2599999999999998"/>
    <n v="16.87"/>
    <n v="0"/>
    <n v="25.799999999999997"/>
    <x v="2"/>
    <x v="0"/>
    <x v="0"/>
    <x v="1"/>
    <n v="9.9366666666666656"/>
    <n v="6.3766666666666678"/>
    <n v="0"/>
  </r>
  <r>
    <x v="361"/>
    <x v="1"/>
    <n v="376.62000000000006"/>
    <n v="291.33000000000004"/>
    <n v="782.45"/>
    <n v="986.0200000000001"/>
    <n v="431.07000000000011"/>
    <n v="644.99"/>
    <n v="25.96"/>
    <x v="2"/>
    <x v="0"/>
    <x v="0"/>
    <x v="1"/>
    <n v="483.4666666666667"/>
    <n v="687.36"/>
    <n v="2"/>
  </r>
  <r>
    <x v="362"/>
    <x v="2"/>
    <n v="7.84"/>
    <n v="149.04"/>
    <n v="244.10999999999999"/>
    <n v="1.89"/>
    <n v="26.490000000000002"/>
    <n v="24.6"/>
    <n v="27.799999999999997"/>
    <x v="3"/>
    <x v="3"/>
    <x v="0"/>
    <x v="1"/>
    <n v="133.66333333333333"/>
    <n v="17.66"/>
    <n v="0"/>
  </r>
  <r>
    <x v="363"/>
    <x v="2"/>
    <n v="3.68"/>
    <n v="716.7199999999998"/>
    <n v="12.2"/>
    <n v="193.18"/>
    <n v="26.59"/>
    <n v="422.81"/>
    <n v="29.04"/>
    <x v="3"/>
    <x v="3"/>
    <x v="0"/>
    <x v="1"/>
    <n v="244.19999999999993"/>
    <n v="214.19333333333336"/>
    <n v="0"/>
  </r>
  <r>
    <x v="364"/>
    <x v="1"/>
    <n v="248.30000000000004"/>
    <n v="46.38"/>
    <n v="491.44"/>
    <n v="212.58"/>
    <n v="73.800000000000011"/>
    <n v="228.43999999999997"/>
    <n v="29.04"/>
    <x v="0"/>
    <x v="4"/>
    <x v="0"/>
    <x v="1"/>
    <n v="262.04000000000002"/>
    <n v="171.60666666666665"/>
    <n v="0"/>
  </r>
  <r>
    <x v="365"/>
    <x v="1"/>
    <n v="69.569999999999993"/>
    <n v="39.54"/>
    <n v="32.22"/>
    <n v="198.16000000000003"/>
    <n v="82.09"/>
    <n v="0"/>
    <n v="29.04"/>
    <x v="3"/>
    <x v="1"/>
    <x v="2"/>
    <x v="1"/>
    <n v="47.109999999999992"/>
    <n v="93.416666666666671"/>
    <n v="2"/>
  </r>
  <r>
    <x v="366"/>
    <x v="3"/>
    <n v="31.68"/>
    <n v="27.450000000000003"/>
    <n v="403.97"/>
    <n v="66.14"/>
    <n v="26.939999999999998"/>
    <n v="132.58000000000001"/>
    <n v="29.04"/>
    <x v="3"/>
    <x v="3"/>
    <x v="2"/>
    <x v="0"/>
    <n v="154.36666666666667"/>
    <n v="75.220000000000013"/>
    <n v="0"/>
  </r>
  <r>
    <x v="367"/>
    <x v="2"/>
    <n v="13.42"/>
    <n v="6.71"/>
    <n v="0"/>
    <n v="0"/>
    <n v="72.420000000000016"/>
    <n v="27.32"/>
    <n v="29.04"/>
    <x v="4"/>
    <x v="0"/>
    <x v="0"/>
    <x v="1"/>
    <n v="6.71"/>
    <n v="33.24666666666667"/>
    <n v="2"/>
  </r>
  <r>
    <x v="368"/>
    <x v="2"/>
    <n v="13.42"/>
    <n v="1.45"/>
    <n v="2.98"/>
    <n v="7.05"/>
    <n v="3.86"/>
    <n v="29.73"/>
    <n v="29.04"/>
    <x v="3"/>
    <x v="6"/>
    <x v="0"/>
    <x v="1"/>
    <n v="5.9499999999999993"/>
    <n v="13.546666666666667"/>
    <n v="2"/>
  </r>
  <r>
    <x v="369"/>
    <x v="2"/>
    <n v="0"/>
    <n v="25.32"/>
    <n v="0"/>
    <n v="30.740000000000002"/>
    <n v="24.36"/>
    <n v="32"/>
    <n v="29.1"/>
    <x v="3"/>
    <x v="4"/>
    <x v="0"/>
    <x v="1"/>
    <n v="8.44"/>
    <n v="29.033333333333331"/>
    <n v="2"/>
  </r>
  <r>
    <x v="370"/>
    <x v="0"/>
    <n v="121.98"/>
    <n v="9.08"/>
    <n v="0"/>
    <n v="40.04"/>
    <n v="54.09"/>
    <n v="222.98999999999998"/>
    <n v="29.5"/>
    <x v="5"/>
    <x v="0"/>
    <x v="0"/>
    <x v="1"/>
    <n v="43.686666666666667"/>
    <n v="105.70666666666666"/>
    <n v="2"/>
  </r>
  <r>
    <x v="371"/>
    <x v="1"/>
    <n v="39.04"/>
    <n v="63.36"/>
    <n v="123.53999999999999"/>
    <n v="74.12"/>
    <n v="116.57999999999998"/>
    <n v="44.44"/>
    <n v="29.97"/>
    <x v="1"/>
    <x v="4"/>
    <x v="2"/>
    <x v="1"/>
    <n v="75.313333333333333"/>
    <n v="78.38"/>
    <n v="2"/>
  </r>
  <r>
    <x v="372"/>
    <x v="2"/>
    <n v="8.58"/>
    <n v="8.26"/>
    <n v="9.91"/>
    <n v="16.259999999999998"/>
    <n v="20.22"/>
    <n v="30.919999999999998"/>
    <n v="29.97"/>
    <x v="6"/>
    <x v="0"/>
    <x v="2"/>
    <x v="1"/>
    <n v="8.9166666666666661"/>
    <n v="22.466666666666665"/>
    <n v="2"/>
  </r>
  <r>
    <x v="373"/>
    <x v="0"/>
    <n v="255.26000000000005"/>
    <n v="5.5200000000000005"/>
    <n v="1.89"/>
    <n v="155.47999999999996"/>
    <n v="27.32"/>
    <n v="61.5"/>
    <n v="31.85"/>
    <x v="3"/>
    <x v="2"/>
    <x v="0"/>
    <x v="1"/>
    <n v="87.556666666666672"/>
    <n v="81.433333333333323"/>
    <n v="0"/>
  </r>
  <r>
    <x v="374"/>
    <x v="1"/>
    <n v="126.72"/>
    <n v="3760.7299999999996"/>
    <n v="542.13"/>
    <n v="651.69000000000005"/>
    <n v="1980.829999999999"/>
    <n v="347.73999999999984"/>
    <n v="32.699999999999996"/>
    <x v="2"/>
    <x v="0"/>
    <x v="0"/>
    <x v="1"/>
    <n v="1476.5266666666664"/>
    <n v="993.41999999999962"/>
    <n v="0"/>
  </r>
  <r>
    <x v="375"/>
    <x v="0"/>
    <n v="27.66"/>
    <n v="32.28"/>
    <n v="45.600000000000009"/>
    <n v="0"/>
    <n v="84.07"/>
    <n v="26.400000000000002"/>
    <n v="32.74"/>
    <x v="0"/>
    <x v="2"/>
    <x v="0"/>
    <x v="0"/>
    <n v="35.18"/>
    <n v="36.823333333333331"/>
    <n v="2"/>
  </r>
  <r>
    <x v="376"/>
    <x v="0"/>
    <n v="30.78"/>
    <n v="0"/>
    <n v="0"/>
    <n v="36.900000000000006"/>
    <n v="36.900000000000006"/>
    <n v="36.900000000000006"/>
    <n v="33.72"/>
    <x v="3"/>
    <x v="1"/>
    <x v="0"/>
    <x v="0"/>
    <n v="10.26"/>
    <n v="36.900000000000006"/>
    <n v="2"/>
  </r>
  <r>
    <x v="377"/>
    <x v="3"/>
    <n v="1318.3700000000001"/>
    <n v="860.78"/>
    <n v="1608.92"/>
    <n v="1167.8500000000004"/>
    <n v="1444.88"/>
    <n v="774.31999999999982"/>
    <n v="36.06"/>
    <x v="4"/>
    <x v="4"/>
    <x v="1"/>
    <x v="1"/>
    <n v="1262.69"/>
    <n v="1129.0166666666667"/>
    <n v="0"/>
  </r>
  <r>
    <x v="378"/>
    <x v="0"/>
    <n v="69.569999999999993"/>
    <n v="874.45"/>
    <n v="0"/>
    <n v="26.880000000000003"/>
    <n v="73.800000000000011"/>
    <n v="398.23999999999995"/>
    <n v="36.06"/>
    <x v="1"/>
    <x v="2"/>
    <x v="0"/>
    <x v="1"/>
    <n v="314.67333333333335"/>
    <n v="166.30666666666664"/>
    <n v="0"/>
  </r>
  <r>
    <x v="379"/>
    <x v="2"/>
    <n v="12.63"/>
    <n v="11.850000000000001"/>
    <n v="1.49"/>
    <n v="1.89"/>
    <n v="440.55"/>
    <n v="0"/>
    <n v="-36.06"/>
    <x v="3"/>
    <x v="6"/>
    <x v="0"/>
    <x v="1"/>
    <n v="8.6566666666666681"/>
    <n v="147.47999999999999"/>
    <n v="2"/>
  </r>
  <r>
    <x v="380"/>
    <x v="1"/>
    <n v="373.32"/>
    <n v="6.71"/>
    <n v="4.47"/>
    <n v="73.800000000000011"/>
    <n v="61.5"/>
    <n v="24.6"/>
    <n v="36.06"/>
    <x v="3"/>
    <x v="4"/>
    <x v="0"/>
    <x v="1"/>
    <n v="128.16666666666666"/>
    <n v="53.300000000000004"/>
    <n v="0"/>
  </r>
  <r>
    <x v="381"/>
    <x v="1"/>
    <n v="125.77000000000001"/>
    <n v="37.89"/>
    <n v="0"/>
    <n v="0"/>
    <n v="36.900000000000006"/>
    <n v="36.900000000000006"/>
    <n v="36.06"/>
    <x v="5"/>
    <x v="0"/>
    <x v="2"/>
    <x v="1"/>
    <n v="54.553333333333342"/>
    <n v="24.600000000000005"/>
    <n v="0"/>
  </r>
  <r>
    <x v="382"/>
    <x v="2"/>
    <n v="0"/>
    <n v="0"/>
    <n v="74.87"/>
    <n v="570.41"/>
    <n v="35.840000000000003"/>
    <n v="21.4"/>
    <n v="37.9"/>
    <x v="3"/>
    <x v="0"/>
    <x v="0"/>
    <x v="1"/>
    <n v="24.956666666666667"/>
    <n v="209.21666666666667"/>
    <n v="2"/>
  </r>
  <r>
    <x v="383"/>
    <x v="3"/>
    <n v="33.75"/>
    <n v="281.47999999999996"/>
    <n v="73.430000000000007"/>
    <n v="104.07"/>
    <n v="98.580000000000013"/>
    <n v="36.900000000000006"/>
    <n v="37.940000000000005"/>
    <x v="3"/>
    <x v="1"/>
    <x v="0"/>
    <x v="1"/>
    <n v="129.55333333333331"/>
    <n v="79.850000000000009"/>
    <n v="0"/>
  </r>
  <r>
    <x v="384"/>
    <x v="1"/>
    <n v="42.24"/>
    <n v="16.14"/>
    <n v="8.3000000000000007"/>
    <n v="0"/>
    <n v="74.53"/>
    <n v="0"/>
    <n v="38.72"/>
    <x v="3"/>
    <x v="1"/>
    <x v="0"/>
    <x v="1"/>
    <n v="22.22666666666667"/>
    <n v="24.843333333333334"/>
    <n v="2"/>
  </r>
  <r>
    <x v="385"/>
    <x v="2"/>
    <n v="63.36"/>
    <n v="1232.3500000000001"/>
    <n v="5.67"/>
    <n v="0"/>
    <n v="361.34000000000009"/>
    <n v="50.1"/>
    <n v="38.96"/>
    <x v="3"/>
    <x v="6"/>
    <x v="0"/>
    <x v="1"/>
    <n v="433.79333333333335"/>
    <n v="137.1466666666667"/>
    <n v="0"/>
  </r>
  <r>
    <x v="386"/>
    <x v="1"/>
    <n v="126.72"/>
    <n v="288.42"/>
    <n v="286.01000000000005"/>
    <n v="190.32999999999998"/>
    <n v="207.51000000000002"/>
    <n v="29.73"/>
    <n v="41"/>
    <x v="3"/>
    <x v="5"/>
    <x v="0"/>
    <x v="1"/>
    <n v="233.7166666666667"/>
    <n v="142.52333333333334"/>
    <n v="0"/>
  </r>
  <r>
    <x v="387"/>
    <x v="0"/>
    <n v="670.73000000000013"/>
    <n v="51.580000000000005"/>
    <n v="266.63"/>
    <n v="9.91"/>
    <n v="92.04"/>
    <n v="0"/>
    <n v="41"/>
    <x v="1"/>
    <x v="0"/>
    <x v="2"/>
    <x v="0"/>
    <n v="329.6466666666667"/>
    <n v="33.983333333333334"/>
    <n v="0"/>
  </r>
  <r>
    <x v="388"/>
    <x v="2"/>
    <n v="1.45"/>
    <n v="0"/>
    <n v="3.82"/>
    <n v="1.89"/>
    <n v="251.93999999999994"/>
    <n v="24.6"/>
    <n v="43.4"/>
    <x v="3"/>
    <x v="0"/>
    <x v="2"/>
    <x v="1"/>
    <n v="1.7566666666666666"/>
    <n v="92.809999999999988"/>
    <n v="2"/>
  </r>
  <r>
    <x v="389"/>
    <x v="1"/>
    <n v="75.78"/>
    <n v="337.07999999999993"/>
    <n v="0"/>
    <n v="532.6"/>
    <n v="73.800000000000011"/>
    <n v="0"/>
    <n v="-44.4"/>
    <x v="5"/>
    <x v="0"/>
    <x v="0"/>
    <x v="1"/>
    <n v="137.61999999999998"/>
    <n v="202.13333333333335"/>
    <n v="2"/>
  </r>
  <r>
    <x v="390"/>
    <x v="3"/>
    <n v="229.09000000000003"/>
    <n v="567.21999999999991"/>
    <n v="1.93"/>
    <n v="201.26999999999998"/>
    <n v="348.07"/>
    <n v="73.800000000000011"/>
    <n v="45.2"/>
    <x v="6"/>
    <x v="0"/>
    <x v="2"/>
    <x v="1"/>
    <n v="266.08"/>
    <n v="207.71333333333328"/>
    <n v="0"/>
  </r>
  <r>
    <x v="391"/>
    <x v="1"/>
    <n v="37.39"/>
    <n v="20.700000000000003"/>
    <n v="17.55"/>
    <n v="668.12000000000012"/>
    <n v="39.78"/>
    <n v="24.6"/>
    <n v="48.08"/>
    <x v="3"/>
    <x v="5"/>
    <x v="0"/>
    <x v="1"/>
    <n v="25.213333333333335"/>
    <n v="244.16666666666671"/>
    <n v="2"/>
  </r>
  <r>
    <x v="392"/>
    <x v="2"/>
    <n v="1.84"/>
    <n v="120.06"/>
    <n v="208.51000000000002"/>
    <n v="156.78"/>
    <n v="229.1"/>
    <n v="133.26000000000002"/>
    <n v="48.08"/>
    <x v="3"/>
    <x v="1"/>
    <x v="0"/>
    <x v="0"/>
    <n v="110.13666666666667"/>
    <n v="173.04666666666665"/>
    <n v="2"/>
  </r>
  <r>
    <x v="393"/>
    <x v="0"/>
    <n v="1.84"/>
    <n v="8.58"/>
    <n v="1.49"/>
    <n v="0"/>
    <n v="1.1299999999999999"/>
    <n v="47.800000000000004"/>
    <n v="48.08"/>
    <x v="4"/>
    <x v="0"/>
    <x v="0"/>
    <x v="1"/>
    <n v="3.97"/>
    <n v="16.310000000000002"/>
    <n v="2"/>
  </r>
  <r>
    <x v="394"/>
    <x v="0"/>
    <n v="127.81000000000002"/>
    <n v="75.78"/>
    <n v="242.11"/>
    <n v="202.76999999999995"/>
    <n v="80.55"/>
    <n v="0"/>
    <n v="48.19"/>
    <x v="7"/>
    <x v="0"/>
    <x v="1"/>
    <x v="0"/>
    <n v="148.56666666666669"/>
    <n v="94.439999999999984"/>
    <n v="0"/>
  </r>
  <r>
    <x v="395"/>
    <x v="1"/>
    <n v="63.36"/>
    <n v="22.66"/>
    <n v="0"/>
    <n v="0"/>
    <n v="84.07"/>
    <n v="88.859999999999985"/>
    <n v="48.32"/>
    <x v="9"/>
    <x v="4"/>
    <x v="0"/>
    <x v="0"/>
    <n v="28.673333333333332"/>
    <n v="57.643333333333324"/>
    <n v="2"/>
  </r>
  <r>
    <x v="396"/>
    <x v="0"/>
    <n v="0"/>
    <n v="21.12"/>
    <n v="29.73"/>
    <n v="19.84"/>
    <n v="93.240000000000009"/>
    <n v="24.6"/>
    <n v="49.839999999999996"/>
    <x v="7"/>
    <x v="2"/>
    <x v="0"/>
    <x v="1"/>
    <n v="16.95"/>
    <n v="45.893333333333338"/>
    <n v="2"/>
  </r>
  <r>
    <x v="397"/>
    <x v="0"/>
    <n v="172.12000000000003"/>
    <n v="76.8"/>
    <n v="68.64"/>
    <n v="147.60000000000002"/>
    <n v="30.990000000000002"/>
    <n v="20.22"/>
    <n v="49.95"/>
    <x v="3"/>
    <x v="0"/>
    <x v="0"/>
    <x v="1"/>
    <n v="105.85333333333334"/>
    <n v="66.27000000000001"/>
    <n v="0"/>
  </r>
  <r>
    <x v="398"/>
    <x v="0"/>
    <n v="476.64000000000004"/>
    <n v="48.42"/>
    <n v="178.38"/>
    <n v="25.44"/>
    <n v="56.34"/>
    <n v="61.5"/>
    <n v="55.3"/>
    <x v="3"/>
    <x v="2"/>
    <x v="0"/>
    <x v="1"/>
    <n v="234.48000000000002"/>
    <n v="47.76"/>
    <n v="0"/>
  </r>
  <r>
    <x v="399"/>
    <x v="1"/>
    <n v="1.84"/>
    <n v="0"/>
    <n v="3.32"/>
    <n v="12.08"/>
    <n v="26.490000000000002"/>
    <n v="24.22"/>
    <n v="58.400000000000006"/>
    <x v="3"/>
    <x v="6"/>
    <x v="0"/>
    <x v="0"/>
    <n v="1.72"/>
    <n v="20.93"/>
    <n v="2"/>
  </r>
  <r>
    <x v="400"/>
    <x v="1"/>
    <n v="46.38"/>
    <n v="0"/>
    <n v="0"/>
    <n v="355.45000000000005"/>
    <n v="526.35"/>
    <n v="73.800000000000011"/>
    <n v="63.529999999999987"/>
    <x v="3"/>
    <x v="4"/>
    <x v="0"/>
    <x v="0"/>
    <n v="15.46"/>
    <n v="318.53333333333336"/>
    <n v="2"/>
  </r>
  <r>
    <x v="401"/>
    <x v="1"/>
    <n v="1.84"/>
    <n v="817.9799999999999"/>
    <n v="392.66"/>
    <n v="238.03"/>
    <n v="237.66000000000003"/>
    <n v="308.81000000000006"/>
    <n v="63.529999999999987"/>
    <x v="3"/>
    <x v="6"/>
    <x v="0"/>
    <x v="0"/>
    <n v="404.16"/>
    <n v="261.50000000000006"/>
    <n v="0"/>
  </r>
  <r>
    <x v="402"/>
    <x v="1"/>
    <n v="38.94"/>
    <n v="595.38"/>
    <n v="272.94"/>
    <n v="292.37999999999994"/>
    <n v="14.190000000000001"/>
    <n v="439.62000000000006"/>
    <n v="63.529999999999987"/>
    <x v="5"/>
    <x v="2"/>
    <x v="0"/>
    <x v="0"/>
    <n v="302.42"/>
    <n v="248.73000000000002"/>
    <n v="0"/>
  </r>
  <r>
    <x v="403"/>
    <x v="3"/>
    <n v="63.36"/>
    <n v="0"/>
    <n v="0"/>
    <n v="0"/>
    <n v="499.17999999999995"/>
    <n v="0"/>
    <n v="63.529999999999987"/>
    <x v="3"/>
    <x v="3"/>
    <x v="1"/>
    <x v="0"/>
    <n v="21.12"/>
    <n v="166.39333333333332"/>
    <n v="2"/>
  </r>
  <r>
    <x v="404"/>
    <x v="1"/>
    <n v="265.86"/>
    <n v="0"/>
    <n v="1471.1900000000005"/>
    <n v="1.89"/>
    <n v="307.01000000000005"/>
    <n v="73.800000000000011"/>
    <n v="63.529999999999987"/>
    <x v="3"/>
    <x v="2"/>
    <x v="0"/>
    <x v="0"/>
    <n v="579.01666666666688"/>
    <n v="127.56666666666668"/>
    <n v="0"/>
  </r>
  <r>
    <x v="405"/>
    <x v="3"/>
    <n v="12.63"/>
    <n v="550.1"/>
    <n v="79.319999999999993"/>
    <n v="73.800000000000011"/>
    <n v="224.95"/>
    <n v="73.800000000000011"/>
    <n v="63.529999999999987"/>
    <x v="0"/>
    <x v="3"/>
    <x v="0"/>
    <x v="1"/>
    <n v="214.01666666666665"/>
    <n v="124.18333333333334"/>
    <n v="0"/>
  </r>
  <r>
    <x v="406"/>
    <x v="1"/>
    <n v="197.91"/>
    <n v="69.569999999999993"/>
    <n v="113.50999999999999"/>
    <n v="8.06"/>
    <n v="154.66999999999999"/>
    <n v="158.93"/>
    <n v="63.529999999999987"/>
    <x v="3"/>
    <x v="6"/>
    <x v="0"/>
    <x v="0"/>
    <n v="126.99666666666667"/>
    <n v="107.21999999999998"/>
    <n v="0"/>
  </r>
  <r>
    <x v="407"/>
    <x v="1"/>
    <n v="0"/>
    <n v="74.52000000000001"/>
    <n v="19.82"/>
    <n v="0"/>
    <n v="194.84000000000003"/>
    <n v="77.8"/>
    <n v="63.529999999999987"/>
    <x v="3"/>
    <x v="4"/>
    <x v="0"/>
    <x v="0"/>
    <n v="31.446666666666669"/>
    <n v="90.88000000000001"/>
    <n v="2"/>
  </r>
  <r>
    <x v="408"/>
    <x v="1"/>
    <n v="32.28"/>
    <n v="69.569999999999993"/>
    <n v="39.659999999999997"/>
    <n v="96.38"/>
    <n v="169.26"/>
    <n v="0"/>
    <n v="63.529999999999987"/>
    <x v="2"/>
    <x v="0"/>
    <x v="2"/>
    <x v="1"/>
    <n v="47.169999999999995"/>
    <n v="88.546666666666667"/>
    <n v="2"/>
  </r>
  <r>
    <x v="409"/>
    <x v="2"/>
    <n v="48.84"/>
    <n v="1.84"/>
    <n v="79.3"/>
    <n v="73.800000000000011"/>
    <n v="82.600000000000009"/>
    <n v="73.800000000000011"/>
    <n v="63.529999999999987"/>
    <x v="3"/>
    <x v="7"/>
    <x v="0"/>
    <x v="1"/>
    <n v="43.326666666666675"/>
    <n v="76.733333333333348"/>
    <n v="2"/>
  </r>
  <r>
    <x v="410"/>
    <x v="0"/>
    <n v="0"/>
    <n v="0"/>
    <n v="0"/>
    <n v="79.319999999999993"/>
    <n v="73.800000000000011"/>
    <n v="73.800000000000011"/>
    <n v="63.529999999999987"/>
    <x v="8"/>
    <x v="0"/>
    <x v="2"/>
    <x v="1"/>
    <n v="0"/>
    <n v="75.64"/>
    <n v="2"/>
  </r>
  <r>
    <x v="411"/>
    <x v="0"/>
    <n v="0"/>
    <n v="0"/>
    <n v="79.319999999999993"/>
    <n v="73.800000000000011"/>
    <n v="73.800000000000011"/>
    <n v="73.800000000000011"/>
    <n v="63.529999999999987"/>
    <x v="6"/>
    <x v="2"/>
    <x v="0"/>
    <x v="0"/>
    <n v="26.439999999999998"/>
    <n v="73.800000000000011"/>
    <n v="2"/>
  </r>
  <r>
    <x v="412"/>
    <x v="0"/>
    <n v="0"/>
    <n v="21.12"/>
    <n v="79.319999999999993"/>
    <n v="73.800000000000011"/>
    <n v="73.800000000000011"/>
    <n v="73.800000000000011"/>
    <n v="63.529999999999987"/>
    <x v="5"/>
    <x v="0"/>
    <x v="0"/>
    <x v="0"/>
    <n v="33.479999999999997"/>
    <n v="73.800000000000011"/>
    <n v="2"/>
  </r>
  <r>
    <x v="413"/>
    <x v="0"/>
    <n v="1.84"/>
    <n v="4.7700000000000005"/>
    <n v="2.88"/>
    <n v="73.800000000000011"/>
    <n v="73.800000000000011"/>
    <n v="73.800000000000011"/>
    <n v="63.529999999999987"/>
    <x v="2"/>
    <x v="0"/>
    <x v="0"/>
    <x v="0"/>
    <n v="3.1633333333333336"/>
    <n v="73.800000000000011"/>
    <n v="2"/>
  </r>
  <r>
    <x v="414"/>
    <x v="1"/>
    <n v="63.36"/>
    <n v="69.569999999999993"/>
    <n v="69.37"/>
    <n v="77.910000000000011"/>
    <n v="1.89"/>
    <n v="73.800000000000011"/>
    <n v="63.529999999999987"/>
    <x v="3"/>
    <x v="4"/>
    <x v="0"/>
    <x v="0"/>
    <n v="67.433333333333337"/>
    <n v="51.20000000000001"/>
    <n v="0"/>
  </r>
  <r>
    <x v="415"/>
    <x v="2"/>
    <n v="1.0900000000000001"/>
    <n v="157.54"/>
    <n v="283.14"/>
    <n v="1.1299999999999999"/>
    <n v="73.800000000000011"/>
    <n v="73.800000000000011"/>
    <n v="63.529999999999987"/>
    <x v="3"/>
    <x v="0"/>
    <x v="0"/>
    <x v="1"/>
    <n v="147.25666666666666"/>
    <n v="49.576666666666675"/>
    <n v="0"/>
  </r>
  <r>
    <x v="416"/>
    <x v="2"/>
    <n v="0"/>
    <n v="0"/>
    <n v="0"/>
    <n v="0"/>
    <n v="41.53"/>
    <n v="62.52000000000001"/>
    <n v="63.529999999999987"/>
    <x v="3"/>
    <x v="3"/>
    <x v="0"/>
    <x v="1"/>
    <n v="0"/>
    <n v="34.683333333333337"/>
    <n v="2"/>
  </r>
  <r>
    <x v="417"/>
    <x v="3"/>
    <n v="73.92"/>
    <n v="3.68"/>
    <n v="173.6"/>
    <n v="73.800000000000011"/>
    <n v="26.880000000000003"/>
    <n v="0"/>
    <n v="63.529999999999987"/>
    <x v="6"/>
    <x v="0"/>
    <x v="0"/>
    <x v="0"/>
    <n v="83.733333333333334"/>
    <n v="33.56"/>
    <n v="0"/>
  </r>
  <r>
    <x v="418"/>
    <x v="1"/>
    <n v="324.48"/>
    <n v="0"/>
    <n v="47.16"/>
    <n v="19.829999999999998"/>
    <n v="0"/>
    <n v="73.800000000000011"/>
    <n v="63.529999999999987"/>
    <x v="3"/>
    <x v="4"/>
    <x v="0"/>
    <x v="0"/>
    <n v="123.88"/>
    <n v="31.210000000000004"/>
    <n v="0"/>
  </r>
  <r>
    <x v="419"/>
    <x v="1"/>
    <n v="21.12"/>
    <n v="7.35"/>
    <n v="0"/>
    <n v="0"/>
    <n v="540.3900000000001"/>
    <n v="70.400000000000006"/>
    <n v="63.9"/>
    <x v="3"/>
    <x v="1"/>
    <x v="0"/>
    <x v="0"/>
    <n v="9.49"/>
    <n v="203.59666666666669"/>
    <n v="2"/>
  </r>
  <r>
    <x v="420"/>
    <x v="0"/>
    <n v="426.69"/>
    <n v="73.92"/>
    <n v="33.18"/>
    <n v="529.70000000000005"/>
    <n v="0"/>
    <n v="77.22"/>
    <n v="63.9"/>
    <x v="3"/>
    <x v="0"/>
    <x v="0"/>
    <x v="1"/>
    <n v="177.92999999999998"/>
    <n v="202.3066666666667"/>
    <n v="2"/>
  </r>
  <r>
    <x v="421"/>
    <x v="0"/>
    <n v="230.4"/>
    <n v="32.96"/>
    <n v="3.86"/>
    <n v="125.46000000000001"/>
    <n v="261.84999999999997"/>
    <n v="179.57999999999996"/>
    <n v="63.9"/>
    <x v="7"/>
    <x v="0"/>
    <x v="0"/>
    <x v="1"/>
    <n v="89.073333333333338"/>
    <n v="188.96333333333328"/>
    <n v="2"/>
  </r>
  <r>
    <x v="422"/>
    <x v="1"/>
    <n v="73.760000000000005"/>
    <n v="682.88"/>
    <n v="89.22"/>
    <n v="125.46000000000001"/>
    <n v="82.110000000000014"/>
    <n v="232.23000000000002"/>
    <n v="63.9"/>
    <x v="3"/>
    <x v="0"/>
    <x v="0"/>
    <x v="0"/>
    <n v="281.95333333333332"/>
    <n v="146.60000000000002"/>
    <n v="0"/>
  </r>
  <r>
    <x v="423"/>
    <x v="2"/>
    <n v="73.92"/>
    <n v="73.92"/>
    <n v="191.62999999999997"/>
    <n v="73.800000000000011"/>
    <n v="82.600000000000009"/>
    <n v="266.65999999999997"/>
    <n v="63.9"/>
    <x v="8"/>
    <x v="7"/>
    <x v="0"/>
    <x v="1"/>
    <n v="113.15666666666665"/>
    <n v="141.02000000000001"/>
    <n v="2"/>
  </r>
  <r>
    <x v="424"/>
    <x v="2"/>
    <n v="69.569999999999993"/>
    <n v="65.430000000000007"/>
    <n v="204.17000000000007"/>
    <n v="74.540000000000006"/>
    <n v="84.07"/>
    <n v="244.10999999999993"/>
    <n v="63.9"/>
    <x v="0"/>
    <x v="0"/>
    <x v="0"/>
    <x v="1"/>
    <n v="113.05666666666669"/>
    <n v="134.23999999999998"/>
    <n v="2"/>
  </r>
  <r>
    <x v="425"/>
    <x v="1"/>
    <n v="407.38000000000011"/>
    <n v="75.78"/>
    <n v="0"/>
    <n v="0"/>
    <n v="0"/>
    <n v="381.55999999999995"/>
    <n v="63.9"/>
    <x v="9"/>
    <x v="0"/>
    <x v="0"/>
    <x v="1"/>
    <n v="161.05333333333337"/>
    <n v="127.18666666666665"/>
    <n v="0"/>
  </r>
  <r>
    <x v="426"/>
    <x v="0"/>
    <n v="507.89000000000004"/>
    <n v="17.68"/>
    <n v="1.89"/>
    <n v="174.45"/>
    <n v="24.6"/>
    <n v="96.58"/>
    <n v="63.9"/>
    <x v="7"/>
    <x v="0"/>
    <x v="0"/>
    <x v="0"/>
    <n v="175.82000000000002"/>
    <n v="98.543333333333337"/>
    <n v="0"/>
  </r>
  <r>
    <x v="427"/>
    <x v="0"/>
    <n v="2.12"/>
    <n v="35.82"/>
    <n v="2.1800000000000002"/>
    <n v="134.33999999999997"/>
    <n v="82.110000000000014"/>
    <n v="39.6"/>
    <n v="63.9"/>
    <x v="6"/>
    <x v="0"/>
    <x v="0"/>
    <x v="1"/>
    <n v="13.373333333333333"/>
    <n v="85.350000000000009"/>
    <n v="2"/>
  </r>
  <r>
    <x v="428"/>
    <x v="0"/>
    <n v="0"/>
    <n v="27.650000000000002"/>
    <n v="85.9"/>
    <n v="125.46000000000001"/>
    <n v="82.110000000000014"/>
    <n v="33.36"/>
    <n v="63.9"/>
    <x v="2"/>
    <x v="0"/>
    <x v="0"/>
    <x v="1"/>
    <n v="37.85"/>
    <n v="80.31"/>
    <n v="2"/>
  </r>
  <r>
    <x v="429"/>
    <x v="2"/>
    <n v="1.0900000000000001"/>
    <n v="73.92"/>
    <n v="85.9"/>
    <n v="73.800000000000011"/>
    <n v="82.600000000000009"/>
    <n v="73.800000000000011"/>
    <n v="63.9"/>
    <x v="3"/>
    <x v="4"/>
    <x v="0"/>
    <x v="1"/>
    <n v="53.636666666666677"/>
    <n v="76.733333333333348"/>
    <n v="2"/>
  </r>
  <r>
    <x v="430"/>
    <x v="2"/>
    <n v="73.760000000000005"/>
    <n v="73.92"/>
    <n v="0"/>
    <n v="0"/>
    <n v="82.600000000000009"/>
    <n v="73.800000000000011"/>
    <n v="63.9"/>
    <x v="3"/>
    <x v="7"/>
    <x v="0"/>
    <x v="1"/>
    <n v="49.226666666666667"/>
    <n v="52.133333333333347"/>
    <n v="2"/>
  </r>
  <r>
    <x v="431"/>
    <x v="2"/>
    <n v="0"/>
    <n v="601.8900000000001"/>
    <n v="121.58999999999999"/>
    <n v="73.800000000000011"/>
    <n v="0"/>
    <n v="73.800000000000011"/>
    <n v="63.9"/>
    <x v="1"/>
    <x v="0"/>
    <x v="0"/>
    <x v="1"/>
    <n v="241.16000000000005"/>
    <n v="49.20000000000001"/>
    <n v="0"/>
  </r>
  <r>
    <x v="432"/>
    <x v="2"/>
    <n v="0"/>
    <n v="0"/>
    <n v="0"/>
    <n v="0"/>
    <n v="0"/>
    <n v="73.800000000000011"/>
    <n v="63.9"/>
    <x v="3"/>
    <x v="7"/>
    <x v="0"/>
    <x v="1"/>
    <n v="0"/>
    <n v="24.600000000000005"/>
    <n v="2"/>
  </r>
  <r>
    <x v="433"/>
    <x v="1"/>
    <n v="1.84"/>
    <n v="29.35"/>
    <n v="1.89"/>
    <n v="9.91"/>
    <n v="0"/>
    <n v="24.6"/>
    <n v="63.9"/>
    <x v="4"/>
    <x v="0"/>
    <x v="0"/>
    <x v="1"/>
    <n v="11.026666666666666"/>
    <n v="11.503333333333336"/>
    <n v="2"/>
  </r>
  <r>
    <x v="434"/>
    <x v="0"/>
    <n v="0"/>
    <n v="10.56"/>
    <n v="242.58"/>
    <n v="1.88"/>
    <n v="298.05999999999995"/>
    <n v="61.5"/>
    <n v="66.39"/>
    <x v="6"/>
    <x v="0"/>
    <x v="3"/>
    <x v="1"/>
    <n v="84.38000000000001"/>
    <n v="120.47999999999998"/>
    <n v="2"/>
  </r>
  <r>
    <x v="435"/>
    <x v="1"/>
    <n v="21.12"/>
    <n v="0"/>
    <n v="0"/>
    <n v="86.42"/>
    <n v="66.03"/>
    <n v="61.5"/>
    <n v="-66.39"/>
    <x v="3"/>
    <x v="0"/>
    <x v="0"/>
    <x v="1"/>
    <n v="7.04"/>
    <n v="71.316666666666663"/>
    <n v="2"/>
  </r>
  <r>
    <x v="436"/>
    <x v="0"/>
    <n v="63.36"/>
    <n v="0"/>
    <n v="68.28"/>
    <n v="76.680000000000007"/>
    <n v="0"/>
    <n v="61.5"/>
    <n v="66.39"/>
    <x v="2"/>
    <x v="0"/>
    <x v="0"/>
    <x v="1"/>
    <n v="43.879999999999995"/>
    <n v="46.06"/>
    <n v="2"/>
  </r>
  <r>
    <x v="437"/>
    <x v="0"/>
    <n v="69.569999999999993"/>
    <n v="69.569999999999993"/>
    <n v="0"/>
    <n v="0"/>
    <n v="68.52000000000001"/>
    <n v="61.5"/>
    <n v="66.39"/>
    <x v="7"/>
    <x v="0"/>
    <x v="0"/>
    <x v="1"/>
    <n v="46.379999999999995"/>
    <n v="43.34"/>
    <n v="0"/>
  </r>
  <r>
    <x v="438"/>
    <x v="0"/>
    <n v="69.569999999999993"/>
    <n v="1.84"/>
    <n v="0"/>
    <n v="1.89"/>
    <n v="66.03"/>
    <n v="61.5"/>
    <n v="66.39"/>
    <x v="3"/>
    <x v="2"/>
    <x v="0"/>
    <x v="1"/>
    <n v="23.803333333333331"/>
    <n v="43.140000000000008"/>
    <n v="2"/>
  </r>
  <r>
    <x v="439"/>
    <x v="1"/>
    <n v="82.2"/>
    <n v="5.5200000000000005"/>
    <n v="68.59"/>
    <n v="3.78"/>
    <n v="37.82"/>
    <n v="73.800000000000011"/>
    <n v="66.39"/>
    <x v="6"/>
    <x v="0"/>
    <x v="0"/>
    <x v="1"/>
    <n v="52.103333333333332"/>
    <n v="38.466666666666669"/>
    <n v="0"/>
  </r>
  <r>
    <x v="440"/>
    <x v="0"/>
    <n v="1.84"/>
    <n v="1.84"/>
    <n v="0.95"/>
    <n v="1.93"/>
    <n v="68.52000000000001"/>
    <n v="1.89"/>
    <n v="66.39"/>
    <x v="5"/>
    <x v="0"/>
    <x v="0"/>
    <x v="1"/>
    <n v="1.5433333333333332"/>
    <n v="24.11333333333334"/>
    <n v="2"/>
  </r>
  <r>
    <x v="441"/>
    <x v="1"/>
    <n v="535.14"/>
    <n v="300.88"/>
    <n v="69.37"/>
    <n v="300.83"/>
    <n v="0"/>
    <n v="60.400000000000006"/>
    <n v="67.259999999999991"/>
    <x v="8"/>
    <x v="2"/>
    <x v="0"/>
    <x v="0"/>
    <n v="301.79666666666668"/>
    <n v="120.41000000000001"/>
    <n v="0"/>
  </r>
  <r>
    <x v="442"/>
    <x v="1"/>
    <n v="23.73"/>
    <n v="10.56"/>
    <n v="9.91"/>
    <n v="33.800000000000004"/>
    <n v="34.909999999999997"/>
    <n v="24.22"/>
    <n v="67.34"/>
    <x v="3"/>
    <x v="1"/>
    <x v="0"/>
    <x v="1"/>
    <n v="14.733333333333334"/>
    <n v="30.97666666666667"/>
    <n v="2"/>
  </r>
  <r>
    <x v="443"/>
    <x v="0"/>
    <n v="0"/>
    <n v="0"/>
    <n v="0"/>
    <n v="0"/>
    <n v="89.22"/>
    <n v="0"/>
    <n v="67.759999999999991"/>
    <x v="6"/>
    <x v="0"/>
    <x v="0"/>
    <x v="1"/>
    <n v="0"/>
    <n v="29.74"/>
    <n v="2"/>
  </r>
  <r>
    <x v="444"/>
    <x v="0"/>
    <n v="53.17"/>
    <n v="129.12"/>
    <n v="814.54000000000019"/>
    <n v="175.05"/>
    <n v="24.6"/>
    <n v="0"/>
    <n v="69.239999999999995"/>
    <x v="3"/>
    <x v="0"/>
    <x v="2"/>
    <x v="0"/>
    <n v="332.2766666666667"/>
    <n v="66.55"/>
    <n v="0"/>
  </r>
  <r>
    <x v="445"/>
    <x v="0"/>
    <n v="0"/>
    <n v="142.24"/>
    <n v="12.34"/>
    <n v="3.33"/>
    <n v="48.76"/>
    <n v="24.22"/>
    <n v="69.84"/>
    <x v="1"/>
    <x v="0"/>
    <x v="2"/>
    <x v="0"/>
    <n v="51.526666666666671"/>
    <n v="25.436666666666667"/>
    <n v="0"/>
  </r>
  <r>
    <x v="446"/>
    <x v="2"/>
    <n v="25.32"/>
    <n v="110.5"/>
    <n v="80.430000000000007"/>
    <n v="151.56"/>
    <n v="54.33"/>
    <n v="71"/>
    <n v="70.039999999999992"/>
    <x v="3"/>
    <x v="0"/>
    <x v="1"/>
    <x v="1"/>
    <n v="72.083333333333329"/>
    <n v="92.296666666666667"/>
    <n v="2"/>
  </r>
  <r>
    <x v="447"/>
    <x v="1"/>
    <n v="417.74"/>
    <n v="641.89"/>
    <n v="410.51"/>
    <n v="20.309999999999999"/>
    <n v="225.61"/>
    <n v="147.60000000000002"/>
    <n v="70.2"/>
    <x v="1"/>
    <x v="5"/>
    <x v="0"/>
    <x v="1"/>
    <n v="490.04666666666668"/>
    <n v="131.17333333333335"/>
    <n v="0"/>
  </r>
  <r>
    <x v="448"/>
    <x v="2"/>
    <n v="41.08"/>
    <n v="176.95"/>
    <n v="35.120000000000005"/>
    <n v="47.86"/>
    <n v="105.07999999999998"/>
    <n v="92.02"/>
    <n v="70.44"/>
    <x v="3"/>
    <x v="1"/>
    <x v="0"/>
    <x v="1"/>
    <n v="84.383333333333326"/>
    <n v="81.653333333333322"/>
    <n v="0"/>
  </r>
  <r>
    <x v="449"/>
    <x v="0"/>
    <n v="877.96"/>
    <n v="80.13"/>
    <n v="2046"/>
    <n v="1903.7799999999991"/>
    <n v="0"/>
    <n v="0"/>
    <n v="71.3"/>
    <x v="3"/>
    <x v="0"/>
    <x v="0"/>
    <x v="1"/>
    <n v="1001.3633333333333"/>
    <n v="634.59333333333302"/>
    <n v="0"/>
  </r>
  <r>
    <x v="450"/>
    <x v="0"/>
    <n v="0"/>
    <n v="909.65"/>
    <n v="873.26"/>
    <n v="401.22000000000008"/>
    <n v="0"/>
    <n v="0"/>
    <n v="71.3"/>
    <x v="3"/>
    <x v="2"/>
    <x v="0"/>
    <x v="1"/>
    <n v="594.30333333333328"/>
    <n v="133.74000000000004"/>
    <n v="0"/>
  </r>
  <r>
    <x v="451"/>
    <x v="0"/>
    <n v="0"/>
    <n v="320.96999999999997"/>
    <n v="1346.3500000000001"/>
    <n v="401.22000000000008"/>
    <n v="0"/>
    <n v="0"/>
    <n v="71.3"/>
    <x v="4"/>
    <x v="2"/>
    <x v="0"/>
    <x v="1"/>
    <n v="555.77333333333343"/>
    <n v="133.74000000000004"/>
    <n v="0"/>
  </r>
  <r>
    <x v="452"/>
    <x v="1"/>
    <n v="0"/>
    <n v="628.91"/>
    <n v="218.09999999999997"/>
    <n v="441.46"/>
    <n v="336.85999999999996"/>
    <n v="521.96000000000015"/>
    <n v="72.12"/>
    <x v="1"/>
    <x v="4"/>
    <x v="2"/>
    <x v="1"/>
    <n v="282.33666666666664"/>
    <n v="433.42666666666673"/>
    <n v="2"/>
  </r>
  <r>
    <x v="453"/>
    <x v="0"/>
    <n v="146.08000000000001"/>
    <n v="59.320000000000007"/>
    <n v="526.79999999999984"/>
    <n v="158.74"/>
    <n v="150.47"/>
    <n v="572.45000000000005"/>
    <n v="72.12"/>
    <x v="3"/>
    <x v="1"/>
    <x v="0"/>
    <x v="1"/>
    <n v="244.06666666666661"/>
    <n v="293.88666666666671"/>
    <n v="2"/>
  </r>
  <r>
    <x v="454"/>
    <x v="2"/>
    <n v="1.84"/>
    <n v="1.84"/>
    <n v="79.289999999999992"/>
    <n v="80.19"/>
    <n v="82.110000000000014"/>
    <n v="598.66999999999996"/>
    <n v="72.12"/>
    <x v="3"/>
    <x v="1"/>
    <x v="0"/>
    <x v="1"/>
    <n v="27.656666666666666"/>
    <n v="253.65666666666667"/>
    <n v="2"/>
  </r>
  <r>
    <x v="455"/>
    <x v="2"/>
    <n v="329.44999999999993"/>
    <n v="126.47"/>
    <n v="182.18999999999997"/>
    <n v="364.88"/>
    <n v="219.65"/>
    <n v="61.6"/>
    <n v="72.12"/>
    <x v="3"/>
    <x v="4"/>
    <x v="0"/>
    <x v="1"/>
    <n v="212.70333333333329"/>
    <n v="215.37666666666667"/>
    <n v="2"/>
  </r>
  <r>
    <x v="456"/>
    <x v="2"/>
    <n v="325.47000000000003"/>
    <n v="1.84"/>
    <n v="1.89"/>
    <n v="259.87"/>
    <n v="312.42999999999989"/>
    <n v="61.5"/>
    <n v="72.12"/>
    <x v="3"/>
    <x v="7"/>
    <x v="0"/>
    <x v="1"/>
    <n v="109.73333333333333"/>
    <n v="211.26666666666665"/>
    <n v="2"/>
  </r>
  <r>
    <x v="457"/>
    <x v="1"/>
    <n v="244.94000000000005"/>
    <n v="19.68"/>
    <n v="80.260000000000005"/>
    <n v="98.72"/>
    <n v="74.73"/>
    <n v="145.66999999999999"/>
    <n v="72.12"/>
    <x v="3"/>
    <x v="0"/>
    <x v="0"/>
    <x v="1"/>
    <n v="114.96000000000002"/>
    <n v="106.37333333333333"/>
    <n v="0"/>
  </r>
  <r>
    <x v="458"/>
    <x v="2"/>
    <n v="12.63"/>
    <n v="0"/>
    <n v="119.93"/>
    <n v="125.23"/>
    <n v="124.04999999999998"/>
    <n v="61.5"/>
    <n v="72.12"/>
    <x v="3"/>
    <x v="4"/>
    <x v="0"/>
    <x v="1"/>
    <n v="44.186666666666667"/>
    <n v="103.59333333333332"/>
    <n v="2"/>
  </r>
  <r>
    <x v="459"/>
    <x v="2"/>
    <n v="80.13000000000001"/>
    <n v="84.48"/>
    <n v="76"/>
    <n v="86.100000000000009"/>
    <n v="74.73"/>
    <n v="70.360000000000014"/>
    <n v="72.12"/>
    <x v="3"/>
    <x v="1"/>
    <x v="0"/>
    <x v="1"/>
    <n v="80.203333333333333"/>
    <n v="77.063333333333347"/>
    <n v="0"/>
  </r>
  <r>
    <x v="460"/>
    <x v="2"/>
    <n v="80.13000000000001"/>
    <n v="84.48"/>
    <n v="76"/>
    <n v="81.56"/>
    <n v="74.73"/>
    <n v="70.360000000000014"/>
    <n v="72.12"/>
    <x v="3"/>
    <x v="1"/>
    <x v="0"/>
    <x v="1"/>
    <n v="80.203333333333333"/>
    <n v="75.550000000000011"/>
    <n v="0"/>
  </r>
  <r>
    <x v="461"/>
    <x v="2"/>
    <n v="0"/>
    <n v="88.62"/>
    <n v="0"/>
    <n v="75.680000000000007"/>
    <n v="74.610000000000014"/>
    <n v="73.800000000000011"/>
    <n v="72.12"/>
    <x v="3"/>
    <x v="1"/>
    <x v="0"/>
    <x v="0"/>
    <n v="29.540000000000003"/>
    <n v="74.696666666666673"/>
    <n v="2"/>
  </r>
  <r>
    <x v="462"/>
    <x v="0"/>
    <n v="1.06"/>
    <n v="0"/>
    <n v="0"/>
    <n v="80.070000000000007"/>
    <n v="73.800000000000011"/>
    <n v="61.5"/>
    <n v="72.12"/>
    <x v="3"/>
    <x v="1"/>
    <x v="0"/>
    <x v="1"/>
    <n v="0.35333333333333333"/>
    <n v="71.790000000000006"/>
    <n v="2"/>
  </r>
  <r>
    <x v="463"/>
    <x v="0"/>
    <n v="34.32"/>
    <n v="37.89"/>
    <n v="74.22999999999999"/>
    <n v="36.900000000000006"/>
    <n v="82.110000000000014"/>
    <n v="73.020000000000024"/>
    <n v="72.12"/>
    <x v="3"/>
    <x v="4"/>
    <x v="0"/>
    <x v="1"/>
    <n v="48.813333333333333"/>
    <n v="64.010000000000005"/>
    <n v="2"/>
  </r>
  <r>
    <x v="464"/>
    <x v="0"/>
    <n v="1.84"/>
    <n v="0"/>
    <n v="74.22999999999999"/>
    <n v="9.91"/>
    <n v="73.800000000000011"/>
    <n v="61.5"/>
    <n v="72.12"/>
    <x v="3"/>
    <x v="5"/>
    <x v="0"/>
    <x v="1"/>
    <n v="25.356666666666666"/>
    <n v="48.403333333333336"/>
    <n v="2"/>
  </r>
  <r>
    <x v="465"/>
    <x v="0"/>
    <n v="1.84"/>
    <n v="202.5"/>
    <n v="1.93"/>
    <n v="1.89"/>
    <n v="73.800000000000011"/>
    <n v="61.5"/>
    <n v="72.12"/>
    <x v="3"/>
    <x v="0"/>
    <x v="0"/>
    <x v="1"/>
    <n v="68.756666666666675"/>
    <n v="45.73"/>
    <n v="0"/>
  </r>
  <r>
    <x v="466"/>
    <x v="0"/>
    <n v="370.20999999999992"/>
    <n v="1.84"/>
    <n v="1.89"/>
    <n v="1.89"/>
    <n v="73.800000000000011"/>
    <n v="61.5"/>
    <n v="72.12"/>
    <x v="3"/>
    <x v="1"/>
    <x v="0"/>
    <x v="1"/>
    <n v="124.64666666666663"/>
    <n v="45.73"/>
    <n v="0"/>
  </r>
  <r>
    <x v="467"/>
    <x v="0"/>
    <n v="84.48"/>
    <n v="109.74000000000001"/>
    <n v="237.95999999999998"/>
    <n v="0"/>
    <n v="73.800000000000011"/>
    <n v="61.5"/>
    <n v="72.12"/>
    <x v="3"/>
    <x v="7"/>
    <x v="0"/>
    <x v="1"/>
    <n v="144.06"/>
    <n v="45.1"/>
    <n v="0"/>
  </r>
  <r>
    <x v="468"/>
    <x v="2"/>
    <n v="88.62"/>
    <n v="37.89"/>
    <n v="217.54000000000002"/>
    <n v="0"/>
    <n v="36.900000000000006"/>
    <n v="39.68"/>
    <n v="72.12"/>
    <x v="3"/>
    <x v="1"/>
    <x v="0"/>
    <x v="1"/>
    <n v="114.68333333333334"/>
    <n v="25.526666666666671"/>
    <n v="0"/>
  </r>
  <r>
    <x v="469"/>
    <x v="2"/>
    <n v="0"/>
    <n v="0"/>
    <n v="0"/>
    <n v="0"/>
    <n v="0"/>
    <n v="73.800000000000011"/>
    <n v="72.12"/>
    <x v="3"/>
    <x v="1"/>
    <x v="0"/>
    <x v="0"/>
    <n v="0"/>
    <n v="24.600000000000005"/>
    <n v="2"/>
  </r>
  <r>
    <x v="470"/>
    <x v="0"/>
    <n v="1.84"/>
    <n v="0"/>
    <n v="14.92"/>
    <n v="1.89"/>
    <n v="162.80999999999995"/>
    <n v="0"/>
    <n v="73.08"/>
    <x v="8"/>
    <x v="0"/>
    <x v="0"/>
    <x v="1"/>
    <n v="5.5866666666666669"/>
    <n v="54.899999999999977"/>
    <n v="2"/>
  </r>
  <r>
    <x v="471"/>
    <x v="0"/>
    <n v="285.97000000000003"/>
    <n v="1.84"/>
    <n v="642.60999999999967"/>
    <n v="528.19000000000017"/>
    <n v="93.640000000000015"/>
    <n v="269.58999999999997"/>
    <n v="73.19"/>
    <x v="6"/>
    <x v="0"/>
    <x v="2"/>
    <x v="1"/>
    <n v="310.13999999999987"/>
    <n v="297.14000000000004"/>
    <n v="0"/>
  </r>
  <r>
    <x v="472"/>
    <x v="2"/>
    <n v="2132.6000000000013"/>
    <n v="0"/>
    <n v="0"/>
    <n v="2890.1400000000008"/>
    <n v="269.7299999999999"/>
    <n v="296.37"/>
    <n v="75.5"/>
    <x v="3"/>
    <x v="1"/>
    <x v="0"/>
    <x v="1"/>
    <n v="710.86666666666713"/>
    <n v="1152.0800000000002"/>
    <n v="2"/>
  </r>
  <r>
    <x v="473"/>
    <x v="2"/>
    <n v="88.62"/>
    <n v="0"/>
    <n v="522.29000000000008"/>
    <n v="394.31999999999994"/>
    <n v="393.36000000000007"/>
    <n v="61.5"/>
    <n v="75.680000000000007"/>
    <x v="3"/>
    <x v="3"/>
    <x v="0"/>
    <x v="0"/>
    <n v="203.63666666666668"/>
    <n v="283.06"/>
    <n v="2"/>
  </r>
  <r>
    <x v="474"/>
    <x v="1"/>
    <n v="0"/>
    <n v="0"/>
    <n v="0"/>
    <n v="111.89999999999999"/>
    <n v="223.79999999999998"/>
    <n v="0"/>
    <n v="77.12"/>
    <x v="3"/>
    <x v="6"/>
    <x v="3"/>
    <x v="1"/>
    <n v="0"/>
    <n v="111.89999999999999"/>
    <n v="2"/>
  </r>
  <r>
    <x v="475"/>
    <x v="1"/>
    <n v="8.9700000000000006"/>
    <n v="13.629999999999999"/>
    <n v="11.8"/>
    <n v="85.600000000000009"/>
    <n v="26.78"/>
    <n v="49.96"/>
    <n v="78.739999999999981"/>
    <x v="2"/>
    <x v="4"/>
    <x v="0"/>
    <x v="1"/>
    <n v="11.466666666666669"/>
    <n v="54.113333333333337"/>
    <n v="2"/>
  </r>
  <r>
    <x v="476"/>
    <x v="1"/>
    <n v="697.90000000000009"/>
    <n v="2784.7700000000009"/>
    <n v="3437.8500000000008"/>
    <n v="1515.7099999999998"/>
    <n v="1501.9900000000002"/>
    <n v="4366.7400000000025"/>
    <n v="79.110000000000014"/>
    <x v="3"/>
    <x v="3"/>
    <x v="2"/>
    <x v="1"/>
    <n v="2306.8400000000006"/>
    <n v="2461.4800000000009"/>
    <n v="2"/>
  </r>
  <r>
    <x v="477"/>
    <x v="0"/>
    <n v="2.93"/>
    <n v="204.62"/>
    <n v="236.45999999999998"/>
    <n v="286.54999999999995"/>
    <n v="36.900000000000006"/>
    <n v="314.98"/>
    <n v="79.45"/>
    <x v="3"/>
    <x v="4"/>
    <x v="0"/>
    <x v="0"/>
    <n v="148.00333333333333"/>
    <n v="212.80999999999997"/>
    <n v="2"/>
  </r>
  <r>
    <x v="478"/>
    <x v="1"/>
    <n v="73.760000000000005"/>
    <n v="31.64"/>
    <n v="79.3"/>
    <n v="3667.6000000000013"/>
    <n v="82.110000000000014"/>
    <n v="83.5"/>
    <n v="80.180000000000007"/>
    <x v="3"/>
    <x v="1"/>
    <x v="0"/>
    <x v="1"/>
    <n v="61.566666666666663"/>
    <n v="1277.7366666666671"/>
    <n v="2"/>
  </r>
  <r>
    <x v="479"/>
    <x v="3"/>
    <n v="0"/>
    <n v="0"/>
    <n v="0"/>
    <n v="0"/>
    <n v="0"/>
    <n v="72.48"/>
    <n v="81.239999999999995"/>
    <x v="3"/>
    <x v="4"/>
    <x v="1"/>
    <x v="0"/>
    <n v="0"/>
    <n v="24.16"/>
    <n v="2"/>
  </r>
  <r>
    <x v="480"/>
    <x v="0"/>
    <n v="466.17999999999995"/>
    <n v="112.13999999999999"/>
    <n v="74.27000000000001"/>
    <n v="1006.4599999999998"/>
    <n v="82.110000000000014"/>
    <n v="991.45000000000039"/>
    <n v="82.4"/>
    <x v="9"/>
    <x v="0"/>
    <x v="0"/>
    <x v="1"/>
    <n v="217.52999999999997"/>
    <n v="693.34"/>
    <n v="2"/>
  </r>
  <r>
    <x v="481"/>
    <x v="1"/>
    <n v="11.65"/>
    <n v="10.56"/>
    <n v="6.26"/>
    <n v="1750.1799999999994"/>
    <n v="33.56"/>
    <n v="0"/>
    <n v="82.69"/>
    <x v="3"/>
    <x v="4"/>
    <x v="0"/>
    <x v="1"/>
    <n v="9.49"/>
    <n v="594.57999999999981"/>
    <n v="2"/>
  </r>
  <r>
    <x v="482"/>
    <x v="1"/>
    <n v="639.16999999999996"/>
    <n v="975.52"/>
    <n v="2432.2399999999993"/>
    <n v="172.89"/>
    <n v="143.44000000000003"/>
    <n v="219.98999999999998"/>
    <n v="82.69"/>
    <x v="1"/>
    <x v="0"/>
    <x v="0"/>
    <x v="1"/>
    <n v="1348.9766666666665"/>
    <n v="178.77333333333334"/>
    <n v="0"/>
  </r>
  <r>
    <x v="483"/>
    <x v="2"/>
    <n v="194.79000000000005"/>
    <n v="694.35000000000025"/>
    <n v="0"/>
    <n v="486.55000000000007"/>
    <n v="82.110000000000014"/>
    <n v="82.6"/>
    <n v="83.35"/>
    <x v="8"/>
    <x v="1"/>
    <x v="0"/>
    <x v="1"/>
    <n v="296.38000000000011"/>
    <n v="217.0866666666667"/>
    <n v="0"/>
  </r>
  <r>
    <x v="484"/>
    <x v="2"/>
    <n v="401.89000000000004"/>
    <n v="287.72000000000003"/>
    <n v="79.28"/>
    <n v="86.100000000000009"/>
    <n v="0"/>
    <n v="245.39000000000001"/>
    <n v="84.14"/>
    <x v="5"/>
    <x v="0"/>
    <x v="0"/>
    <x v="0"/>
    <n v="256.29666666666668"/>
    <n v="110.49666666666667"/>
    <n v="0"/>
  </r>
  <r>
    <x v="485"/>
    <x v="1"/>
    <n v="10.56"/>
    <n v="1428.4099999999999"/>
    <n v="13.21"/>
    <n v="19.829999999999998"/>
    <n v="0"/>
    <n v="24.229999999999997"/>
    <n v="-85.39"/>
    <x v="3"/>
    <x v="6"/>
    <x v="0"/>
    <x v="0"/>
    <n v="484.05999999999995"/>
    <n v="14.686666666666666"/>
    <n v="0"/>
  </r>
  <r>
    <x v="486"/>
    <x v="3"/>
    <n v="0"/>
    <n v="47.239999999999995"/>
    <n v="1.89"/>
    <n v="64.009999999999991"/>
    <n v="84.07"/>
    <n v="15.36"/>
    <n v="85.649999999999991"/>
    <x v="4"/>
    <x v="4"/>
    <x v="1"/>
    <x v="0"/>
    <n v="16.376666666666665"/>
    <n v="54.48"/>
    <n v="2"/>
  </r>
  <r>
    <x v="487"/>
    <x v="0"/>
    <n v="5.93"/>
    <n v="1.84"/>
    <n v="9.92"/>
    <n v="12.3"/>
    <n v="26.63"/>
    <n v="40.44"/>
    <n v="87.100000000000009"/>
    <x v="5"/>
    <x v="0"/>
    <x v="0"/>
    <x v="1"/>
    <n v="5.8966666666666656"/>
    <n v="26.456666666666667"/>
    <n v="2"/>
  </r>
  <r>
    <x v="488"/>
    <x v="0"/>
    <n v="228.54"/>
    <n v="31.68"/>
    <n v="285.13"/>
    <n v="29.73"/>
    <n v="93.62"/>
    <n v="217.70999999999998"/>
    <n v="87.28"/>
    <x v="3"/>
    <x v="0"/>
    <x v="0"/>
    <x v="1"/>
    <n v="181.7833333333333"/>
    <n v="113.68666666666667"/>
    <n v="0"/>
  </r>
  <r>
    <x v="489"/>
    <x v="2"/>
    <n v="69.569999999999993"/>
    <n v="1.84"/>
    <n v="67.5"/>
    <n v="74.540000000000006"/>
    <n v="84.07"/>
    <n v="73.800000000000011"/>
    <n v="88.55"/>
    <x v="3"/>
    <x v="3"/>
    <x v="0"/>
    <x v="1"/>
    <n v="46.303333333333335"/>
    <n v="77.470000000000013"/>
    <n v="2"/>
  </r>
  <r>
    <x v="490"/>
    <x v="0"/>
    <n v="143.65000000000003"/>
    <n v="150.30000000000001"/>
    <n v="136.22"/>
    <n v="49.2"/>
    <n v="133.26000000000002"/>
    <n v="549"/>
    <n v="95.68"/>
    <x v="3"/>
    <x v="0"/>
    <x v="0"/>
    <x v="1"/>
    <n v="143.39000000000001"/>
    <n v="243.82000000000002"/>
    <n v="2"/>
  </r>
  <r>
    <x v="491"/>
    <x v="0"/>
    <n v="67.5"/>
    <n v="126.51000000000002"/>
    <n v="109.15"/>
    <n v="76.56"/>
    <n v="91.31"/>
    <n v="61.5"/>
    <n v="99.340000000000018"/>
    <x v="5"/>
    <x v="0"/>
    <x v="2"/>
    <x v="1"/>
    <n v="101.05333333333334"/>
    <n v="76.456666666666663"/>
    <n v="0"/>
  </r>
  <r>
    <x v="492"/>
    <x v="0"/>
    <n v="328.91"/>
    <n v="1.06"/>
    <n v="559.80000000000007"/>
    <n v="284.25"/>
    <n v="339.51000000000005"/>
    <n v="183.52999999999997"/>
    <n v="100.80000000000001"/>
    <x v="3"/>
    <x v="1"/>
    <x v="0"/>
    <x v="1"/>
    <n v="296.59000000000003"/>
    <n v="269.09666666666664"/>
    <n v="0"/>
  </r>
  <r>
    <x v="493"/>
    <x v="2"/>
    <n v="210.78000000000003"/>
    <n v="4.3499999999999996"/>
    <n v="82.240000000000009"/>
    <n v="19.82"/>
    <n v="138.77000000000001"/>
    <n v="29.759999999999998"/>
    <n v="106.16"/>
    <x v="3"/>
    <x v="7"/>
    <x v="0"/>
    <x v="1"/>
    <n v="99.123333333333335"/>
    <n v="62.783333333333331"/>
    <n v="0"/>
  </r>
  <r>
    <x v="494"/>
    <x v="0"/>
    <n v="164.56000000000003"/>
    <n v="27.1"/>
    <n v="290.39"/>
    <n v="22.66"/>
    <n v="245.01999999999998"/>
    <n v="45.48"/>
    <n v="106.22"/>
    <x v="4"/>
    <x v="0"/>
    <x v="0"/>
    <x v="1"/>
    <n v="160.68333333333334"/>
    <n v="104.38666666666667"/>
    <n v="0"/>
  </r>
  <r>
    <x v="495"/>
    <x v="2"/>
    <n v="10.56"/>
    <n v="10.56"/>
    <n v="9.91"/>
    <n v="9.91"/>
    <n v="27.509999999999998"/>
    <n v="24.229999999999997"/>
    <n v="106.38"/>
    <x v="3"/>
    <x v="6"/>
    <x v="2"/>
    <x v="1"/>
    <n v="10.343333333333334"/>
    <n v="20.55"/>
    <n v="2"/>
  </r>
  <r>
    <x v="496"/>
    <x v="2"/>
    <n v="0"/>
    <n v="0"/>
    <n v="1.93"/>
    <n v="0"/>
    <n v="82.110000000000014"/>
    <n v="216.14"/>
    <n v="111.98000000000002"/>
    <x v="3"/>
    <x v="0"/>
    <x v="0"/>
    <x v="1"/>
    <n v="0.64333333333333331"/>
    <n v="99.416666666666671"/>
    <n v="2"/>
  </r>
  <r>
    <x v="497"/>
    <x v="0"/>
    <n v="667.56000000000006"/>
    <n v="763.99"/>
    <n v="29.759999999999998"/>
    <n v="616.64"/>
    <n v="73.800000000000011"/>
    <n v="118.96"/>
    <n v="119.88"/>
    <x v="3"/>
    <x v="2"/>
    <x v="0"/>
    <x v="1"/>
    <n v="487.10333333333341"/>
    <n v="269.8"/>
    <n v="0"/>
  </r>
  <r>
    <x v="498"/>
    <x v="2"/>
    <n v="220.68"/>
    <n v="427.85"/>
    <n v="442.54999999999995"/>
    <n v="252.43"/>
    <n v="203.65"/>
    <n v="309.48999999999995"/>
    <n v="-125.38"/>
    <x v="3"/>
    <x v="4"/>
    <x v="0"/>
    <x v="1"/>
    <n v="363.69333333333333"/>
    <n v="255.18999999999997"/>
    <n v="0"/>
  </r>
  <r>
    <x v="499"/>
    <x v="1"/>
    <n v="5.12"/>
    <n v="845.36"/>
    <n v="19.919999999999998"/>
    <n v="58.230000000000004"/>
    <n v="1022.7100000000005"/>
    <n v="86.100000000000009"/>
    <n v="132.19"/>
    <x v="3"/>
    <x v="4"/>
    <x v="0"/>
    <x v="1"/>
    <n v="290.13333333333333"/>
    <n v="389.01333333333349"/>
    <n v="2"/>
  </r>
  <r>
    <x v="500"/>
    <x v="1"/>
    <n v="811.11999999999978"/>
    <n v="959.3900000000001"/>
    <n v="1033.4099999999999"/>
    <n v="2831.7200000000021"/>
    <n v="552.38999999999976"/>
    <n v="2180.1699999999996"/>
    <n v="137.74"/>
    <x v="3"/>
    <x v="0"/>
    <x v="3"/>
    <x v="1"/>
    <n v="934.63999999999987"/>
    <n v="1854.7600000000004"/>
    <n v="2"/>
  </r>
  <r>
    <x v="501"/>
    <x v="2"/>
    <n v="1022.9200000000001"/>
    <n v="285.71000000000004"/>
    <n v="331.68999999999994"/>
    <n v="376.8"/>
    <n v="82.110000000000014"/>
    <n v="296.01999999999992"/>
    <n v="138.12000000000003"/>
    <x v="3"/>
    <x v="1"/>
    <x v="0"/>
    <x v="1"/>
    <n v="546.77333333333343"/>
    <n v="251.64333333333332"/>
    <n v="0"/>
  </r>
  <r>
    <x v="502"/>
    <x v="1"/>
    <n v="16.14"/>
    <n v="16.14"/>
    <n v="69.37"/>
    <n v="26.400000000000002"/>
    <n v="1.89"/>
    <n v="123"/>
    <n v="144.24"/>
    <x v="6"/>
    <x v="6"/>
    <x v="0"/>
    <x v="0"/>
    <n v="33.883333333333333"/>
    <n v="50.43"/>
    <n v="2"/>
  </r>
  <r>
    <x v="503"/>
    <x v="2"/>
    <n v="37.89"/>
    <n v="594.22000000000014"/>
    <n v="0"/>
    <n v="266.06"/>
    <n v="246.32"/>
    <n v="332.90000000000009"/>
    <n v="144.88"/>
    <x v="3"/>
    <x v="0"/>
    <x v="0"/>
    <x v="1"/>
    <n v="210.70333333333338"/>
    <n v="281.76000000000005"/>
    <n v="2"/>
  </r>
  <r>
    <x v="504"/>
    <x v="2"/>
    <n v="1592.51"/>
    <n v="1.84"/>
    <n v="1.89"/>
    <n v="74.540000000000006"/>
    <n v="85.95999999999998"/>
    <n v="10.18"/>
    <n v="144.93"/>
    <x v="3"/>
    <x v="0"/>
    <x v="0"/>
    <x v="1"/>
    <n v="532.08000000000004"/>
    <n v="56.893333333333338"/>
    <n v="0"/>
  </r>
  <r>
    <x v="505"/>
    <x v="2"/>
    <n v="14.76"/>
    <n v="2.9"/>
    <n v="2.98"/>
    <n v="1070.6399999999999"/>
    <n v="22.44"/>
    <n v="12.8"/>
    <n v="145.99"/>
    <x v="3"/>
    <x v="0"/>
    <x v="0"/>
    <x v="1"/>
    <n v="6.88"/>
    <n v="368.62666666666661"/>
    <n v="2"/>
  </r>
  <r>
    <x v="506"/>
    <x v="2"/>
    <n v="880.29000000000042"/>
    <n v="289.95999999999998"/>
    <n v="581.81000000000017"/>
    <n v="122.01"/>
    <n v="617.34"/>
    <n v="769.36000000000035"/>
    <n v="146.74"/>
    <x v="3"/>
    <x v="7"/>
    <x v="0"/>
    <x v="1"/>
    <n v="584.02000000000021"/>
    <n v="502.90333333333348"/>
    <n v="0"/>
  </r>
  <r>
    <x v="507"/>
    <x v="1"/>
    <n v="543"/>
    <n v="69.569999999999993"/>
    <n v="698.66"/>
    <n v="276.72000000000003"/>
    <n v="519.41000000000008"/>
    <n v="408.61"/>
    <n v="148.89000000000001"/>
    <x v="3"/>
    <x v="6"/>
    <x v="0"/>
    <x v="0"/>
    <n v="437.07666666666665"/>
    <n v="401.5800000000001"/>
    <n v="0"/>
  </r>
  <r>
    <x v="508"/>
    <x v="1"/>
    <n v="1204.0999999999999"/>
    <n v="65.430000000000007"/>
    <n v="64.86"/>
    <n v="453.65000000000009"/>
    <n v="84.07"/>
    <n v="61.5"/>
    <n v="150.05000000000001"/>
    <x v="7"/>
    <x v="3"/>
    <x v="0"/>
    <x v="1"/>
    <n v="444.79666666666662"/>
    <n v="199.74"/>
    <n v="0"/>
  </r>
  <r>
    <x v="509"/>
    <x v="2"/>
    <n v="67.5"/>
    <n v="65.430000000000007"/>
    <n v="68.72"/>
    <n v="74.540000000000006"/>
    <n v="84.07"/>
    <n v="73.800000000000011"/>
    <n v="150.05000000000001"/>
    <x v="3"/>
    <x v="0"/>
    <x v="0"/>
    <x v="1"/>
    <n v="67.216666666666669"/>
    <n v="77.470000000000013"/>
    <n v="2"/>
  </r>
  <r>
    <x v="510"/>
    <x v="1"/>
    <n v="401.29"/>
    <n v="65.430000000000007"/>
    <n v="64.86"/>
    <n v="74.540000000000006"/>
    <n v="88.08"/>
    <n v="61.5"/>
    <n v="150.05000000000001"/>
    <x v="0"/>
    <x v="3"/>
    <x v="0"/>
    <x v="1"/>
    <n v="177.19333333333336"/>
    <n v="74.706666666666663"/>
    <n v="0"/>
  </r>
  <r>
    <x v="511"/>
    <x v="2"/>
    <n v="357.07999999999993"/>
    <n v="65.430000000000007"/>
    <n v="68.72"/>
    <n v="74.540000000000006"/>
    <n v="84.07"/>
    <n v="61.5"/>
    <n v="150.05000000000001"/>
    <x v="1"/>
    <x v="4"/>
    <x v="0"/>
    <x v="1"/>
    <n v="163.74333333333331"/>
    <n v="73.37"/>
    <n v="0"/>
  </r>
  <r>
    <x v="512"/>
    <x v="1"/>
    <n v="297.87"/>
    <n v="65.430000000000007"/>
    <n v="68.72"/>
    <n v="74.540000000000006"/>
    <n v="84.07"/>
    <n v="61.5"/>
    <n v="150.05000000000001"/>
    <x v="2"/>
    <x v="0"/>
    <x v="0"/>
    <x v="1"/>
    <n v="144.00666666666666"/>
    <n v="73.37"/>
    <n v="0"/>
  </r>
  <r>
    <x v="513"/>
    <x v="1"/>
    <n v="1.84"/>
    <n v="0"/>
    <n v="64.86"/>
    <n v="74.540000000000006"/>
    <n v="84.07"/>
    <n v="61.5"/>
    <n v="150.05000000000001"/>
    <x v="3"/>
    <x v="0"/>
    <x v="0"/>
    <x v="1"/>
    <n v="22.233333333333334"/>
    <n v="73.37"/>
    <n v="2"/>
  </r>
  <r>
    <x v="514"/>
    <x v="1"/>
    <n v="67.5"/>
    <n v="65.430000000000007"/>
    <n v="68.72"/>
    <n v="74.540000000000006"/>
    <n v="84.07"/>
    <n v="61.5"/>
    <n v="150.05000000000001"/>
    <x v="8"/>
    <x v="3"/>
    <x v="0"/>
    <x v="1"/>
    <n v="67.216666666666669"/>
    <n v="73.37"/>
    <n v="2"/>
  </r>
  <r>
    <x v="515"/>
    <x v="1"/>
    <n v="73.760000000000005"/>
    <n v="0"/>
    <n v="0"/>
    <n v="22.68"/>
    <n v="0"/>
    <n v="73.800000000000011"/>
    <n v="151.01999999999998"/>
    <x v="9"/>
    <x v="0"/>
    <x v="0"/>
    <x v="0"/>
    <n v="24.58666666666667"/>
    <n v="32.160000000000004"/>
    <n v="2"/>
  </r>
  <r>
    <x v="516"/>
    <x v="2"/>
    <n v="160.26000000000002"/>
    <n v="653.63999999999987"/>
    <n v="25.2"/>
    <n v="3644.9399999999991"/>
    <n v="175.77000000000004"/>
    <n v="21.4"/>
    <n v="154.36000000000001"/>
    <x v="3"/>
    <x v="4"/>
    <x v="3"/>
    <x v="1"/>
    <n v="279.7"/>
    <n v="1280.7033333333331"/>
    <n v="2"/>
  </r>
  <r>
    <x v="517"/>
    <x v="0"/>
    <n v="2.4"/>
    <n v="126.30000000000001"/>
    <n v="22.16"/>
    <n v="0"/>
    <n v="118.91999999999999"/>
    <n v="61.5"/>
    <n v="154.88"/>
    <x v="3"/>
    <x v="0"/>
    <x v="0"/>
    <x v="1"/>
    <n v="50.286666666666669"/>
    <n v="60.139999999999993"/>
    <n v="2"/>
  </r>
  <r>
    <x v="518"/>
    <x v="1"/>
    <n v="532.6"/>
    <n v="167.98000000000002"/>
    <n v="325.26"/>
    <n v="292.06"/>
    <n v="739.95"/>
    <n v="502.22000000000008"/>
    <n v="161.16999999999999"/>
    <x v="4"/>
    <x v="0"/>
    <x v="2"/>
    <x v="1"/>
    <n v="341.94666666666672"/>
    <n v="511.41"/>
    <n v="2"/>
  </r>
  <r>
    <x v="519"/>
    <x v="1"/>
    <n v="88.38000000000001"/>
    <n v="657"/>
    <n v="150.87"/>
    <n v="908.03000000000031"/>
    <n v="473.15000000000015"/>
    <n v="761.87000000000012"/>
    <n v="161.96"/>
    <x v="5"/>
    <x v="0"/>
    <x v="3"/>
    <x v="1"/>
    <n v="298.75"/>
    <n v="714.35000000000025"/>
    <n v="2"/>
  </r>
  <r>
    <x v="520"/>
    <x v="1"/>
    <n v="1369.26"/>
    <n v="18.12"/>
    <n v="600.11"/>
    <n v="24.16"/>
    <n v="1030.0800000000002"/>
    <n v="101.49000000000001"/>
    <n v="162.77999999999997"/>
    <x v="2"/>
    <x v="0"/>
    <x v="0"/>
    <x v="1"/>
    <n v="662.49666666666656"/>
    <n v="385.2433333333334"/>
    <n v="0"/>
  </r>
  <r>
    <x v="521"/>
    <x v="1"/>
    <n v="0"/>
    <n v="67.5"/>
    <n v="69.37"/>
    <n v="185.59"/>
    <n v="286.40000000000003"/>
    <n v="182.81"/>
    <n v="164.56"/>
    <x v="3"/>
    <x v="4"/>
    <x v="0"/>
    <x v="0"/>
    <n v="45.623333333333335"/>
    <n v="218.26666666666665"/>
    <n v="2"/>
  </r>
  <r>
    <x v="522"/>
    <x v="1"/>
    <n v="359.04"/>
    <n v="75.150000000000006"/>
    <n v="69.38"/>
    <n v="98.75"/>
    <n v="116.07"/>
    <n v="160.62"/>
    <n v="171.57999999999996"/>
    <x v="3"/>
    <x v="4"/>
    <x v="0"/>
    <x v="0"/>
    <n v="167.85666666666668"/>
    <n v="125.14666666666666"/>
    <n v="0"/>
  </r>
  <r>
    <x v="523"/>
    <x v="0"/>
    <n v="84.47999999999999"/>
    <n v="116.10000000000001"/>
    <n v="1120.7600000000004"/>
    <n v="26.19"/>
    <n v="158.01"/>
    <n v="89.22"/>
    <n v="174.23999999999998"/>
    <x v="3"/>
    <x v="5"/>
    <x v="0"/>
    <x v="1"/>
    <n v="440.44666666666677"/>
    <n v="91.139999999999986"/>
    <n v="0"/>
  </r>
  <r>
    <x v="524"/>
    <x v="2"/>
    <n v="659.74000000000012"/>
    <n v="4799.0600000000022"/>
    <n v="1322.2"/>
    <n v="1166.54"/>
    <n v="1156.0200000000002"/>
    <n v="668.12"/>
    <n v="174.42000000000002"/>
    <x v="3"/>
    <x v="7"/>
    <x v="0"/>
    <x v="1"/>
    <n v="2260.3333333333339"/>
    <n v="996.89333333333343"/>
    <n v="0"/>
  </r>
  <r>
    <x v="525"/>
    <x v="1"/>
    <n v="0"/>
    <n v="0"/>
    <n v="1.89"/>
    <n v="0"/>
    <n v="84.07"/>
    <n v="62.52000000000001"/>
    <n v="181.25"/>
    <x v="3"/>
    <x v="0"/>
    <x v="0"/>
    <x v="1"/>
    <n v="0.63"/>
    <n v="48.863333333333337"/>
    <n v="2"/>
  </r>
  <r>
    <x v="526"/>
    <x v="2"/>
    <n v="0"/>
    <n v="655.57"/>
    <n v="322.32999999999993"/>
    <n v="251.63000000000002"/>
    <n v="94.68"/>
    <n v="223.24999999999991"/>
    <n v="187.04000000000002"/>
    <x v="3"/>
    <x v="4"/>
    <x v="0"/>
    <x v="1"/>
    <n v="325.96666666666664"/>
    <n v="189.85333333333332"/>
    <n v="0"/>
  </r>
  <r>
    <x v="527"/>
    <x v="2"/>
    <n v="180.77"/>
    <n v="1035.94"/>
    <n v="599.91"/>
    <n v="1668.3400000000011"/>
    <n v="275.49"/>
    <n v="1069.1199999999994"/>
    <n v="187.96999999999994"/>
    <x v="3"/>
    <x v="7"/>
    <x v="3"/>
    <x v="1"/>
    <n v="605.54"/>
    <n v="1004.3166666666669"/>
    <n v="2"/>
  </r>
  <r>
    <x v="528"/>
    <x v="1"/>
    <n v="473.17"/>
    <n v="1259.0299999999997"/>
    <n v="874.59999999999957"/>
    <n v="2337.15"/>
    <n v="343.34"/>
    <n v="1361.6200000000001"/>
    <n v="189.38999999999996"/>
    <x v="2"/>
    <x v="0"/>
    <x v="3"/>
    <x v="1"/>
    <n v="868.93333333333305"/>
    <n v="1347.3700000000001"/>
    <n v="2"/>
  </r>
  <r>
    <x v="529"/>
    <x v="0"/>
    <n v="42.24"/>
    <n v="1.06"/>
    <n v="11.85"/>
    <n v="9.91"/>
    <n v="9.91"/>
    <n v="40.04"/>
    <n v="193.35000000000002"/>
    <x v="8"/>
    <x v="0"/>
    <x v="0"/>
    <x v="1"/>
    <n v="18.383333333333336"/>
    <n v="19.953333333333333"/>
    <n v="2"/>
  </r>
  <r>
    <x v="530"/>
    <x v="1"/>
    <n v="242.19"/>
    <n v="43.64"/>
    <n v="0"/>
    <n v="9.91"/>
    <n v="583.40000000000032"/>
    <n v="51.28"/>
    <n v="195.60000000000002"/>
    <x v="3"/>
    <x v="3"/>
    <x v="0"/>
    <x v="1"/>
    <n v="95.276666666666657"/>
    <n v="214.86333333333343"/>
    <n v="2"/>
  </r>
  <r>
    <x v="531"/>
    <x v="1"/>
    <n v="1.84"/>
    <n v="0"/>
    <n v="597.30000000000007"/>
    <n v="1747.3600000000001"/>
    <n v="529.41"/>
    <n v="63.5"/>
    <n v="200.21000000000004"/>
    <x v="3"/>
    <x v="6"/>
    <x v="0"/>
    <x v="0"/>
    <n v="199.71333333333337"/>
    <n v="780.09"/>
    <n v="2"/>
  </r>
  <r>
    <x v="532"/>
    <x v="1"/>
    <n v="1.84"/>
    <n v="1.06"/>
    <n v="71.260000000000005"/>
    <n v="1.93"/>
    <n v="392.64000000000004"/>
    <n v="73.800000000000011"/>
    <n v="201.66"/>
    <x v="5"/>
    <x v="0"/>
    <x v="2"/>
    <x v="1"/>
    <n v="24.720000000000002"/>
    <n v="156.12333333333336"/>
    <n v="2"/>
  </r>
  <r>
    <x v="533"/>
    <x v="2"/>
    <n v="555.75"/>
    <n v="274.8"/>
    <n v="43.48"/>
    <n v="1463.4699999999989"/>
    <n v="251.35999999999996"/>
    <n v="360.82000000000005"/>
    <n v="201.71000000000004"/>
    <x v="3"/>
    <x v="0"/>
    <x v="3"/>
    <x v="1"/>
    <n v="291.34333333333331"/>
    <n v="691.88333333333287"/>
    <n v="2"/>
  </r>
  <r>
    <x v="534"/>
    <x v="0"/>
    <n v="42.010000000000005"/>
    <n v="177.4"/>
    <n v="19.28"/>
    <n v="0"/>
    <n v="24.1"/>
    <n v="133.46000000000004"/>
    <n v="202.04000000000005"/>
    <x v="8"/>
    <x v="0"/>
    <x v="0"/>
    <x v="1"/>
    <n v="79.563333333333347"/>
    <n v="52.52000000000001"/>
    <n v="0"/>
  </r>
  <r>
    <x v="535"/>
    <x v="1"/>
    <n v="10.55"/>
    <n v="0"/>
    <n v="237.84"/>
    <n v="145.92000000000002"/>
    <n v="0"/>
    <n v="208.31"/>
    <n v="203.28"/>
    <x v="3"/>
    <x v="0"/>
    <x v="0"/>
    <x v="1"/>
    <n v="82.796666666666667"/>
    <n v="118.07666666666667"/>
    <n v="2"/>
  </r>
  <r>
    <x v="536"/>
    <x v="0"/>
    <n v="8.26"/>
    <n v="13.2"/>
    <n v="0"/>
    <n v="80.66"/>
    <n v="82.110000000000014"/>
    <n v="23.23"/>
    <n v="205.34000000000003"/>
    <x v="0"/>
    <x v="0"/>
    <x v="0"/>
    <x v="1"/>
    <n v="7.1533333333333333"/>
    <n v="62"/>
    <n v="2"/>
  </r>
  <r>
    <x v="537"/>
    <x v="0"/>
    <n v="2807.880000000001"/>
    <n v="911.46"/>
    <n v="680.81000000000006"/>
    <n v="2089.14"/>
    <n v="450.60999999999984"/>
    <n v="770.3900000000001"/>
    <n v="206.65999999999997"/>
    <x v="7"/>
    <x v="0"/>
    <x v="3"/>
    <x v="1"/>
    <n v="1466.7166666666672"/>
    <n v="1103.3799999999999"/>
    <n v="0"/>
  </r>
  <r>
    <x v="538"/>
    <x v="3"/>
    <n v="223.55"/>
    <n v="1.84"/>
    <n v="0.95"/>
    <n v="504.90000000000026"/>
    <n v="75.690000000000012"/>
    <n v="407.66000000000014"/>
    <n v="207.5"/>
    <x v="3"/>
    <x v="2"/>
    <x v="1"/>
    <x v="0"/>
    <n v="75.446666666666673"/>
    <n v="329.4166666666668"/>
    <n v="2"/>
  </r>
  <r>
    <x v="539"/>
    <x v="1"/>
    <n v="82.2"/>
    <n v="0"/>
    <n v="2033.3000000000013"/>
    <n v="0"/>
    <n v="0"/>
    <n v="0"/>
    <n v="213.48000000000002"/>
    <x v="3"/>
    <x v="0"/>
    <x v="2"/>
    <x v="1"/>
    <n v="705.16666666666708"/>
    <n v="0"/>
    <n v="0"/>
  </r>
  <r>
    <x v="540"/>
    <x v="1"/>
    <n v="3.68"/>
    <n v="2.9000000000000004"/>
    <n v="0.95"/>
    <n v="1.89"/>
    <n v="1.89"/>
    <n v="75.690000000000012"/>
    <n v="214.68"/>
    <x v="3"/>
    <x v="4"/>
    <x v="0"/>
    <x v="0"/>
    <n v="2.5100000000000002"/>
    <n v="26.490000000000006"/>
    <n v="2"/>
  </r>
  <r>
    <x v="541"/>
    <x v="1"/>
    <n v="225.78000000000003"/>
    <n v="1.84"/>
    <n v="91.489999999999981"/>
    <n v="151.23999999999998"/>
    <n v="1.89"/>
    <n v="260.14999999999998"/>
    <n v="215.17000000000002"/>
    <x v="6"/>
    <x v="0"/>
    <x v="2"/>
    <x v="1"/>
    <n v="106.37"/>
    <n v="137.76"/>
    <n v="2"/>
  </r>
  <r>
    <x v="542"/>
    <x v="0"/>
    <n v="0"/>
    <n v="0"/>
    <n v="0"/>
    <n v="0"/>
    <n v="0"/>
    <n v="0"/>
    <n v="215.46000000000006"/>
    <x v="7"/>
    <x v="0"/>
    <x v="0"/>
    <x v="1"/>
    <n v="0"/>
    <n v="0"/>
    <n v="1"/>
  </r>
  <r>
    <x v="543"/>
    <x v="2"/>
    <n v="372"/>
    <n v="411.61999999999995"/>
    <n v="138.73000000000002"/>
    <n v="229.13"/>
    <n v="522.54000000000008"/>
    <n v="287.70999999999998"/>
    <n v="216.36"/>
    <x v="1"/>
    <x v="4"/>
    <x v="0"/>
    <x v="1"/>
    <n v="307.45"/>
    <n v="346.46000000000004"/>
    <n v="2"/>
  </r>
  <r>
    <x v="544"/>
    <x v="0"/>
    <n v="0"/>
    <n v="717.55000000000007"/>
    <n v="199.30999999999997"/>
    <n v="113.67"/>
    <n v="335.01999999999992"/>
    <n v="1197.9800000000005"/>
    <n v="216.55"/>
    <x v="3"/>
    <x v="0"/>
    <x v="0"/>
    <x v="1"/>
    <n v="305.62"/>
    <n v="548.89000000000021"/>
    <n v="2"/>
  </r>
  <r>
    <x v="545"/>
    <x v="1"/>
    <n v="145.17000000000002"/>
    <n v="428.21"/>
    <n v="851.25999999999988"/>
    <n v="25.71"/>
    <n v="119.42"/>
    <n v="159.27000000000001"/>
    <n v="217.84"/>
    <x v="3"/>
    <x v="4"/>
    <x v="0"/>
    <x v="0"/>
    <n v="474.87999999999994"/>
    <n v="101.46666666666665"/>
    <n v="0"/>
  </r>
  <r>
    <x v="546"/>
    <x v="0"/>
    <n v="442.36999999999995"/>
    <n v="1.45"/>
    <n v="0"/>
    <n v="1.3"/>
    <n v="10.11"/>
    <n v="120.55999999999999"/>
    <n v="218.57999999999996"/>
    <x v="5"/>
    <x v="0"/>
    <x v="0"/>
    <x v="1"/>
    <n v="147.93999999999997"/>
    <n v="43.99"/>
    <n v="0"/>
  </r>
  <r>
    <x v="547"/>
    <x v="0"/>
    <n v="297.3900000000001"/>
    <n v="28.200000000000003"/>
    <n v="217.82"/>
    <n v="39.020000000000003"/>
    <n v="389.96"/>
    <n v="381.55"/>
    <n v="219.45000000000002"/>
    <x v="8"/>
    <x v="0"/>
    <x v="0"/>
    <x v="1"/>
    <n v="181.13666666666668"/>
    <n v="270.17666666666668"/>
    <n v="2"/>
  </r>
  <r>
    <x v="548"/>
    <x v="1"/>
    <n v="28.63"/>
    <n v="859.06999999999971"/>
    <n v="1847.32"/>
    <n v="2678.5900000000024"/>
    <n v="497.71"/>
    <n v="1041.68"/>
    <n v="220.08000000000004"/>
    <x v="3"/>
    <x v="0"/>
    <x v="3"/>
    <x v="1"/>
    <n v="911.67333333333318"/>
    <n v="1405.993333333334"/>
    <n v="2"/>
  </r>
  <r>
    <x v="549"/>
    <x v="0"/>
    <n v="471.03000000000014"/>
    <n v="86.300000000000011"/>
    <n v="0"/>
    <n v="256.05"/>
    <n v="1353.4699999999998"/>
    <n v="648.02"/>
    <n v="220.14000000000001"/>
    <x v="3"/>
    <x v="7"/>
    <x v="0"/>
    <x v="1"/>
    <n v="185.77666666666673"/>
    <n v="752.51333333333332"/>
    <n v="2"/>
  </r>
  <r>
    <x v="550"/>
    <x v="2"/>
    <n v="391.69000000000005"/>
    <n v="1171.8700000000001"/>
    <n v="735.50000000000023"/>
    <n v="1540.2700000000002"/>
    <n v="605.45000000000005"/>
    <n v="813.95999999999981"/>
    <n v="221.07000000000002"/>
    <x v="7"/>
    <x v="0"/>
    <x v="3"/>
    <x v="1"/>
    <n v="766.35333333333347"/>
    <n v="986.56000000000006"/>
    <n v="2"/>
  </r>
  <r>
    <x v="551"/>
    <x v="1"/>
    <n v="0"/>
    <n v="325.80000000000007"/>
    <n v="259.95999999999998"/>
    <n v="131.34"/>
    <n v="242.46999999999997"/>
    <n v="0"/>
    <n v="221.68"/>
    <x v="3"/>
    <x v="4"/>
    <x v="0"/>
    <x v="1"/>
    <n v="195.25333333333333"/>
    <n v="124.60333333333331"/>
    <n v="0"/>
  </r>
  <r>
    <x v="552"/>
    <x v="1"/>
    <n v="0"/>
    <n v="147.38999999999999"/>
    <n v="0"/>
    <n v="283.02999999999997"/>
    <n v="97.820000000000007"/>
    <n v="73.800000000000011"/>
    <n v="221.69"/>
    <x v="3"/>
    <x v="1"/>
    <x v="0"/>
    <x v="0"/>
    <n v="49.129999999999995"/>
    <n v="151.54999999999998"/>
    <n v="2"/>
  </r>
  <r>
    <x v="553"/>
    <x v="2"/>
    <n v="1.45"/>
    <n v="1.06"/>
    <n v="4.8899999999999997"/>
    <n v="1.1299999999999999"/>
    <n v="1.93"/>
    <n v="212.48999999999998"/>
    <n v="222.05000000000007"/>
    <x v="3"/>
    <x v="7"/>
    <x v="0"/>
    <x v="1"/>
    <n v="2.4666666666666663"/>
    <n v="71.849999999999994"/>
    <n v="2"/>
  </r>
  <r>
    <x v="554"/>
    <x v="1"/>
    <n v="450.67"/>
    <n v="250.8"/>
    <n v="138.49"/>
    <n v="456.35"/>
    <n v="240.89999999999995"/>
    <n v="438.34000000000009"/>
    <n v="222.55"/>
    <x v="3"/>
    <x v="1"/>
    <x v="0"/>
    <x v="1"/>
    <n v="279.98666666666668"/>
    <n v="378.53000000000003"/>
    <n v="2"/>
  </r>
  <r>
    <x v="555"/>
    <x v="1"/>
    <n v="12.63"/>
    <n v="919.44"/>
    <n v="79.319999999999993"/>
    <n v="623.01999999999987"/>
    <n v="73.800000000000011"/>
    <n v="748.76999999999964"/>
    <n v="225.54"/>
    <x v="3"/>
    <x v="3"/>
    <x v="0"/>
    <x v="1"/>
    <n v="337.13000000000005"/>
    <n v="481.86333333333323"/>
    <n v="2"/>
  </r>
  <r>
    <x v="556"/>
    <x v="0"/>
    <n v="4673.6499999999978"/>
    <n v="3012.0799999999995"/>
    <n v="481.67"/>
    <n v="2999.2"/>
    <n v="1044.4100000000001"/>
    <n v="1873.4299999999996"/>
    <n v="225.84"/>
    <x v="3"/>
    <x v="7"/>
    <x v="0"/>
    <x v="1"/>
    <n v="2722.4666666666658"/>
    <n v="1972.3466666666664"/>
    <n v="0"/>
  </r>
  <r>
    <x v="557"/>
    <x v="0"/>
    <n v="115.95"/>
    <n v="84.48"/>
    <n v="214.41999999999993"/>
    <n v="135.25"/>
    <n v="0"/>
    <n v="214.97"/>
    <n v="228.21000000000004"/>
    <x v="7"/>
    <x v="0"/>
    <x v="0"/>
    <x v="1"/>
    <n v="138.2833333333333"/>
    <n v="116.74000000000001"/>
    <n v="0"/>
  </r>
  <r>
    <x v="558"/>
    <x v="1"/>
    <n v="357.57000000000005"/>
    <n v="179.52"/>
    <n v="69.36"/>
    <n v="610.08000000000027"/>
    <n v="73.800000000000011"/>
    <n v="73.800000000000011"/>
    <n v="228.79000000000008"/>
    <x v="3"/>
    <x v="6"/>
    <x v="0"/>
    <x v="0"/>
    <n v="202.15"/>
    <n v="252.56000000000009"/>
    <n v="2"/>
  </r>
  <r>
    <x v="559"/>
    <x v="2"/>
    <n v="0"/>
    <n v="0"/>
    <n v="0"/>
    <n v="0"/>
    <n v="0"/>
    <n v="0"/>
    <n v="229.48999999999998"/>
    <x v="3"/>
    <x v="0"/>
    <x v="0"/>
    <x v="1"/>
    <n v="0"/>
    <n v="0"/>
    <n v="1"/>
  </r>
  <r>
    <x v="560"/>
    <x v="3"/>
    <n v="207.43000000000004"/>
    <n v="146.56"/>
    <n v="79.319999999999993"/>
    <n v="841.9799999999999"/>
    <n v="2724.3699999999994"/>
    <n v="265.63"/>
    <n v="230.35000000000008"/>
    <x v="3"/>
    <x v="3"/>
    <x v="0"/>
    <x v="1"/>
    <n v="144.43666666666667"/>
    <n v="1277.3266666666666"/>
    <n v="2"/>
  </r>
  <r>
    <x v="561"/>
    <x v="1"/>
    <n v="340.92999999999995"/>
    <n v="231.3"/>
    <n v="303.27000000000004"/>
    <n v="157.04000000000002"/>
    <n v="344.37"/>
    <n v="75.690000000000012"/>
    <n v="230.54000000000002"/>
    <x v="3"/>
    <x v="6"/>
    <x v="0"/>
    <x v="0"/>
    <n v="291.83333333333331"/>
    <n v="192.36666666666667"/>
    <n v="0"/>
  </r>
  <r>
    <x v="562"/>
    <x v="0"/>
    <n v="726.8900000000001"/>
    <n v="1.84"/>
    <n v="2161.0699999999997"/>
    <n v="160.29"/>
    <n v="220"/>
    <n v="1559.3299999999992"/>
    <n v="231.6"/>
    <x v="3"/>
    <x v="0"/>
    <x v="0"/>
    <x v="1"/>
    <n v="963.26666666666654"/>
    <n v="646.53999999999974"/>
    <n v="0"/>
  </r>
  <r>
    <x v="563"/>
    <x v="2"/>
    <n v="208.61000000000004"/>
    <n v="10.73"/>
    <n v="1.89"/>
    <n v="1.89"/>
    <n v="24.6"/>
    <n v="29.73"/>
    <n v="233.63"/>
    <x v="3"/>
    <x v="7"/>
    <x v="0"/>
    <x v="1"/>
    <n v="73.743333333333339"/>
    <n v="18.739999999999998"/>
    <n v="0"/>
  </r>
  <r>
    <x v="564"/>
    <x v="1"/>
    <n v="1357.3099999999993"/>
    <n v="1099.21"/>
    <n v="1044.29"/>
    <n v="4306.5700000000024"/>
    <n v="464.8900000000001"/>
    <n v="959.2399999999999"/>
    <n v="234.91000000000003"/>
    <x v="0"/>
    <x v="0"/>
    <x v="3"/>
    <x v="1"/>
    <n v="1166.9366666666665"/>
    <n v="1910.2333333333343"/>
    <n v="2"/>
  </r>
  <r>
    <x v="565"/>
    <x v="2"/>
    <n v="696.03999999999985"/>
    <n v="136.23999999999998"/>
    <n v="153.23000000000002"/>
    <n v="725.54000000000019"/>
    <n v="268.65999999999997"/>
    <n v="583.33000000000015"/>
    <n v="236.05"/>
    <x v="3"/>
    <x v="4"/>
    <x v="0"/>
    <x v="1"/>
    <n v="328.50333333333327"/>
    <n v="525.84333333333336"/>
    <n v="2"/>
  </r>
  <r>
    <x v="566"/>
    <x v="0"/>
    <n v="37.89"/>
    <n v="64.56"/>
    <n v="203.01999999999995"/>
    <n v="72.290000000000006"/>
    <n v="37.72"/>
    <n v="130.61000000000001"/>
    <n v="236.23000000000002"/>
    <x v="3"/>
    <x v="2"/>
    <x v="0"/>
    <x v="1"/>
    <n v="101.82333333333332"/>
    <n v="80.206666666666663"/>
    <n v="0"/>
  </r>
  <r>
    <x v="567"/>
    <x v="0"/>
    <n v="25.26"/>
    <n v="6.17"/>
    <n v="356.09999999999997"/>
    <n v="13.66"/>
    <n v="23.42"/>
    <n v="73.800000000000011"/>
    <n v="236.92"/>
    <x v="3"/>
    <x v="0"/>
    <x v="0"/>
    <x v="1"/>
    <n v="129.17666666666665"/>
    <n v="36.96"/>
    <n v="0"/>
  </r>
  <r>
    <x v="568"/>
    <x v="0"/>
    <n v="280.18"/>
    <n v="693.07000000000016"/>
    <n v="1085.92"/>
    <n v="1277.0199999999993"/>
    <n v="681.13000000000011"/>
    <n v="326.68000000000006"/>
    <n v="237.14"/>
    <x v="0"/>
    <x v="0"/>
    <x v="3"/>
    <x v="1"/>
    <n v="686.39"/>
    <n v="761.60999999999979"/>
    <n v="2"/>
  </r>
  <r>
    <x v="569"/>
    <x v="2"/>
    <n v="219.69000000000003"/>
    <n v="229.45000000000007"/>
    <n v="237.15"/>
    <n v="103.93"/>
    <n v="182.10999999999999"/>
    <n v="272.63"/>
    <n v="240.22"/>
    <x v="3"/>
    <x v="1"/>
    <x v="0"/>
    <x v="1"/>
    <n v="228.76333333333335"/>
    <n v="186.22333333333333"/>
    <n v="0"/>
  </r>
  <r>
    <x v="570"/>
    <x v="1"/>
    <n v="750.17"/>
    <n v="351.20000000000005"/>
    <n v="0"/>
    <n v="548.21000000000015"/>
    <n v="511.00999999999993"/>
    <n v="229.57"/>
    <n v="240.5"/>
    <x v="3"/>
    <x v="0"/>
    <x v="2"/>
    <x v="1"/>
    <n v="367.12333333333328"/>
    <n v="429.59666666666664"/>
    <n v="2"/>
  </r>
  <r>
    <x v="571"/>
    <x v="2"/>
    <n v="37.89"/>
    <n v="32.28"/>
    <n v="138.72"/>
    <n v="212.67"/>
    <n v="135.04999999999998"/>
    <n v="73.800000000000011"/>
    <n v="241.00000000000006"/>
    <x v="3"/>
    <x v="4"/>
    <x v="0"/>
    <x v="1"/>
    <n v="69.63"/>
    <n v="140.50666666666666"/>
    <n v="2"/>
  </r>
  <r>
    <x v="572"/>
    <x v="1"/>
    <n v="129.41999999999999"/>
    <n v="1.84"/>
    <n v="112.02000000000001"/>
    <n v="12.3"/>
    <n v="67.72"/>
    <n v="83.710000000000008"/>
    <n v="241.42000000000002"/>
    <x v="7"/>
    <x v="0"/>
    <x v="0"/>
    <x v="1"/>
    <n v="81.093333333333334"/>
    <n v="54.576666666666675"/>
    <n v="0"/>
  </r>
  <r>
    <x v="573"/>
    <x v="1"/>
    <n v="305.07000000000005"/>
    <n v="457.81000000000012"/>
    <n v="118.45000000000002"/>
    <n v="163.25"/>
    <n v="256.7"/>
    <n v="280.34000000000003"/>
    <n v="243.19000000000003"/>
    <x v="2"/>
    <x v="0"/>
    <x v="0"/>
    <x v="1"/>
    <n v="293.7766666666667"/>
    <n v="233.42999999999998"/>
    <n v="0"/>
  </r>
  <r>
    <x v="574"/>
    <x v="1"/>
    <n v="253.32000000000002"/>
    <n v="210.87000000000003"/>
    <n v="242.29999999999998"/>
    <n v="9.11"/>
    <n v="248.76"/>
    <n v="203.18000000000004"/>
    <n v="243.76000000000002"/>
    <x v="3"/>
    <x v="3"/>
    <x v="0"/>
    <x v="1"/>
    <n v="235.49666666666667"/>
    <n v="153.68333333333337"/>
    <n v="0"/>
  </r>
  <r>
    <x v="575"/>
    <x v="3"/>
    <n v="788.50000000000023"/>
    <n v="205.34"/>
    <n v="382.83"/>
    <n v="1096.3100000000004"/>
    <n v="299.06000000000006"/>
    <n v="824.7700000000001"/>
    <n v="244.84000000000003"/>
    <x v="3"/>
    <x v="1"/>
    <x v="0"/>
    <x v="0"/>
    <n v="458.8900000000001"/>
    <n v="740.04666666666674"/>
    <n v="2"/>
  </r>
  <r>
    <x v="576"/>
    <x v="1"/>
    <n v="73.760000000000005"/>
    <n v="398.24"/>
    <n v="58.019999999999996"/>
    <n v="301.58"/>
    <n v="89.610000000000014"/>
    <n v="172.92"/>
    <n v="245.98000000000002"/>
    <x v="3"/>
    <x v="0"/>
    <x v="0"/>
    <x v="1"/>
    <n v="176.67333333333332"/>
    <n v="188.03666666666666"/>
    <n v="2"/>
  </r>
  <r>
    <x v="577"/>
    <x v="0"/>
    <n v="73.92"/>
    <n v="73.92"/>
    <n v="1376.85"/>
    <n v="1537.3200000000002"/>
    <n v="73.800000000000011"/>
    <n v="269.49"/>
    <n v="246"/>
    <x v="2"/>
    <x v="0"/>
    <x v="2"/>
    <x v="1"/>
    <n v="508.22999999999996"/>
    <n v="626.87"/>
    <n v="2"/>
  </r>
  <r>
    <x v="578"/>
    <x v="0"/>
    <n v="1113.8599999999999"/>
    <n v="881.16000000000008"/>
    <n v="533.24"/>
    <n v="178.38"/>
    <n v="342.15999999999997"/>
    <n v="515.49"/>
    <n v="246.03000000000003"/>
    <x v="2"/>
    <x v="0"/>
    <x v="0"/>
    <x v="1"/>
    <n v="842.75333333333344"/>
    <n v="345.34333333333331"/>
    <n v="0"/>
  </r>
  <r>
    <x v="579"/>
    <x v="0"/>
    <n v="4294.8199999999988"/>
    <n v="1781.7"/>
    <n v="1578.7000000000003"/>
    <n v="3293.7200000000021"/>
    <n v="2111.3599999999997"/>
    <n v="3402.6099999999988"/>
    <n v="246.36"/>
    <x v="3"/>
    <x v="4"/>
    <x v="0"/>
    <x v="1"/>
    <n v="2551.7399999999998"/>
    <n v="2935.896666666667"/>
    <n v="2"/>
  </r>
  <r>
    <x v="580"/>
    <x v="0"/>
    <n v="1.84"/>
    <n v="0"/>
    <n v="0"/>
    <n v="409.94"/>
    <n v="590.16"/>
    <n v="234.43"/>
    <n v="246.56"/>
    <x v="8"/>
    <x v="0"/>
    <x v="0"/>
    <x v="1"/>
    <n v="0.6133333333333334"/>
    <n v="411.51"/>
    <n v="2"/>
  </r>
  <r>
    <x v="581"/>
    <x v="1"/>
    <n v="2143.6799999999998"/>
    <n v="151.56"/>
    <n v="158.52000000000001"/>
    <n v="147.60000000000002"/>
    <n v="81.52000000000001"/>
    <n v="1320.7200000000003"/>
    <n v="251.88000000000002"/>
    <x v="4"/>
    <x v="0"/>
    <x v="0"/>
    <x v="1"/>
    <n v="817.92"/>
    <n v="516.61333333333346"/>
    <n v="0"/>
  </r>
  <r>
    <x v="582"/>
    <x v="2"/>
    <n v="2038.63"/>
    <n v="229.80000000000004"/>
    <n v="291.99"/>
    <n v="0"/>
    <n v="724.6"/>
    <n v="299.58"/>
    <n v="256.51"/>
    <x v="3"/>
    <x v="0"/>
    <x v="0"/>
    <x v="1"/>
    <n v="853.47333333333336"/>
    <n v="341.39333333333337"/>
    <n v="0"/>
  </r>
  <r>
    <x v="583"/>
    <x v="3"/>
    <n v="0"/>
    <n v="0"/>
    <n v="0"/>
    <n v="0"/>
    <n v="0"/>
    <n v="0"/>
    <n v="258.38"/>
    <x v="6"/>
    <x v="1"/>
    <x v="1"/>
    <x v="1"/>
    <n v="0"/>
    <n v="0"/>
    <n v="1"/>
  </r>
  <r>
    <x v="584"/>
    <x v="0"/>
    <n v="147.06000000000003"/>
    <n v="6.88"/>
    <n v="280.77999999999992"/>
    <n v="311.15999999999997"/>
    <n v="0"/>
    <n v="783.09000000000037"/>
    <n v="259.16000000000003"/>
    <x v="3"/>
    <x v="0"/>
    <x v="0"/>
    <x v="1"/>
    <n v="144.90666666666664"/>
    <n v="364.75000000000017"/>
    <n v="2"/>
  </r>
  <r>
    <x v="585"/>
    <x v="1"/>
    <n v="1.84"/>
    <n v="304.95000000000005"/>
    <n v="0"/>
    <n v="363.09"/>
    <n v="368.66999999999996"/>
    <n v="359.7299999999999"/>
    <n v="260.25"/>
    <x v="3"/>
    <x v="4"/>
    <x v="0"/>
    <x v="0"/>
    <n v="102.26333333333334"/>
    <n v="363.82999999999993"/>
    <n v="2"/>
  </r>
  <r>
    <x v="586"/>
    <x v="0"/>
    <n v="1.84"/>
    <n v="3.68"/>
    <n v="365.80999999999995"/>
    <n v="1.88"/>
    <n v="428.21999999999997"/>
    <n v="590.91"/>
    <n v="262.62"/>
    <x v="3"/>
    <x v="0"/>
    <x v="0"/>
    <x v="1"/>
    <n v="123.77666666666664"/>
    <n v="340.33666666666664"/>
    <n v="2"/>
  </r>
  <r>
    <x v="587"/>
    <x v="1"/>
    <n v="332.97"/>
    <n v="8.24"/>
    <n v="36.33"/>
    <n v="165.05"/>
    <n v="82.110000000000014"/>
    <n v="390.89"/>
    <n v="265.89"/>
    <x v="3"/>
    <x v="5"/>
    <x v="0"/>
    <x v="1"/>
    <n v="125.84666666666668"/>
    <n v="212.68333333333331"/>
    <n v="2"/>
  </r>
  <r>
    <x v="588"/>
    <x v="3"/>
    <n v="111.81"/>
    <n v="165.38000000000002"/>
    <n v="161.19"/>
    <n v="377.39999999999992"/>
    <n v="97.820000000000007"/>
    <n v="73.800000000000011"/>
    <n v="266.44999999999993"/>
    <x v="6"/>
    <x v="0"/>
    <x v="0"/>
    <x v="1"/>
    <n v="146.12666666666669"/>
    <n v="183.00666666666666"/>
    <n v="2"/>
  </r>
  <r>
    <x v="589"/>
    <x v="1"/>
    <n v="69.569999999999993"/>
    <n v="32.299999999999997"/>
    <n v="1.89"/>
    <n v="1.89"/>
    <n v="39.64"/>
    <n v="56.13"/>
    <n v="267.61999999999995"/>
    <x v="9"/>
    <x v="0"/>
    <x v="2"/>
    <x v="1"/>
    <n v="34.586666666666666"/>
    <n v="32.553333333333335"/>
    <n v="0"/>
  </r>
  <r>
    <x v="590"/>
    <x v="0"/>
    <n v="277.47000000000003"/>
    <n v="245.31000000000006"/>
    <n v="69.37"/>
    <n v="384.79"/>
    <n v="252.81"/>
    <n v="339.96"/>
    <n v="267.78000000000003"/>
    <x v="3"/>
    <x v="1"/>
    <x v="0"/>
    <x v="0"/>
    <n v="197.38333333333335"/>
    <n v="325.8533333333333"/>
    <n v="2"/>
  </r>
  <r>
    <x v="591"/>
    <x v="2"/>
    <n v="73.92"/>
    <n v="905.99999999999989"/>
    <n v="559.73000000000013"/>
    <n v="0"/>
    <n v="73.800000000000011"/>
    <n v="73.800000000000011"/>
    <n v="270.95999999999998"/>
    <x v="3"/>
    <x v="7"/>
    <x v="0"/>
    <x v="1"/>
    <n v="513.2166666666667"/>
    <n v="49.20000000000001"/>
    <n v="0"/>
  </r>
  <r>
    <x v="592"/>
    <x v="2"/>
    <n v="1.0900000000000001"/>
    <n v="1264.4199999999998"/>
    <n v="994.71000000000038"/>
    <n v="74.12"/>
    <n v="918.61999999999989"/>
    <n v="61.900000000000006"/>
    <n v="273.80999999999995"/>
    <x v="9"/>
    <x v="0"/>
    <x v="0"/>
    <x v="1"/>
    <n v="753.40666666666675"/>
    <n v="351.54666666666662"/>
    <n v="0"/>
  </r>
  <r>
    <x v="593"/>
    <x v="2"/>
    <n v="80.13000000000001"/>
    <n v="681.05999999999983"/>
    <n v="79.289999999999992"/>
    <n v="682.31000000000029"/>
    <n v="998.8000000000003"/>
    <n v="522.55000000000018"/>
    <n v="275.56"/>
    <x v="3"/>
    <x v="1"/>
    <x v="0"/>
    <x v="1"/>
    <n v="280.15999999999991"/>
    <n v="734.55333333333363"/>
    <n v="2"/>
  </r>
  <r>
    <x v="594"/>
    <x v="2"/>
    <n v="0"/>
    <n v="1.84"/>
    <n v="521.5999999999998"/>
    <n v="274.58"/>
    <n v="82.110000000000014"/>
    <n v="92.929999999999993"/>
    <n v="280.72000000000003"/>
    <x v="3"/>
    <x v="1"/>
    <x v="0"/>
    <x v="1"/>
    <n v="174.47999999999993"/>
    <n v="149.87333333333333"/>
    <n v="0"/>
  </r>
  <r>
    <x v="595"/>
    <x v="0"/>
    <n v="75.78"/>
    <n v="75.78"/>
    <n v="1011"/>
    <n v="1020.3700000000002"/>
    <n v="73.800000000000011"/>
    <n v="1299.26"/>
    <n v="281.09000000000003"/>
    <x v="3"/>
    <x v="7"/>
    <x v="0"/>
    <x v="0"/>
    <n v="387.52"/>
    <n v="797.81000000000006"/>
    <n v="2"/>
  </r>
  <r>
    <x v="596"/>
    <x v="2"/>
    <n v="1.06"/>
    <n v="583.96"/>
    <n v="0.95"/>
    <n v="513.65"/>
    <n v="50.61"/>
    <n v="73.800000000000011"/>
    <n v="282.02999999999992"/>
    <x v="1"/>
    <x v="4"/>
    <x v="0"/>
    <x v="1"/>
    <n v="195.32333333333335"/>
    <n v="212.68666666666664"/>
    <n v="2"/>
  </r>
  <r>
    <x v="597"/>
    <x v="1"/>
    <n v="73.760000000000005"/>
    <n v="494.40000000000009"/>
    <n v="830.81000000000017"/>
    <n v="1998.6800000000003"/>
    <n v="4095.1399999999985"/>
    <n v="86.07"/>
    <n v="284.57"/>
    <x v="3"/>
    <x v="0"/>
    <x v="0"/>
    <x v="1"/>
    <n v="466.32333333333344"/>
    <n v="2059.9633333333327"/>
    <n v="2"/>
  </r>
  <r>
    <x v="598"/>
    <x v="2"/>
    <n v="863.77999999999986"/>
    <n v="299.05"/>
    <n v="639.1"/>
    <n v="1376.91"/>
    <n v="240.05"/>
    <n v="324.7999999999999"/>
    <n v="289.49"/>
    <x v="3"/>
    <x v="4"/>
    <x v="0"/>
    <x v="1"/>
    <n v="600.64333333333332"/>
    <n v="647.25333333333333"/>
    <n v="2"/>
  </r>
  <r>
    <x v="599"/>
    <x v="1"/>
    <n v="0"/>
    <n v="330.03000000000003"/>
    <n v="0"/>
    <n v="1.89"/>
    <n v="73.800000000000011"/>
    <n v="870.59999999999991"/>
    <n v="290.07"/>
    <x v="4"/>
    <x v="0"/>
    <x v="0"/>
    <x v="1"/>
    <n v="110.01"/>
    <n v="315.43"/>
    <n v="2"/>
  </r>
  <r>
    <x v="600"/>
    <x v="2"/>
    <n v="683.28000000000009"/>
    <n v="88.410000000000011"/>
    <n v="576.85000000000014"/>
    <n v="531.41999999999996"/>
    <n v="784.43000000000063"/>
    <n v="862.79000000000008"/>
    <n v="293.22000000000003"/>
    <x v="3"/>
    <x v="1"/>
    <x v="0"/>
    <x v="1"/>
    <n v="449.51333333333338"/>
    <n v="726.21333333333359"/>
    <n v="2"/>
  </r>
  <r>
    <x v="601"/>
    <x v="0"/>
    <n v="0"/>
    <n v="1.06"/>
    <n v="546.16999999999996"/>
    <n v="452.19999999999987"/>
    <n v="203.72000000000003"/>
    <n v="285.85999999999996"/>
    <n v="296.38"/>
    <x v="1"/>
    <x v="2"/>
    <x v="0"/>
    <x v="1"/>
    <n v="182.40999999999997"/>
    <n v="313.92666666666656"/>
    <n v="2"/>
  </r>
  <r>
    <x v="602"/>
    <x v="0"/>
    <n v="710.53000000000009"/>
    <n v="850.46999999999991"/>
    <n v="1429.7399999999991"/>
    <n v="0"/>
    <n v="0"/>
    <n v="73.800000000000011"/>
    <n v="302.89999999999998"/>
    <x v="0"/>
    <x v="0"/>
    <x v="0"/>
    <x v="0"/>
    <n v="996.91333333333296"/>
    <n v="24.600000000000005"/>
    <n v="0"/>
  </r>
  <r>
    <x v="603"/>
    <x v="1"/>
    <n v="294.37"/>
    <n v="59.66"/>
    <n v="440.17999999999984"/>
    <n v="18.579999999999998"/>
    <n v="88.460000000000008"/>
    <n v="425.04"/>
    <n v="312.18"/>
    <x v="3"/>
    <x v="0"/>
    <x v="0"/>
    <x v="1"/>
    <n v="264.73666666666662"/>
    <n v="177.36"/>
    <n v="0"/>
  </r>
  <r>
    <x v="604"/>
    <x v="0"/>
    <n v="399.3599999999999"/>
    <n v="151.56"/>
    <n v="382.79999999999995"/>
    <n v="487.74999999999983"/>
    <n v="52.36"/>
    <n v="208.65000000000003"/>
    <n v="315.98999999999995"/>
    <x v="3"/>
    <x v="3"/>
    <x v="0"/>
    <x v="1"/>
    <n v="311.23999999999995"/>
    <n v="249.58666666666659"/>
    <n v="0"/>
  </r>
  <r>
    <x v="605"/>
    <x v="3"/>
    <n v="0"/>
    <n v="0"/>
    <n v="0"/>
    <n v="0"/>
    <n v="0"/>
    <n v="0"/>
    <n v="317.78000000000003"/>
    <x v="6"/>
    <x v="0"/>
    <x v="0"/>
    <x v="0"/>
    <n v="0"/>
    <n v="0"/>
    <n v="1"/>
  </r>
  <r>
    <x v="606"/>
    <x v="1"/>
    <n v="0"/>
    <n v="495.63000000000005"/>
    <n v="0"/>
    <n v="482.55999999999995"/>
    <n v="0"/>
    <n v="130.26000000000002"/>
    <n v="322.96000000000009"/>
    <x v="4"/>
    <x v="0"/>
    <x v="0"/>
    <x v="0"/>
    <n v="165.21"/>
    <n v="204.27333333333331"/>
    <n v="2"/>
  </r>
  <r>
    <x v="607"/>
    <x v="2"/>
    <n v="313.5499999999999"/>
    <n v="37.89"/>
    <n v="79.260000000000005"/>
    <n v="252.96999999999997"/>
    <n v="84.07"/>
    <n v="73.800000000000011"/>
    <n v="324.37999999999994"/>
    <x v="3"/>
    <x v="6"/>
    <x v="0"/>
    <x v="1"/>
    <n v="143.56666666666663"/>
    <n v="136.94666666666666"/>
    <n v="0"/>
  </r>
  <r>
    <x v="608"/>
    <x v="1"/>
    <n v="73.92"/>
    <n v="73.92"/>
    <n v="334.09"/>
    <n v="73.800000000000011"/>
    <n v="0"/>
    <n v="1340.1"/>
    <n v="324.67"/>
    <x v="8"/>
    <x v="0"/>
    <x v="2"/>
    <x v="1"/>
    <n v="160.64333333333332"/>
    <n v="471.29999999999995"/>
    <n v="2"/>
  </r>
  <r>
    <x v="609"/>
    <x v="1"/>
    <n v="0"/>
    <n v="0"/>
    <n v="74.03"/>
    <n v="29.74"/>
    <n v="73.800000000000011"/>
    <n v="30.37"/>
    <n v="328.12000000000012"/>
    <x v="3"/>
    <x v="0"/>
    <x v="0"/>
    <x v="1"/>
    <n v="24.676666666666666"/>
    <n v="44.636666666666663"/>
    <n v="2"/>
  </r>
  <r>
    <x v="610"/>
    <x v="3"/>
    <n v="204.52000000000004"/>
    <n v="568.32000000000005"/>
    <n v="11.06"/>
    <n v="24.16"/>
    <n v="505.86000000000007"/>
    <n v="37.82"/>
    <n v="329.50999999999993"/>
    <x v="5"/>
    <x v="0"/>
    <x v="0"/>
    <x v="1"/>
    <n v="261.3"/>
    <n v="189.28000000000006"/>
    <n v="0"/>
  </r>
  <r>
    <x v="611"/>
    <x v="3"/>
    <n v="405.65999999999997"/>
    <n v="876.02999999999986"/>
    <n v="0"/>
    <n v="704.52"/>
    <n v="605.6099999999999"/>
    <n v="73.800000000000011"/>
    <n v="330.36999999999989"/>
    <x v="6"/>
    <x v="0"/>
    <x v="0"/>
    <x v="1"/>
    <n v="427.22999999999996"/>
    <n v="461.30999999999995"/>
    <n v="2"/>
  </r>
  <r>
    <x v="612"/>
    <x v="0"/>
    <n v="120.68"/>
    <n v="304.19000000000005"/>
    <n v="220"/>
    <n v="162.05000000000001"/>
    <n v="458.65000000000015"/>
    <n v="242.89999999999995"/>
    <n v="332.18999999999994"/>
    <x v="3"/>
    <x v="4"/>
    <x v="0"/>
    <x v="1"/>
    <n v="214.95666666666671"/>
    <n v="287.86666666666673"/>
    <n v="2"/>
  </r>
  <r>
    <x v="613"/>
    <x v="2"/>
    <n v="0"/>
    <n v="0"/>
    <n v="0"/>
    <n v="0"/>
    <n v="0"/>
    <n v="0"/>
    <n v="334.68"/>
    <x v="3"/>
    <x v="1"/>
    <x v="0"/>
    <x v="1"/>
    <n v="0"/>
    <n v="0"/>
    <n v="1"/>
  </r>
  <r>
    <x v="614"/>
    <x v="0"/>
    <n v="401.29000000000008"/>
    <n v="297.11"/>
    <n v="158.52000000000001"/>
    <n v="379.70999999999992"/>
    <n v="73.800000000000011"/>
    <n v="317.92"/>
    <n v="336.46999999999997"/>
    <x v="3"/>
    <x v="5"/>
    <x v="0"/>
    <x v="1"/>
    <n v="285.64000000000004"/>
    <n v="257.14333333333332"/>
    <n v="0"/>
  </r>
  <r>
    <x v="615"/>
    <x v="2"/>
    <n v="321.48000000000008"/>
    <n v="505.24"/>
    <n v="0.95"/>
    <n v="83.200000000000017"/>
    <n v="559.29999999999995"/>
    <n v="239.15000000000003"/>
    <n v="336.56"/>
    <x v="3"/>
    <x v="4"/>
    <x v="0"/>
    <x v="1"/>
    <n v="275.89000000000004"/>
    <n v="293.88333333333338"/>
    <n v="2"/>
  </r>
  <r>
    <x v="616"/>
    <x v="2"/>
    <n v="820.36000000000024"/>
    <n v="1192.6400000000001"/>
    <n v="1021.2700000000001"/>
    <n v="522.59"/>
    <n v="999.51000000000022"/>
    <n v="785.91999999999985"/>
    <n v="337.31"/>
    <x v="3"/>
    <x v="1"/>
    <x v="0"/>
    <x v="1"/>
    <n v="1011.4233333333335"/>
    <n v="769.34000000000015"/>
    <n v="0"/>
  </r>
  <r>
    <x v="617"/>
    <x v="2"/>
    <n v="1133.2599999999995"/>
    <n v="393.28"/>
    <n v="514.19000000000005"/>
    <n v="1448.2700000000004"/>
    <n v="1389.5799999999995"/>
    <n v="749.11000000000013"/>
    <n v="338.25"/>
    <x v="3"/>
    <x v="3"/>
    <x v="0"/>
    <x v="1"/>
    <n v="680.24333333333323"/>
    <n v="1195.6533333333334"/>
    <n v="2"/>
  </r>
  <r>
    <x v="618"/>
    <x v="1"/>
    <n v="0"/>
    <n v="75.78"/>
    <n v="59.71"/>
    <n v="358.46999999999991"/>
    <n v="73.800000000000011"/>
    <n v="18.649999999999999"/>
    <n v="339.2"/>
    <x v="3"/>
    <x v="5"/>
    <x v="0"/>
    <x v="1"/>
    <n v="45.163333333333334"/>
    <n v="150.30666666666664"/>
    <n v="2"/>
  </r>
  <r>
    <x v="619"/>
    <x v="1"/>
    <n v="1.84"/>
    <n v="78.989999999999995"/>
    <n v="347.13999999999993"/>
    <n v="3046.3599999999997"/>
    <n v="82.110000000000014"/>
    <n v="807.37999999999965"/>
    <n v="343.5200000000001"/>
    <x v="3"/>
    <x v="1"/>
    <x v="0"/>
    <x v="1"/>
    <n v="142.65666666666664"/>
    <n v="1311.9499999999998"/>
    <n v="2"/>
  </r>
  <r>
    <x v="620"/>
    <x v="0"/>
    <n v="73.92"/>
    <n v="553.79999999999995"/>
    <n v="376.69000000000005"/>
    <n v="1131.94"/>
    <n v="73.800000000000011"/>
    <n v="781.78000000000009"/>
    <n v="344.24"/>
    <x v="7"/>
    <x v="0"/>
    <x v="0"/>
    <x v="0"/>
    <n v="334.80333333333334"/>
    <n v="662.50666666666666"/>
    <n v="2"/>
  </r>
  <r>
    <x v="621"/>
    <x v="1"/>
    <n v="0"/>
    <n v="1204.8300000000002"/>
    <n v="118.95"/>
    <n v="124.72999999999999"/>
    <n v="226.94999999999993"/>
    <n v="539.43999999999994"/>
    <n v="345.39000000000004"/>
    <x v="3"/>
    <x v="1"/>
    <x v="0"/>
    <x v="0"/>
    <n v="441.26000000000005"/>
    <n v="297.03999999999996"/>
    <n v="0"/>
  </r>
  <r>
    <x v="622"/>
    <x v="0"/>
    <n v="10462.58"/>
    <n v="1244.9900000000005"/>
    <n v="12525.909999999998"/>
    <n v="1841.8600000000001"/>
    <n v="8846.2399999999961"/>
    <n v="8118.0299999999979"/>
    <n v="348.48"/>
    <x v="2"/>
    <x v="1"/>
    <x v="0"/>
    <x v="1"/>
    <n v="8077.826666666665"/>
    <n v="6268.7099999999982"/>
    <n v="0"/>
  </r>
  <r>
    <x v="623"/>
    <x v="0"/>
    <n v="811.78000000000009"/>
    <n v="843.58000000000027"/>
    <n v="79.319999999999993"/>
    <n v="0"/>
    <n v="582.27"/>
    <n v="147.60000000000002"/>
    <n v="348.99"/>
    <x v="1"/>
    <x v="0"/>
    <x v="0"/>
    <x v="0"/>
    <n v="578.2266666666668"/>
    <n v="243.29"/>
    <n v="0"/>
  </r>
  <r>
    <x v="624"/>
    <x v="3"/>
    <n v="494.47000000000008"/>
    <n v="1.06"/>
    <n v="638.5100000000001"/>
    <n v="212.77"/>
    <n v="73.800000000000011"/>
    <n v="73.800000000000011"/>
    <n v="350.86999999999983"/>
    <x v="3"/>
    <x v="2"/>
    <x v="1"/>
    <x v="0"/>
    <n v="378.01333333333338"/>
    <n v="120.12333333333335"/>
    <n v="0"/>
  </r>
  <r>
    <x v="625"/>
    <x v="0"/>
    <n v="423.75"/>
    <n v="166.33"/>
    <n v="621.13"/>
    <n v="621.35000000000014"/>
    <n v="746.10999999999979"/>
    <n v="412.22"/>
    <n v="359.89"/>
    <x v="1"/>
    <x v="0"/>
    <x v="1"/>
    <x v="1"/>
    <n v="403.73666666666668"/>
    <n v="593.22666666666669"/>
    <n v="2"/>
  </r>
  <r>
    <x v="626"/>
    <x v="2"/>
    <n v="6806.6000000000085"/>
    <n v="901.6400000000001"/>
    <n v="448.94"/>
    <n v="1742.83"/>
    <n v="1823.8900000000008"/>
    <n v="1110.3500000000008"/>
    <n v="361.09000000000009"/>
    <x v="2"/>
    <x v="0"/>
    <x v="0"/>
    <x v="1"/>
    <n v="2719.0600000000027"/>
    <n v="1559.0233333333338"/>
    <n v="0"/>
  </r>
  <r>
    <x v="627"/>
    <x v="1"/>
    <n v="633.74999999999989"/>
    <n v="118.09"/>
    <n v="14.249999999999998"/>
    <n v="441.24000000000012"/>
    <n v="391.94"/>
    <n v="28.400000000000002"/>
    <n v="365.04999999999995"/>
    <x v="4"/>
    <x v="0"/>
    <x v="2"/>
    <x v="1"/>
    <n v="255.36333333333332"/>
    <n v="287.19333333333333"/>
    <n v="2"/>
  </r>
  <r>
    <x v="628"/>
    <x v="1"/>
    <n v="375.43"/>
    <n v="832.2399999999999"/>
    <n v="0.95"/>
    <n v="1483.3"/>
    <n v="568.2299999999999"/>
    <n v="73.800000000000011"/>
    <n v="369.33999999999992"/>
    <x v="3"/>
    <x v="4"/>
    <x v="0"/>
    <x v="1"/>
    <n v="402.87333333333328"/>
    <n v="708.44333333333327"/>
    <n v="2"/>
  </r>
  <r>
    <x v="629"/>
    <x v="0"/>
    <n v="0"/>
    <n v="123.36999999999999"/>
    <n v="605.16"/>
    <n v="73.800000000000011"/>
    <n v="24.24"/>
    <n v="230.59"/>
    <n v="369.72"/>
    <x v="3"/>
    <x v="0"/>
    <x v="0"/>
    <x v="1"/>
    <n v="242.84333333333333"/>
    <n v="109.54333333333334"/>
    <n v="0"/>
  </r>
  <r>
    <x v="630"/>
    <x v="2"/>
    <n v="24.37"/>
    <n v="24.37"/>
    <n v="170.01999999999998"/>
    <n v="205.16000000000003"/>
    <n v="412.27000000000004"/>
    <n v="499.09"/>
    <n v="373.9199999999999"/>
    <x v="3"/>
    <x v="3"/>
    <x v="0"/>
    <x v="1"/>
    <n v="72.92"/>
    <n v="372.17333333333335"/>
    <n v="2"/>
  </r>
  <r>
    <x v="631"/>
    <x v="1"/>
    <n v="512.87"/>
    <n v="255.09000000000003"/>
    <n v="853.55"/>
    <n v="2158.5899999999997"/>
    <n v="1294.3400000000004"/>
    <n v="2334.3099999999995"/>
    <n v="374.83"/>
    <x v="3"/>
    <x v="3"/>
    <x v="0"/>
    <x v="1"/>
    <n v="540.50333333333333"/>
    <n v="1929.08"/>
    <n v="2"/>
  </r>
  <r>
    <x v="632"/>
    <x v="3"/>
    <n v="606.09"/>
    <n v="588.05000000000007"/>
    <n v="1150.25"/>
    <n v="1983.9099999999996"/>
    <n v="610.4799999999999"/>
    <n v="347.87"/>
    <n v="375.51000000000005"/>
    <x v="3"/>
    <x v="3"/>
    <x v="2"/>
    <x v="1"/>
    <n v="781.46333333333348"/>
    <n v="980.7533333333331"/>
    <n v="2"/>
  </r>
  <r>
    <x v="633"/>
    <x v="0"/>
    <n v="1293.5500000000002"/>
    <n v="386.22999999999996"/>
    <n v="0.95"/>
    <n v="1973.0700000000002"/>
    <n v="24.6"/>
    <n v="223.04"/>
    <n v="379.31"/>
    <x v="3"/>
    <x v="0"/>
    <x v="2"/>
    <x v="1"/>
    <n v="560.24333333333345"/>
    <n v="740.23666666666668"/>
    <n v="2"/>
  </r>
  <r>
    <x v="634"/>
    <x v="3"/>
    <n v="182.61"/>
    <n v="27.060000000000002"/>
    <n v="19.82"/>
    <n v="19.82"/>
    <n v="232.44999999999996"/>
    <n v="39.659999999999997"/>
    <n v="380.95"/>
    <x v="3"/>
    <x v="3"/>
    <x v="0"/>
    <x v="1"/>
    <n v="76.49666666666667"/>
    <n v="97.309999999999988"/>
    <n v="2"/>
  </r>
  <r>
    <x v="635"/>
    <x v="3"/>
    <n v="2.1800000000000002"/>
    <n v="2250.3500000000004"/>
    <n v="554.35"/>
    <n v="354.09"/>
    <n v="564.8499999999998"/>
    <n v="441.64999999999992"/>
    <n v="381.35999999999996"/>
    <x v="3"/>
    <x v="4"/>
    <x v="2"/>
    <x v="0"/>
    <n v="935.62666666666667"/>
    <n v="453.52999999999992"/>
    <n v="0"/>
  </r>
  <r>
    <x v="636"/>
    <x v="1"/>
    <n v="0"/>
    <n v="0"/>
    <n v="533.11000000000013"/>
    <n v="9.92"/>
    <n v="253.54000000000002"/>
    <n v="86.1"/>
    <n v="383.29999999999995"/>
    <x v="3"/>
    <x v="1"/>
    <x v="0"/>
    <x v="1"/>
    <n v="177.70333333333338"/>
    <n v="116.52000000000002"/>
    <n v="0"/>
  </r>
  <r>
    <x v="637"/>
    <x v="0"/>
    <n v="75.92"/>
    <n v="404.23999999999995"/>
    <n v="69.37"/>
    <n v="234.2"/>
    <n v="20.81"/>
    <n v="353.59000000000003"/>
    <n v="385.75"/>
    <x v="8"/>
    <x v="0"/>
    <x v="2"/>
    <x v="1"/>
    <n v="183.17666666666665"/>
    <n v="202.86666666666667"/>
    <n v="2"/>
  </r>
  <r>
    <x v="638"/>
    <x v="2"/>
    <n v="290.44"/>
    <n v="616.42000000000019"/>
    <n v="425.25"/>
    <n v="336.10999999999996"/>
    <n v="498.65999999999997"/>
    <n v="369.99999999999994"/>
    <n v="386.71999999999991"/>
    <x v="6"/>
    <x v="4"/>
    <x v="0"/>
    <x v="1"/>
    <n v="444.03666666666669"/>
    <n v="401.59"/>
    <n v="0"/>
  </r>
  <r>
    <x v="639"/>
    <x v="2"/>
    <n v="887.24999999999943"/>
    <n v="434.15999999999997"/>
    <n v="668.36"/>
    <n v="499.96999999999991"/>
    <n v="990.89"/>
    <n v="229.64999999999998"/>
    <n v="402.07"/>
    <x v="3"/>
    <x v="6"/>
    <x v="2"/>
    <x v="1"/>
    <n v="663.25666666666655"/>
    <n v="573.50333333333322"/>
    <n v="0"/>
  </r>
  <r>
    <x v="640"/>
    <x v="0"/>
    <n v="114.25"/>
    <n v="424.84999999999997"/>
    <n v="197.70000000000002"/>
    <n v="0"/>
    <n v="73.800000000000011"/>
    <n v="73.800000000000011"/>
    <n v="403.18000000000006"/>
    <x v="3"/>
    <x v="0"/>
    <x v="0"/>
    <x v="1"/>
    <n v="245.6"/>
    <n v="49.20000000000001"/>
    <n v="0"/>
  </r>
  <r>
    <x v="641"/>
    <x v="2"/>
    <n v="0"/>
    <n v="40.89"/>
    <n v="0"/>
    <n v="672.51000000000022"/>
    <n v="0"/>
    <n v="61.5"/>
    <n v="405.97999999999996"/>
    <x v="3"/>
    <x v="3"/>
    <x v="0"/>
    <x v="1"/>
    <n v="13.63"/>
    <n v="244.67000000000007"/>
    <n v="2"/>
  </r>
  <r>
    <x v="642"/>
    <x v="0"/>
    <n v="0"/>
    <n v="73.760000000000005"/>
    <n v="334.13999999999987"/>
    <n v="368.49999999999994"/>
    <n v="464.69999999999987"/>
    <n v="73.800000000000011"/>
    <n v="415.30999999999995"/>
    <x v="3"/>
    <x v="5"/>
    <x v="0"/>
    <x v="1"/>
    <n v="135.96666666666661"/>
    <n v="302.33333333333326"/>
    <n v="2"/>
  </r>
  <r>
    <x v="643"/>
    <x v="2"/>
    <n v="25.09"/>
    <n v="723.76000000000033"/>
    <n v="993.11000000000024"/>
    <n v="450.88"/>
    <n v="656.22999999999956"/>
    <n v="371.84"/>
    <n v="416.31999999999994"/>
    <x v="3"/>
    <x v="4"/>
    <x v="0"/>
    <x v="1"/>
    <n v="580.65333333333353"/>
    <n v="492.98333333333318"/>
    <n v="0"/>
  </r>
  <r>
    <x v="644"/>
    <x v="2"/>
    <n v="760.32"/>
    <n v="0"/>
    <n v="436.04999999999995"/>
    <n v="319.96000000000004"/>
    <n v="353.18000000000006"/>
    <n v="727.46000000000015"/>
    <n v="423.03999999999996"/>
    <x v="1"/>
    <x v="0"/>
    <x v="0"/>
    <x v="1"/>
    <n v="398.78999999999996"/>
    <n v="466.86666666666679"/>
    <n v="2"/>
  </r>
  <r>
    <x v="645"/>
    <x v="0"/>
    <n v="12.63"/>
    <n v="468.18000000000012"/>
    <n v="269.81"/>
    <n v="445.73999999999995"/>
    <n v="33.56"/>
    <n v="256.98999999999995"/>
    <n v="424.36"/>
    <x v="3"/>
    <x v="4"/>
    <x v="0"/>
    <x v="1"/>
    <n v="250.20666666666671"/>
    <n v="245.42999999999998"/>
    <n v="0"/>
  </r>
  <r>
    <x v="646"/>
    <x v="2"/>
    <n v="0"/>
    <n v="0"/>
    <n v="0"/>
    <n v="0"/>
    <n v="0"/>
    <n v="0"/>
    <n v="426.45999999999987"/>
    <x v="1"/>
    <x v="4"/>
    <x v="0"/>
    <x v="1"/>
    <n v="0"/>
    <n v="0"/>
    <n v="1"/>
  </r>
  <r>
    <x v="647"/>
    <x v="2"/>
    <n v="80.13000000000001"/>
    <n v="0"/>
    <n v="753.22999999999979"/>
    <n v="1610.3200000000006"/>
    <n v="1313.6700000000005"/>
    <n v="485.72"/>
    <n v="427.87000000000006"/>
    <x v="3"/>
    <x v="4"/>
    <x v="0"/>
    <x v="1"/>
    <n v="277.78666666666658"/>
    <n v="1136.5700000000004"/>
    <n v="2"/>
  </r>
  <r>
    <x v="648"/>
    <x v="0"/>
    <n v="1.0900000000000001"/>
    <n v="0"/>
    <n v="4.7299999999999995"/>
    <n v="13.97"/>
    <n v="9.91"/>
    <n v="0"/>
    <n v="429.31000000000012"/>
    <x v="5"/>
    <x v="0"/>
    <x v="0"/>
    <x v="1"/>
    <n v="1.9399999999999997"/>
    <n v="7.9600000000000009"/>
    <n v="2"/>
  </r>
  <r>
    <x v="649"/>
    <x v="3"/>
    <n v="660.84"/>
    <n v="0"/>
    <n v="69.37"/>
    <n v="703.15000000000009"/>
    <n v="230.16999999999996"/>
    <n v="232.23999999999998"/>
    <n v="431.45"/>
    <x v="3"/>
    <x v="2"/>
    <x v="1"/>
    <x v="0"/>
    <n v="243.40333333333334"/>
    <n v="388.52"/>
    <n v="2"/>
  </r>
  <r>
    <x v="650"/>
    <x v="1"/>
    <n v="73.92"/>
    <n v="1965.8600000000001"/>
    <n v="2375.7599999999984"/>
    <n v="862.37"/>
    <n v="4385.8799999999992"/>
    <n v="520.91999999999996"/>
    <n v="435.6"/>
    <x v="3"/>
    <x v="0"/>
    <x v="1"/>
    <x v="1"/>
    <n v="1471.8466666666664"/>
    <n v="1923.0566666666664"/>
    <n v="2"/>
  </r>
  <r>
    <x v="651"/>
    <x v="1"/>
    <n v="73.92"/>
    <n v="1058.02"/>
    <n v="2179.3000000000002"/>
    <n v="119.13000000000001"/>
    <n v="2381.1799999999998"/>
    <n v="364.04999999999995"/>
    <n v="435.6"/>
    <x v="7"/>
    <x v="3"/>
    <x v="0"/>
    <x v="1"/>
    <n v="1103.7466666666667"/>
    <n v="954.78666666666652"/>
    <n v="0"/>
  </r>
  <r>
    <x v="652"/>
    <x v="1"/>
    <n v="73.92"/>
    <n v="1350.7100000000005"/>
    <n v="686.61000000000013"/>
    <n v="171.16000000000003"/>
    <n v="1723.3200000000008"/>
    <n v="605.48000000000013"/>
    <n v="435.6"/>
    <x v="2"/>
    <x v="0"/>
    <x v="0"/>
    <x v="1"/>
    <n v="703.7466666666669"/>
    <n v="833.32000000000028"/>
    <n v="2"/>
  </r>
  <r>
    <x v="653"/>
    <x v="0"/>
    <n v="73.92"/>
    <n v="450.64000000000016"/>
    <n v="1733.5699999999997"/>
    <n v="0"/>
    <n v="1975.0899999999995"/>
    <n v="73.800000000000011"/>
    <n v="435.6"/>
    <x v="3"/>
    <x v="0"/>
    <x v="0"/>
    <x v="1"/>
    <n v="752.71"/>
    <n v="682.96333333333314"/>
    <n v="0"/>
  </r>
  <r>
    <x v="654"/>
    <x v="2"/>
    <n v="73.92"/>
    <n v="1295.9599999999998"/>
    <n v="913.03000000000009"/>
    <n v="124.65"/>
    <n v="1246.2400000000002"/>
    <n v="670.83000000000027"/>
    <n v="435.6"/>
    <x v="3"/>
    <x v="4"/>
    <x v="2"/>
    <x v="1"/>
    <n v="760.96999999999991"/>
    <n v="680.57333333333361"/>
    <n v="0"/>
  </r>
  <r>
    <x v="655"/>
    <x v="2"/>
    <n v="73.92"/>
    <n v="487.0200000000001"/>
    <n v="349.2"/>
    <n v="112.69"/>
    <n v="781.47000000000025"/>
    <n v="427.14000000000004"/>
    <n v="435.6"/>
    <x v="3"/>
    <x v="6"/>
    <x v="0"/>
    <x v="1"/>
    <n v="303.38000000000005"/>
    <n v="440.43333333333345"/>
    <n v="2"/>
  </r>
  <r>
    <x v="656"/>
    <x v="2"/>
    <n v="73.92"/>
    <n v="402.61000000000018"/>
    <n v="547.70999999999992"/>
    <n v="110.14"/>
    <n v="625.73"/>
    <n v="230.19"/>
    <n v="435.6"/>
    <x v="6"/>
    <x v="3"/>
    <x v="0"/>
    <x v="1"/>
    <n v="341.41333333333341"/>
    <n v="322.02"/>
    <n v="0"/>
  </r>
  <r>
    <x v="657"/>
    <x v="2"/>
    <n v="73.92"/>
    <n v="507.73000000000013"/>
    <n v="219.01999999999998"/>
    <n v="121.27000000000001"/>
    <n v="509.87000000000006"/>
    <n v="266.36"/>
    <n v="435.6"/>
    <x v="3"/>
    <x v="0"/>
    <x v="0"/>
    <x v="1"/>
    <n v="266.89000000000004"/>
    <n v="299.16666666666669"/>
    <n v="2"/>
  </r>
  <r>
    <x v="658"/>
    <x v="0"/>
    <n v="0"/>
    <n v="0"/>
    <n v="0"/>
    <n v="0"/>
    <n v="0"/>
    <n v="24.6"/>
    <n v="440.66"/>
    <x v="0"/>
    <x v="2"/>
    <x v="0"/>
    <x v="0"/>
    <n v="0"/>
    <n v="8.2000000000000011"/>
    <n v="2"/>
  </r>
  <r>
    <x v="659"/>
    <x v="0"/>
    <n v="1.84"/>
    <n v="1.84"/>
    <n v="92.47"/>
    <n v="276.51"/>
    <n v="81.819999999999993"/>
    <n v="61.5"/>
    <n v="450.41"/>
    <x v="7"/>
    <x v="0"/>
    <x v="0"/>
    <x v="1"/>
    <n v="32.050000000000004"/>
    <n v="139.94333333333333"/>
    <n v="2"/>
  </r>
  <r>
    <x v="660"/>
    <x v="2"/>
    <n v="265.08000000000004"/>
    <n v="90.460000000000008"/>
    <n v="9.58"/>
    <n v="86.100000000000009"/>
    <n v="298.8300000000001"/>
    <n v="38.46"/>
    <n v="450.56999999999994"/>
    <x v="3"/>
    <x v="3"/>
    <x v="0"/>
    <x v="0"/>
    <n v="121.70666666666669"/>
    <n v="141.13000000000002"/>
    <n v="2"/>
  </r>
  <r>
    <x v="661"/>
    <x v="0"/>
    <n v="133.56"/>
    <n v="158.24"/>
    <n v="481.97"/>
    <n v="142.22"/>
    <n v="131.44"/>
    <n v="149.42999999999998"/>
    <n v="453.54"/>
    <x v="3"/>
    <x v="0"/>
    <x v="0"/>
    <x v="1"/>
    <n v="257.92333333333335"/>
    <n v="141.02999999999997"/>
    <n v="0"/>
  </r>
  <r>
    <x v="662"/>
    <x v="0"/>
    <n v="879.0600000000004"/>
    <n v="73.92"/>
    <n v="729.12"/>
    <n v="73.800000000000011"/>
    <n v="0"/>
    <n v="147.60000000000002"/>
    <n v="455.8"/>
    <x v="3"/>
    <x v="0"/>
    <x v="0"/>
    <x v="0"/>
    <n v="560.70000000000016"/>
    <n v="73.800000000000011"/>
    <n v="0"/>
  </r>
  <r>
    <x v="663"/>
    <x v="1"/>
    <n v="1.84"/>
    <n v="330.65000000000003"/>
    <n v="0"/>
    <n v="457.03999999999996"/>
    <n v="326.99"/>
    <n v="73.800000000000011"/>
    <n v="457.62"/>
    <x v="3"/>
    <x v="4"/>
    <x v="0"/>
    <x v="0"/>
    <n v="110.83"/>
    <n v="285.94333333333333"/>
    <n v="2"/>
  </r>
  <r>
    <x v="664"/>
    <x v="3"/>
    <n v="979.95999999999981"/>
    <n v="457.50000000000017"/>
    <n v="753.29000000000019"/>
    <n v="853.04000000000019"/>
    <n v="542.14"/>
    <n v="73.800000000000011"/>
    <n v="460.70000000000005"/>
    <x v="0"/>
    <x v="0"/>
    <x v="0"/>
    <x v="1"/>
    <n v="730.25"/>
    <n v="489.66000000000008"/>
    <n v="0"/>
  </r>
  <r>
    <x v="665"/>
    <x v="0"/>
    <n v="395.01"/>
    <n v="450.36999999999989"/>
    <n v="965.4400000000004"/>
    <n v="443"/>
    <n v="629.57000000000005"/>
    <n v="668.76999999999987"/>
    <n v="463.52"/>
    <x v="0"/>
    <x v="0"/>
    <x v="0"/>
    <x v="1"/>
    <n v="603.60666666666668"/>
    <n v="580.44666666666672"/>
    <n v="0"/>
  </r>
  <r>
    <x v="666"/>
    <x v="0"/>
    <n v="334.40000000000015"/>
    <n v="1083.18"/>
    <n v="429.68"/>
    <n v="148.76"/>
    <n v="31.01"/>
    <n v="363.28000000000003"/>
    <n v="464.08"/>
    <x v="4"/>
    <x v="0"/>
    <x v="1"/>
    <x v="1"/>
    <n v="615.75333333333344"/>
    <n v="181.01666666666665"/>
    <n v="0"/>
  </r>
  <r>
    <x v="667"/>
    <x v="2"/>
    <n v="4.8"/>
    <n v="43.53"/>
    <n v="8.6999999999999993"/>
    <n v="164.26999999999998"/>
    <n v="21.12"/>
    <n v="22"/>
    <n v="467.09999999999991"/>
    <x v="3"/>
    <x v="4"/>
    <x v="0"/>
    <x v="1"/>
    <n v="19.010000000000002"/>
    <n v="69.13"/>
    <n v="2"/>
  </r>
  <r>
    <x v="668"/>
    <x v="1"/>
    <n v="1111.53"/>
    <n v="640.53"/>
    <n v="169.41"/>
    <n v="815.53000000000009"/>
    <n v="547.41000000000008"/>
    <n v="981.56000000000006"/>
    <n v="467.46"/>
    <x v="3"/>
    <x v="3"/>
    <x v="0"/>
    <x v="1"/>
    <n v="640.49"/>
    <n v="781.5"/>
    <n v="2"/>
  </r>
  <r>
    <x v="669"/>
    <x v="3"/>
    <n v="378.29"/>
    <n v="400.99999999999994"/>
    <n v="703.5200000000001"/>
    <n v="316.69"/>
    <n v="428.51000000000005"/>
    <n v="344.02000000000004"/>
    <n v="467.94000000000005"/>
    <x v="3"/>
    <x v="2"/>
    <x v="1"/>
    <x v="0"/>
    <n v="494.27"/>
    <n v="363.07333333333332"/>
    <n v="0"/>
  </r>
  <r>
    <x v="670"/>
    <x v="0"/>
    <n v="237.86"/>
    <n v="2842.1200000000008"/>
    <n v="874.37000000000012"/>
    <n v="1165.1400000000003"/>
    <n v="866.38999999999987"/>
    <n v="73.800000000000011"/>
    <n v="469.65000000000009"/>
    <x v="3"/>
    <x v="4"/>
    <x v="0"/>
    <x v="1"/>
    <n v="1318.116666666667"/>
    <n v="701.77666666666676"/>
    <n v="0"/>
  </r>
  <r>
    <x v="671"/>
    <x v="1"/>
    <n v="1532.9799999999993"/>
    <n v="799.35999999999967"/>
    <n v="557.13000000000011"/>
    <n v="13549.939999999993"/>
    <n v="1510.9799999999987"/>
    <n v="2253.0299999999988"/>
    <n v="471.9"/>
    <x v="3"/>
    <x v="7"/>
    <x v="3"/>
    <x v="1"/>
    <n v="963.15666666666641"/>
    <n v="5771.316666666663"/>
    <n v="2"/>
  </r>
  <r>
    <x v="672"/>
    <x v="1"/>
    <n v="134.44999999999999"/>
    <n v="620.52"/>
    <n v="891.2"/>
    <n v="281.33000000000004"/>
    <n v="764.09999999999968"/>
    <n v="554.13999999999976"/>
    <n v="478.64000000000004"/>
    <x v="0"/>
    <x v="5"/>
    <x v="0"/>
    <x v="1"/>
    <n v="548.72333333333336"/>
    <n v="533.18999999999994"/>
    <n v="0"/>
  </r>
  <r>
    <x v="673"/>
    <x v="3"/>
    <n v="538.68999999999994"/>
    <n v="1561.96"/>
    <n v="643.21999999999991"/>
    <n v="311.67"/>
    <n v="408.96999999999997"/>
    <n v="514.83999999999992"/>
    <n v="481.02"/>
    <x v="3"/>
    <x v="4"/>
    <x v="0"/>
    <x v="1"/>
    <n v="914.62333333333333"/>
    <n v="411.82666666666665"/>
    <n v="0"/>
  </r>
  <r>
    <x v="674"/>
    <x v="1"/>
    <n v="421.44000000000011"/>
    <n v="0"/>
    <n v="69.37"/>
    <n v="0"/>
    <n v="73.800000000000011"/>
    <n v="73.800000000000011"/>
    <n v="484.89000000000004"/>
    <x v="9"/>
    <x v="4"/>
    <x v="0"/>
    <x v="0"/>
    <n v="163.60333333333338"/>
    <n v="49.20000000000001"/>
    <n v="0"/>
  </r>
  <r>
    <x v="675"/>
    <x v="3"/>
    <n v="0"/>
    <n v="0"/>
    <n v="0"/>
    <n v="185.2"/>
    <n v="0"/>
    <n v="369.49"/>
    <n v="485.46000000000004"/>
    <x v="3"/>
    <x v="4"/>
    <x v="1"/>
    <x v="0"/>
    <n v="0"/>
    <n v="184.89666666666668"/>
    <n v="2"/>
  </r>
  <r>
    <x v="676"/>
    <x v="2"/>
    <n v="1.0900000000000001"/>
    <n v="3.68"/>
    <n v="415.52000000000004"/>
    <n v="0"/>
    <n v="998.16000000000008"/>
    <n v="627.49"/>
    <n v="485.82"/>
    <x v="3"/>
    <x v="3"/>
    <x v="2"/>
    <x v="1"/>
    <n v="140.09666666666666"/>
    <n v="541.88333333333333"/>
    <n v="2"/>
  </r>
  <r>
    <x v="677"/>
    <x v="2"/>
    <n v="1731.8500000000006"/>
    <n v="483.25"/>
    <n v="1076.8499999999997"/>
    <n v="1268.27"/>
    <n v="950.15000000000043"/>
    <n v="886.29000000000065"/>
    <n v="486.98999999999995"/>
    <x v="3"/>
    <x v="6"/>
    <x v="0"/>
    <x v="1"/>
    <n v="1097.3166666666666"/>
    <n v="1034.9033333333336"/>
    <n v="0"/>
  </r>
  <r>
    <x v="678"/>
    <x v="0"/>
    <n v="237.61999999999995"/>
    <n v="655.73999999999978"/>
    <n v="495.09000000000009"/>
    <n v="438.68999999999994"/>
    <n v="699.06000000000006"/>
    <n v="106.26"/>
    <n v="493.19000000000023"/>
    <x v="5"/>
    <x v="0"/>
    <x v="0"/>
    <x v="1"/>
    <n v="462.81666666666661"/>
    <n v="414.67"/>
    <n v="0"/>
  </r>
  <r>
    <x v="679"/>
    <x v="1"/>
    <n v="77.790000000000006"/>
    <n v="90.12"/>
    <n v="350.22"/>
    <n v="48.940000000000005"/>
    <n v="414.4"/>
    <n v="43.72"/>
    <n v="495.14000000000004"/>
    <x v="3"/>
    <x v="6"/>
    <x v="0"/>
    <x v="1"/>
    <n v="172.71000000000004"/>
    <n v="169.01999999999998"/>
    <n v="0"/>
  </r>
  <r>
    <x v="680"/>
    <x v="3"/>
    <n v="889.4899999999999"/>
    <n v="676.38"/>
    <n v="591.86"/>
    <n v="1137.05"/>
    <n v="643.24999999999989"/>
    <n v="73.800000000000011"/>
    <n v="512.11"/>
    <x v="0"/>
    <x v="3"/>
    <x v="0"/>
    <x v="1"/>
    <n v="719.24333333333334"/>
    <n v="618.03333333333319"/>
    <n v="0"/>
  </r>
  <r>
    <x v="681"/>
    <x v="2"/>
    <n v="1096.3799999999992"/>
    <n v="987.96999999999969"/>
    <n v="845.5499999999995"/>
    <n v="1497.1699999999996"/>
    <n v="1389.9100000000003"/>
    <n v="265.13000000000005"/>
    <n v="512.85999999999979"/>
    <x v="3"/>
    <x v="3"/>
    <x v="0"/>
    <x v="1"/>
    <n v="976.63333333333287"/>
    <n v="1050.7366666666667"/>
    <n v="2"/>
  </r>
  <r>
    <x v="682"/>
    <x v="1"/>
    <n v="73.760000000000005"/>
    <n v="75.78"/>
    <n v="1936.3600000000001"/>
    <n v="2701.4100000000003"/>
    <n v="1628.2800000000002"/>
    <n v="1224.4099999999996"/>
    <n v="517.86999999999989"/>
    <x v="3"/>
    <x v="0"/>
    <x v="0"/>
    <x v="1"/>
    <n v="695.30000000000007"/>
    <n v="1851.3666666666668"/>
    <n v="2"/>
  </r>
  <r>
    <x v="683"/>
    <x v="1"/>
    <n v="2678.2600000000011"/>
    <n v="1082.9999999999998"/>
    <n v="1103.03"/>
    <n v="6993.9800000000014"/>
    <n v="1637.7200000000007"/>
    <n v="3326.6999999999989"/>
    <n v="520.69999999999993"/>
    <x v="0"/>
    <x v="3"/>
    <x v="3"/>
    <x v="1"/>
    <n v="1621.4300000000003"/>
    <n v="3986.1333333333337"/>
    <n v="2"/>
  </r>
  <r>
    <x v="684"/>
    <x v="3"/>
    <n v="1191.8500000000001"/>
    <n v="1250.27"/>
    <n v="453.75"/>
    <n v="815.48000000000059"/>
    <n v="859.76"/>
    <n v="915.80000000000018"/>
    <n v="520.94000000000005"/>
    <x v="3"/>
    <x v="0"/>
    <x v="1"/>
    <x v="1"/>
    <n v="965.29"/>
    <n v="863.68000000000029"/>
    <n v="0"/>
  </r>
  <r>
    <x v="685"/>
    <x v="2"/>
    <n v="14.96"/>
    <n v="495.07999999999993"/>
    <n v="92.47"/>
    <n v="642.06999999999971"/>
    <n v="243.98999999999995"/>
    <n v="548.9300000000004"/>
    <n v="526.96999999999991"/>
    <x v="3"/>
    <x v="5"/>
    <x v="0"/>
    <x v="0"/>
    <n v="200.83666666666662"/>
    <n v="478.3300000000001"/>
    <n v="2"/>
  </r>
  <r>
    <x v="686"/>
    <x v="2"/>
    <n v="745.81999999999994"/>
    <n v="492.74"/>
    <n v="449.28"/>
    <n v="615.6"/>
    <n v="329.19"/>
    <n v="423.81999999999994"/>
    <n v="527.13000000000011"/>
    <x v="3"/>
    <x v="1"/>
    <x v="0"/>
    <x v="1"/>
    <n v="562.61333333333334"/>
    <n v="456.20333333333332"/>
    <n v="0"/>
  </r>
  <r>
    <x v="687"/>
    <x v="2"/>
    <n v="891.27"/>
    <n v="802.9799999999999"/>
    <n v="503.61"/>
    <n v="1471.16"/>
    <n v="352.98000000000008"/>
    <n v="801.37999999999977"/>
    <n v="528.49999999999989"/>
    <x v="3"/>
    <x v="1"/>
    <x v="0"/>
    <x v="1"/>
    <n v="732.62"/>
    <n v="875.17333333333329"/>
    <n v="2"/>
  </r>
  <r>
    <x v="688"/>
    <x v="1"/>
    <n v="294.63000000000005"/>
    <n v="727.19999999999993"/>
    <n v="1117.0900000000001"/>
    <n v="160.47999999999999"/>
    <n v="665.12999999999977"/>
    <n v="766.38000000000011"/>
    <n v="528.86999999999989"/>
    <x v="0"/>
    <x v="0"/>
    <x v="2"/>
    <x v="1"/>
    <n v="712.97333333333336"/>
    <n v="530.6633333333333"/>
    <n v="0"/>
  </r>
  <r>
    <x v="689"/>
    <x v="0"/>
    <n v="2787.0500000000006"/>
    <n v="2064.56"/>
    <n v="2359.6999999999994"/>
    <n v="2330.7999999999997"/>
    <n v="2279.8199999999997"/>
    <n v="5140.8999999999996"/>
    <n v="532.41"/>
    <x v="3"/>
    <x v="0"/>
    <x v="0"/>
    <x v="1"/>
    <n v="2403.77"/>
    <n v="3250.5066666666662"/>
    <n v="2"/>
  </r>
  <r>
    <x v="690"/>
    <x v="2"/>
    <n v="125.94"/>
    <n v="388.56999999999994"/>
    <n v="12.43"/>
    <n v="232.01999999999992"/>
    <n v="88.02000000000001"/>
    <n v="10.08"/>
    <n v="533.10000000000014"/>
    <x v="3"/>
    <x v="7"/>
    <x v="0"/>
    <x v="1"/>
    <n v="175.64666666666665"/>
    <n v="110.03999999999998"/>
    <n v="0"/>
  </r>
  <r>
    <x v="691"/>
    <x v="0"/>
    <n v="825.0699999999996"/>
    <n v="479.55"/>
    <n v="0.95"/>
    <n v="687.13"/>
    <n v="490.92"/>
    <n v="529.15000000000009"/>
    <n v="535.62000000000012"/>
    <x v="3"/>
    <x v="0"/>
    <x v="0"/>
    <x v="1"/>
    <n v="435.18999999999988"/>
    <n v="569.06666666666672"/>
    <n v="2"/>
  </r>
  <r>
    <x v="692"/>
    <x v="1"/>
    <n v="684.93000000000018"/>
    <n v="672.12"/>
    <n v="234.35999999999999"/>
    <n v="638.66999999999985"/>
    <n v="545.16999999999996"/>
    <n v="73.800000000000011"/>
    <n v="536.67999999999995"/>
    <x v="3"/>
    <x v="3"/>
    <x v="0"/>
    <x v="0"/>
    <n v="530.47"/>
    <n v="419.2133333333332"/>
    <n v="0"/>
  </r>
  <r>
    <x v="693"/>
    <x v="2"/>
    <n v="73.92"/>
    <n v="73.92"/>
    <n v="549.46"/>
    <n v="1152.48"/>
    <n v="73.800000000000011"/>
    <n v="73.800000000000011"/>
    <n v="548.99"/>
    <x v="3"/>
    <x v="7"/>
    <x v="0"/>
    <x v="1"/>
    <n v="232.43333333333337"/>
    <n v="433.35999999999996"/>
    <n v="2"/>
  </r>
  <r>
    <x v="694"/>
    <x v="1"/>
    <n v="134.61999999999998"/>
    <n v="313.23"/>
    <n v="313.37999999999994"/>
    <n v="1.89"/>
    <n v="1118.1099999999999"/>
    <n v="736.42999999999961"/>
    <n v="549.20000000000005"/>
    <x v="3"/>
    <x v="1"/>
    <x v="0"/>
    <x v="1"/>
    <n v="253.74333333333334"/>
    <n v="618.80999999999983"/>
    <n v="2"/>
  </r>
  <r>
    <x v="695"/>
    <x v="1"/>
    <n v="705.31999999999971"/>
    <n v="582.66"/>
    <n v="847.47000000000025"/>
    <n v="1342.83"/>
    <n v="374.71000000000009"/>
    <n v="655.41999999999985"/>
    <n v="553.14999999999986"/>
    <x v="3"/>
    <x v="3"/>
    <x v="0"/>
    <x v="1"/>
    <n v="711.81666666666661"/>
    <n v="790.98666666666668"/>
    <n v="2"/>
  </r>
  <r>
    <x v="696"/>
    <x v="0"/>
    <n v="73.760000000000005"/>
    <n v="675.87999999999988"/>
    <n v="546.54999999999995"/>
    <n v="223.99999999999994"/>
    <n v="300.33999999999997"/>
    <n v="135.30000000000001"/>
    <n v="554.58999999999992"/>
    <x v="5"/>
    <x v="0"/>
    <x v="1"/>
    <x v="1"/>
    <n v="432.06333333333328"/>
    <n v="219.87999999999997"/>
    <n v="0"/>
  </r>
  <r>
    <x v="697"/>
    <x v="3"/>
    <n v="63.150000000000006"/>
    <n v="333.49000000000007"/>
    <n v="186.30999999999997"/>
    <n v="368"/>
    <n v="0"/>
    <n v="73.800000000000011"/>
    <n v="555.36"/>
    <x v="3"/>
    <x v="2"/>
    <x v="2"/>
    <x v="0"/>
    <n v="194.31666666666669"/>
    <n v="147.26666666666668"/>
    <n v="0"/>
  </r>
  <r>
    <x v="698"/>
    <x v="2"/>
    <n v="459.67"/>
    <n v="473.41"/>
    <n v="689.85"/>
    <n v="912.56000000000017"/>
    <n v="442.38999999999987"/>
    <n v="269.93"/>
    <n v="559.7399999999999"/>
    <x v="1"/>
    <x v="0"/>
    <x v="0"/>
    <x v="1"/>
    <n v="540.97666666666669"/>
    <n v="541.62666666666667"/>
    <n v="2"/>
  </r>
  <r>
    <x v="699"/>
    <x v="1"/>
    <n v="839.87000000000012"/>
    <n v="1866.61"/>
    <n v="1975.1499999999999"/>
    <n v="2553.9199999999996"/>
    <n v="1082.49"/>
    <n v="1789.6699999999996"/>
    <n v="573.88000000000011"/>
    <x v="3"/>
    <x v="4"/>
    <x v="0"/>
    <x v="0"/>
    <n v="1560.5433333333333"/>
    <n v="1808.6933333333334"/>
    <n v="2"/>
  </r>
  <r>
    <x v="700"/>
    <x v="2"/>
    <n v="807.35999999999922"/>
    <n v="438.97"/>
    <n v="793.64999999999964"/>
    <n v="1027.5200000000004"/>
    <n v="1288.5900000000008"/>
    <n v="237.64000000000001"/>
    <n v="575.11"/>
    <x v="3"/>
    <x v="3"/>
    <x v="0"/>
    <x v="1"/>
    <n v="679.993333333333"/>
    <n v="851.25000000000045"/>
    <n v="2"/>
  </r>
  <r>
    <x v="701"/>
    <x v="0"/>
    <n v="1114.5200000000002"/>
    <n v="2049.6000000000004"/>
    <n v="0"/>
    <n v="0"/>
    <n v="603.74"/>
    <n v="0"/>
    <n v="586.31000000000017"/>
    <x v="3"/>
    <x v="5"/>
    <x v="0"/>
    <x v="1"/>
    <n v="1054.7066666666669"/>
    <n v="201.24666666666667"/>
    <n v="0"/>
  </r>
  <r>
    <x v="702"/>
    <x v="0"/>
    <n v="19.62"/>
    <n v="17.66"/>
    <n v="601.41"/>
    <n v="1.89"/>
    <n v="36.640000000000008"/>
    <n v="0"/>
    <n v="589.61999999999978"/>
    <x v="3"/>
    <x v="0"/>
    <x v="0"/>
    <x v="1"/>
    <n v="212.89666666666665"/>
    <n v="12.843333333333335"/>
    <n v="0"/>
  </r>
  <r>
    <x v="703"/>
    <x v="0"/>
    <n v="73.25"/>
    <n v="37.89"/>
    <n v="11.58"/>
    <n v="247.97999999999996"/>
    <n v="36.900000000000006"/>
    <n v="36.900000000000006"/>
    <n v="589.67999999999995"/>
    <x v="8"/>
    <x v="0"/>
    <x v="0"/>
    <x v="0"/>
    <n v="40.906666666666666"/>
    <n v="107.25999999999999"/>
    <n v="2"/>
  </r>
  <r>
    <x v="704"/>
    <x v="1"/>
    <n v="34.159999999999997"/>
    <n v="225.82"/>
    <n v="383.40999999999997"/>
    <n v="252.45000000000002"/>
    <n v="160.51999999999998"/>
    <n v="73.800000000000011"/>
    <n v="603.65999999999974"/>
    <x v="3"/>
    <x v="0"/>
    <x v="0"/>
    <x v="1"/>
    <n v="214.46333333333334"/>
    <n v="162.25666666666669"/>
    <n v="0"/>
  </r>
  <r>
    <x v="705"/>
    <x v="0"/>
    <n v="1552.7699999999993"/>
    <n v="1082.1900000000003"/>
    <n v="929.4"/>
    <n v="1611.5999999999995"/>
    <n v="1369.6299999999999"/>
    <n v="434.53000000000003"/>
    <n v="604.32000000000005"/>
    <x v="3"/>
    <x v="5"/>
    <x v="0"/>
    <x v="1"/>
    <n v="1188.1199999999999"/>
    <n v="1138.5866666666666"/>
    <n v="0"/>
  </r>
  <r>
    <x v="706"/>
    <x v="1"/>
    <n v="1833.4599999999996"/>
    <n v="895.18999999999983"/>
    <n v="1327.1199999999992"/>
    <n v="2775.6800000000012"/>
    <n v="1684.0900000000006"/>
    <n v="4260.87"/>
    <n v="611.67999999999984"/>
    <x v="2"/>
    <x v="0"/>
    <x v="3"/>
    <x v="1"/>
    <n v="1351.9233333333329"/>
    <n v="2906.880000000001"/>
    <n v="2"/>
  </r>
  <r>
    <x v="707"/>
    <x v="0"/>
    <n v="267.3"/>
    <n v="650.08000000000004"/>
    <n v="996.14000000000044"/>
    <n v="579.33999999999992"/>
    <n v="20.22"/>
    <n v="1304.2000000000012"/>
    <n v="615.89999999999986"/>
    <x v="9"/>
    <x v="0"/>
    <x v="0"/>
    <x v="1"/>
    <n v="637.84000000000015"/>
    <n v="634.58666666666704"/>
    <n v="0"/>
  </r>
  <r>
    <x v="708"/>
    <x v="2"/>
    <n v="1738.3900000000008"/>
    <n v="1.84"/>
    <n v="810.57999999999981"/>
    <n v="1178.1300000000001"/>
    <n v="587.82000000000005"/>
    <n v="1269.7400000000002"/>
    <n v="618.19999999999982"/>
    <x v="3"/>
    <x v="7"/>
    <x v="0"/>
    <x v="1"/>
    <n v="850.2700000000001"/>
    <n v="1011.8966666666669"/>
    <n v="2"/>
  </r>
  <r>
    <x v="709"/>
    <x v="2"/>
    <n v="1486.66"/>
    <n v="700.93000000000006"/>
    <n v="1802.7499999999995"/>
    <n v="1398.2100000000003"/>
    <n v="436.95"/>
    <n v="964.94000000000051"/>
    <n v="620.40999999999974"/>
    <x v="3"/>
    <x v="0"/>
    <x v="0"/>
    <x v="1"/>
    <n v="1330.1133333333332"/>
    <n v="933.3666666666669"/>
    <n v="0"/>
  </r>
  <r>
    <x v="710"/>
    <x v="3"/>
    <n v="917.87999999999977"/>
    <n v="1084.26"/>
    <n v="575.9000000000002"/>
    <n v="1014.2799999999994"/>
    <n v="1233.23"/>
    <n v="433.18000000000006"/>
    <n v="620.73000000000013"/>
    <x v="7"/>
    <x v="0"/>
    <x v="2"/>
    <x v="0"/>
    <n v="859.34666666666669"/>
    <n v="893.56333333333316"/>
    <n v="2"/>
  </r>
  <r>
    <x v="711"/>
    <x v="2"/>
    <n v="329.71000000000004"/>
    <n v="653.57999999999981"/>
    <n v="23.3"/>
    <n v="540.08999999999992"/>
    <n v="28.46"/>
    <n v="270.12999999999994"/>
    <n v="623.36"/>
    <x v="6"/>
    <x v="0"/>
    <x v="0"/>
    <x v="1"/>
    <n v="335.52999999999992"/>
    <n v="279.55999999999995"/>
    <n v="0"/>
  </r>
  <r>
    <x v="712"/>
    <x v="2"/>
    <n v="1121.6999999999998"/>
    <n v="825.0999999999998"/>
    <n v="783.49"/>
    <n v="1027"/>
    <n v="1145.0700000000006"/>
    <n v="777.53999999999985"/>
    <n v="626.78"/>
    <x v="3"/>
    <x v="1"/>
    <x v="0"/>
    <x v="1"/>
    <n v="910.09666666666669"/>
    <n v="983.20333333333349"/>
    <n v="2"/>
  </r>
  <r>
    <x v="713"/>
    <x v="2"/>
    <n v="490.34999999999997"/>
    <n v="655.24000000000024"/>
    <n v="1315.4799999999996"/>
    <n v="1190.8200000000011"/>
    <n v="1077.1400000000003"/>
    <n v="691.42000000000007"/>
    <n v="638.92999999999995"/>
    <x v="3"/>
    <x v="0"/>
    <x v="0"/>
    <x v="1"/>
    <n v="820.35666666666657"/>
    <n v="986.46000000000049"/>
    <n v="2"/>
  </r>
  <r>
    <x v="714"/>
    <x v="1"/>
    <n v="149.85"/>
    <n v="75.78"/>
    <n v="251.05999999999997"/>
    <n v="321.22999999999996"/>
    <n v="238.52999999999997"/>
    <n v="131.43"/>
    <n v="658.81999999999994"/>
    <x v="3"/>
    <x v="4"/>
    <x v="0"/>
    <x v="1"/>
    <n v="158.89666666666665"/>
    <n v="230.39666666666668"/>
    <n v="2"/>
  </r>
  <r>
    <x v="715"/>
    <x v="2"/>
    <n v="73.760000000000005"/>
    <n v="374.74"/>
    <n v="371.35"/>
    <n v="254.99999999999997"/>
    <n v="156.95999999999998"/>
    <n v="73.800000000000011"/>
    <n v="667.63000000000022"/>
    <x v="3"/>
    <x v="3"/>
    <x v="0"/>
    <x v="1"/>
    <n v="273.28333333333336"/>
    <n v="161.91999999999999"/>
    <n v="0"/>
  </r>
  <r>
    <x v="716"/>
    <x v="1"/>
    <n v="1385.0199999999993"/>
    <n v="1632.0600000000004"/>
    <n v="1071.5099999999998"/>
    <n v="1493.7199999999993"/>
    <n v="2557.3799999999992"/>
    <n v="823.61999999999989"/>
    <n v="669.95"/>
    <x v="2"/>
    <x v="3"/>
    <x v="0"/>
    <x v="1"/>
    <n v="1362.8633333333332"/>
    <n v="1624.9066666666661"/>
    <n v="2"/>
  </r>
  <r>
    <x v="717"/>
    <x v="1"/>
    <n v="2187.6299999999992"/>
    <n v="1385.9699999999987"/>
    <n v="1735.7800000000007"/>
    <n v="1141.3199999999997"/>
    <n v="785.72000000000014"/>
    <n v="855.37"/>
    <n v="679.05"/>
    <x v="8"/>
    <x v="0"/>
    <x v="0"/>
    <x v="1"/>
    <n v="1769.7933333333328"/>
    <n v="927.46999999999991"/>
    <n v="0"/>
  </r>
  <r>
    <x v="718"/>
    <x v="2"/>
    <n v="1.84"/>
    <n v="1.84"/>
    <n v="0"/>
    <n v="1.89"/>
    <n v="0"/>
    <n v="73.800000000000011"/>
    <n v="680.38999999999987"/>
    <x v="3"/>
    <x v="6"/>
    <x v="0"/>
    <x v="1"/>
    <n v="1.2266666666666668"/>
    <n v="25.230000000000004"/>
    <n v="2"/>
  </r>
  <r>
    <x v="719"/>
    <x v="0"/>
    <n v="988.98999999999967"/>
    <n v="706.11"/>
    <n v="6.26"/>
    <n v="128.47999999999999"/>
    <n v="678.45000000000039"/>
    <n v="456.10000000000014"/>
    <n v="684.17"/>
    <x v="5"/>
    <x v="0"/>
    <x v="0"/>
    <x v="1"/>
    <n v="567.11999999999989"/>
    <n v="421.01000000000022"/>
    <n v="0"/>
  </r>
  <r>
    <x v="720"/>
    <x v="2"/>
    <n v="1077.3399999999999"/>
    <n v="805.30000000000007"/>
    <n v="1099.46"/>
    <n v="694.98000000000025"/>
    <n v="599.41000000000008"/>
    <n v="231.06"/>
    <n v="704.79"/>
    <x v="1"/>
    <x v="4"/>
    <x v="0"/>
    <x v="0"/>
    <n v="994.0333333333333"/>
    <n v="508.48333333333341"/>
    <n v="0"/>
  </r>
  <r>
    <x v="721"/>
    <x v="2"/>
    <n v="915.59000000000026"/>
    <n v="2011.8500000000001"/>
    <n v="634.08000000000004"/>
    <n v="896.95000000000027"/>
    <n v="1427.7200000000003"/>
    <n v="587.28"/>
    <n v="709.56"/>
    <x v="3"/>
    <x v="3"/>
    <x v="0"/>
    <x v="0"/>
    <n v="1187.1733333333334"/>
    <n v="970.6500000000002"/>
    <n v="0"/>
  </r>
  <r>
    <x v="722"/>
    <x v="3"/>
    <n v="0"/>
    <n v="762.66999999999973"/>
    <n v="1228.9000000000001"/>
    <n v="497.59000000000003"/>
    <n v="79.22"/>
    <n v="61.5"/>
    <n v="716.98999999999978"/>
    <x v="3"/>
    <x v="2"/>
    <x v="0"/>
    <x v="1"/>
    <n v="663.85666666666657"/>
    <n v="212.77"/>
    <n v="0"/>
  </r>
  <r>
    <x v="723"/>
    <x v="2"/>
    <n v="474.79000000000008"/>
    <n v="3903.4400000000023"/>
    <n v="85.9"/>
    <n v="594.71999999999991"/>
    <n v="73.800000000000011"/>
    <n v="2651.91"/>
    <n v="727.2800000000002"/>
    <x v="3"/>
    <x v="7"/>
    <x v="0"/>
    <x v="1"/>
    <n v="1488.043333333334"/>
    <n v="1106.81"/>
    <n v="0"/>
  </r>
  <r>
    <x v="724"/>
    <x v="2"/>
    <n v="593.48"/>
    <n v="767.2299999999999"/>
    <n v="881.30999999999983"/>
    <n v="664.33000000000015"/>
    <n v="977.88999999999987"/>
    <n v="518.36000000000013"/>
    <n v="733.33000000000015"/>
    <x v="3"/>
    <x v="6"/>
    <x v="0"/>
    <x v="1"/>
    <n v="747.34"/>
    <n v="720.19333333333327"/>
    <n v="0"/>
  </r>
  <r>
    <x v="725"/>
    <x v="2"/>
    <n v="285.88"/>
    <n v="3128.0400000000009"/>
    <n v="363.6"/>
    <n v="371.60999999999996"/>
    <n v="4179.8"/>
    <n v="452.18999999999988"/>
    <n v="744.4899999999999"/>
    <x v="3"/>
    <x v="4"/>
    <x v="0"/>
    <x v="1"/>
    <n v="1259.1733333333336"/>
    <n v="1667.8666666666666"/>
    <n v="2"/>
  </r>
  <r>
    <x v="726"/>
    <x v="0"/>
    <n v="0"/>
    <n v="0"/>
    <n v="0"/>
    <n v="18087.319999999992"/>
    <n v="4484.3600000000024"/>
    <n v="8055.3699999999917"/>
    <n v="762.16000000000008"/>
    <x v="7"/>
    <x v="0"/>
    <x v="3"/>
    <x v="1"/>
    <n v="0"/>
    <n v="10209.016666666661"/>
    <n v="2"/>
  </r>
  <r>
    <x v="727"/>
    <x v="0"/>
    <n v="566.16"/>
    <n v="1094.52"/>
    <n v="716.29"/>
    <n v="1231.7799999999997"/>
    <n v="1259.8900000000001"/>
    <n v="435.96000000000009"/>
    <n v="776.63"/>
    <x v="3"/>
    <x v="5"/>
    <x v="0"/>
    <x v="1"/>
    <n v="792.32333333333327"/>
    <n v="975.87666666666667"/>
    <n v="2"/>
  </r>
  <r>
    <x v="728"/>
    <x v="3"/>
    <n v="1364.1800000000005"/>
    <n v="0"/>
    <n v="0"/>
    <n v="350.95"/>
    <n v="0"/>
    <n v="712.45"/>
    <n v="778.99999999999989"/>
    <x v="4"/>
    <x v="4"/>
    <x v="1"/>
    <x v="0"/>
    <n v="454.72666666666686"/>
    <n v="354.4666666666667"/>
    <n v="0"/>
  </r>
  <r>
    <x v="729"/>
    <x v="1"/>
    <n v="2076.9399999999991"/>
    <n v="3344.4899999999993"/>
    <n v="2703.9200000000005"/>
    <n v="689"/>
    <n v="2059.8799999999997"/>
    <n v="2636.3999999999996"/>
    <n v="784.9899999999999"/>
    <x v="2"/>
    <x v="0"/>
    <x v="0"/>
    <x v="1"/>
    <n v="2708.4499999999994"/>
    <n v="1795.093333333333"/>
    <n v="0"/>
  </r>
  <r>
    <x v="730"/>
    <x v="0"/>
    <n v="813.55999999999972"/>
    <n v="1103.0999999999999"/>
    <n v="1529.3099999999997"/>
    <n v="1582.1299999999997"/>
    <n v="356.39000000000004"/>
    <n v="776.38"/>
    <n v="801.8900000000001"/>
    <x v="0"/>
    <x v="0"/>
    <x v="2"/>
    <x v="0"/>
    <n v="1148.6566666666665"/>
    <n v="904.96666666666658"/>
    <n v="0"/>
  </r>
  <r>
    <x v="731"/>
    <x v="1"/>
    <n v="418.08"/>
    <n v="714.87000000000012"/>
    <n v="633.36"/>
    <n v="441.97"/>
    <n v="84.07"/>
    <n v="717.85000000000014"/>
    <n v="803.21"/>
    <x v="5"/>
    <x v="6"/>
    <x v="0"/>
    <x v="0"/>
    <n v="588.77"/>
    <n v="414.63000000000005"/>
    <n v="0"/>
  </r>
  <r>
    <x v="732"/>
    <x v="1"/>
    <n v="1105.98"/>
    <n v="968.33"/>
    <n v="1037"/>
    <n v="1037.8500000000006"/>
    <n v="976.8"/>
    <n v="696.77000000000032"/>
    <n v="808.8599999999999"/>
    <x v="3"/>
    <x v="3"/>
    <x v="2"/>
    <x v="1"/>
    <n v="1037.1033333333332"/>
    <n v="903.80666666666696"/>
    <n v="0"/>
  </r>
  <r>
    <x v="733"/>
    <x v="1"/>
    <n v="50.8"/>
    <n v="280.33000000000004"/>
    <n v="569.13999999999987"/>
    <n v="0"/>
    <n v="55.74"/>
    <n v="73.800000000000011"/>
    <n v="811.2299999999999"/>
    <x v="5"/>
    <x v="6"/>
    <x v="0"/>
    <x v="0"/>
    <n v="300.08999999999997"/>
    <n v="43.180000000000007"/>
    <n v="0"/>
  </r>
  <r>
    <x v="734"/>
    <x v="1"/>
    <n v="0"/>
    <n v="1.45"/>
    <n v="0"/>
    <n v="755.58000000000015"/>
    <n v="273.78000000000003"/>
    <n v="73.800000000000011"/>
    <n v="815.33"/>
    <x v="3"/>
    <x v="5"/>
    <x v="0"/>
    <x v="1"/>
    <n v="0.48333333333333334"/>
    <n v="367.72"/>
    <n v="2"/>
  </r>
  <r>
    <x v="735"/>
    <x v="0"/>
    <n v="480.3"/>
    <n v="602.28999999999985"/>
    <n v="72.61"/>
    <n v="1364.0900000000004"/>
    <n v="599.6999999999997"/>
    <n v="1637.1399999999992"/>
    <n v="824.9699999999998"/>
    <x v="8"/>
    <x v="0"/>
    <x v="0"/>
    <x v="1"/>
    <n v="385.06666666666661"/>
    <n v="1200.3099999999997"/>
    <n v="2"/>
  </r>
  <r>
    <x v="736"/>
    <x v="3"/>
    <n v="719.33"/>
    <n v="925.20999999999992"/>
    <n v="0"/>
    <n v="867.60000000000025"/>
    <n v="586.12999999999988"/>
    <n v="727.6500000000002"/>
    <n v="829.04000000000019"/>
    <x v="3"/>
    <x v="3"/>
    <x v="1"/>
    <x v="1"/>
    <n v="548.17999999999995"/>
    <n v="727.12666666666667"/>
    <n v="2"/>
  </r>
  <r>
    <x v="737"/>
    <x v="1"/>
    <n v="2056.7300000000005"/>
    <n v="8945.3399999999983"/>
    <n v="578.2299999999999"/>
    <n v="523.78"/>
    <n v="726.33000000000015"/>
    <n v="237.9"/>
    <n v="840.81999999999971"/>
    <x v="3"/>
    <x v="2"/>
    <x v="0"/>
    <x v="0"/>
    <n v="3860.1"/>
    <n v="496.00333333333339"/>
    <n v="0"/>
  </r>
  <r>
    <x v="738"/>
    <x v="1"/>
    <n v="1770.3999999999992"/>
    <n v="1034.2200000000003"/>
    <n v="1129.8600000000001"/>
    <n v="1662.4299999999998"/>
    <n v="1133.4899999999998"/>
    <n v="1050.17"/>
    <n v="845.42000000000019"/>
    <x v="2"/>
    <x v="0"/>
    <x v="0"/>
    <x v="0"/>
    <n v="1311.4933333333331"/>
    <n v="1282.03"/>
    <n v="0"/>
  </r>
  <r>
    <x v="739"/>
    <x v="2"/>
    <n v="1189.1799999999994"/>
    <n v="592.34999999999991"/>
    <n v="891.62999999999965"/>
    <n v="932.98000000000047"/>
    <n v="1536.68"/>
    <n v="554.69999999999993"/>
    <n v="848.40000000000055"/>
    <x v="3"/>
    <x v="6"/>
    <x v="0"/>
    <x v="1"/>
    <n v="891.05333333333294"/>
    <n v="1008.1200000000002"/>
    <n v="2"/>
  </r>
  <r>
    <x v="740"/>
    <x v="2"/>
    <n v="1.84"/>
    <n v="588.59999999999991"/>
    <n v="636.22000000000014"/>
    <n v="898.70999999999981"/>
    <n v="82.600000000000009"/>
    <n v="704.18000000000006"/>
    <n v="854.4"/>
    <x v="1"/>
    <x v="7"/>
    <x v="0"/>
    <x v="1"/>
    <n v="408.88666666666671"/>
    <n v="561.82999999999993"/>
    <n v="2"/>
  </r>
  <r>
    <x v="741"/>
    <x v="1"/>
    <n v="4490.97"/>
    <n v="1324.8600000000006"/>
    <n v="3060.1699999999987"/>
    <n v="7210.4000000000005"/>
    <n v="1152.1800000000003"/>
    <n v="4135.9699999999966"/>
    <n v="855.19000000000017"/>
    <x v="7"/>
    <x v="0"/>
    <x v="3"/>
    <x v="1"/>
    <n v="2958.6666666666665"/>
    <n v="4166.1833333333334"/>
    <n v="2"/>
  </r>
  <r>
    <x v="742"/>
    <x v="1"/>
    <n v="73.760000000000005"/>
    <n v="1.84"/>
    <n v="307.73"/>
    <n v="1761.07"/>
    <n v="1628.2800000000002"/>
    <n v="85.570000000000007"/>
    <n v="857.0899999999998"/>
    <x v="3"/>
    <x v="0"/>
    <x v="2"/>
    <x v="1"/>
    <n v="127.77666666666669"/>
    <n v="1158.3066666666668"/>
    <n v="2"/>
  </r>
  <r>
    <x v="743"/>
    <x v="3"/>
    <n v="3019.9499999999989"/>
    <n v="5017.7800000000034"/>
    <n v="3899.8999999999996"/>
    <n v="1309.5600000000009"/>
    <n v="3090.6400000000003"/>
    <n v="2017.6499999999999"/>
    <n v="866.16000000000042"/>
    <x v="9"/>
    <x v="0"/>
    <x v="0"/>
    <x v="1"/>
    <n v="3979.2100000000005"/>
    <n v="2139.2833333333333"/>
    <n v="0"/>
  </r>
  <r>
    <x v="744"/>
    <x v="0"/>
    <n v="20658.529999999992"/>
    <n v="1272.2499999999998"/>
    <n v="79.260000000000005"/>
    <n v="2398.6799999999998"/>
    <n v="9032.3699999999935"/>
    <n v="86.100000000000009"/>
    <n v="871.19999999999993"/>
    <x v="6"/>
    <x v="0"/>
    <x v="0"/>
    <x v="1"/>
    <n v="7336.6799999999967"/>
    <n v="3839.0499999999979"/>
    <n v="0"/>
  </r>
  <r>
    <x v="745"/>
    <x v="2"/>
    <n v="1712.7899999999997"/>
    <n v="950.75999999999954"/>
    <n v="1004.3299999999998"/>
    <n v="1906.8700000000001"/>
    <n v="1732.3700000000006"/>
    <n v="584.51000000000022"/>
    <n v="878.47"/>
    <x v="3"/>
    <x v="6"/>
    <x v="0"/>
    <x v="1"/>
    <n v="1222.6266666666663"/>
    <n v="1407.916666666667"/>
    <n v="2"/>
  </r>
  <r>
    <x v="746"/>
    <x v="0"/>
    <n v="632.91999999999985"/>
    <n v="10.56"/>
    <n v="711.63000000000022"/>
    <n v="2163.2799999999997"/>
    <n v="1135.3800000000003"/>
    <n v="1213.7900000000002"/>
    <n v="879.88000000000011"/>
    <x v="7"/>
    <x v="0"/>
    <x v="1"/>
    <x v="1"/>
    <n v="451.70333333333338"/>
    <n v="1504.1499999999999"/>
    <n v="2"/>
  </r>
  <r>
    <x v="747"/>
    <x v="0"/>
    <n v="2843.9099999999985"/>
    <n v="804.48"/>
    <n v="118.95"/>
    <n v="1970.0900000000006"/>
    <n v="295.20000000000005"/>
    <n v="2380.23"/>
    <n v="897.91"/>
    <x v="7"/>
    <x v="0"/>
    <x v="0"/>
    <x v="1"/>
    <n v="1255.7799999999995"/>
    <n v="1548.5066666666669"/>
    <n v="2"/>
  </r>
  <r>
    <x v="748"/>
    <x v="1"/>
    <n v="789.67000000000007"/>
    <n v="834.03"/>
    <n v="575.24999999999989"/>
    <n v="2073.66"/>
    <n v="944.76999999999975"/>
    <n v="1264.1400000000001"/>
    <n v="911.56"/>
    <x v="3"/>
    <x v="0"/>
    <x v="0"/>
    <x v="1"/>
    <n v="732.98333333333323"/>
    <n v="1427.5233333333333"/>
    <n v="2"/>
  </r>
  <r>
    <x v="749"/>
    <x v="1"/>
    <n v="2207.6000000000004"/>
    <n v="5321.8599999999979"/>
    <n v="2.84"/>
    <n v="481.93999999999988"/>
    <n v="1132.46"/>
    <n v="1218.79"/>
    <n v="913.78000000000009"/>
    <x v="3"/>
    <x v="6"/>
    <x v="0"/>
    <x v="0"/>
    <n v="2510.766666666666"/>
    <n v="944.39666666666653"/>
    <n v="0"/>
  </r>
  <r>
    <x v="750"/>
    <x v="0"/>
    <n v="0"/>
    <n v="4.74"/>
    <n v="1474.7"/>
    <n v="0"/>
    <n v="0"/>
    <n v="0"/>
    <n v="928.95999999999981"/>
    <x v="3"/>
    <x v="0"/>
    <x v="0"/>
    <x v="1"/>
    <n v="493.1466666666667"/>
    <n v="0"/>
    <n v="0"/>
  </r>
  <r>
    <x v="751"/>
    <x v="1"/>
    <n v="982.27"/>
    <n v="908.24999999999989"/>
    <n v="0"/>
    <n v="936.36000000000035"/>
    <n v="924.26000000000022"/>
    <n v="61.5"/>
    <n v="930.28"/>
    <x v="3"/>
    <x v="2"/>
    <x v="0"/>
    <x v="0"/>
    <n v="630.17333333333329"/>
    <n v="640.70666666666682"/>
    <n v="2"/>
  </r>
  <r>
    <x v="752"/>
    <x v="2"/>
    <n v="37.89"/>
    <n v="732.14"/>
    <n v="459.84999999999997"/>
    <n v="1138.9100000000001"/>
    <n v="28.17"/>
    <n v="554.82000000000016"/>
    <n v="930.49000000000012"/>
    <x v="2"/>
    <x v="0"/>
    <x v="0"/>
    <x v="1"/>
    <n v="409.96"/>
    <n v="573.96666666666681"/>
    <n v="2"/>
  </r>
  <r>
    <x v="753"/>
    <x v="1"/>
    <n v="610.20000000000005"/>
    <n v="3403.1800000000003"/>
    <n v="5684.1199999999935"/>
    <n v="2443.7399999999998"/>
    <n v="2830.2399999999993"/>
    <n v="1727.3500000000001"/>
    <n v="943.99"/>
    <x v="3"/>
    <x v="1"/>
    <x v="0"/>
    <x v="0"/>
    <n v="3232.4999999999977"/>
    <n v="2333.7766666666666"/>
    <n v="0"/>
  </r>
  <r>
    <x v="754"/>
    <x v="1"/>
    <n v="1783.01"/>
    <n v="207.07000000000002"/>
    <n v="2552"/>
    <n v="1913.9999999999995"/>
    <n v="609.65"/>
    <n v="704.04999999999984"/>
    <n v="950.65"/>
    <x v="3"/>
    <x v="0"/>
    <x v="3"/>
    <x v="1"/>
    <n v="1514.0266666666666"/>
    <n v="1075.8999999999999"/>
    <n v="0"/>
  </r>
  <r>
    <x v="755"/>
    <x v="0"/>
    <n v="873.13"/>
    <n v="5753.579999999999"/>
    <n v="1620.84"/>
    <n v="3883.3200000000006"/>
    <n v="4769.380000000001"/>
    <n v="2279.25"/>
    <n v="966.41999999999985"/>
    <x v="3"/>
    <x v="4"/>
    <x v="0"/>
    <x v="1"/>
    <n v="2749.1833333333329"/>
    <n v="3643.9833333333336"/>
    <n v="2"/>
  </r>
  <r>
    <x v="756"/>
    <x v="0"/>
    <n v="241.7"/>
    <n v="2097.5200000000004"/>
    <n v="1652.0500000000004"/>
    <n v="73.800000000000011"/>
    <n v="1238.0700000000006"/>
    <n v="808.79999999999984"/>
    <n v="977.12000000000012"/>
    <x v="3"/>
    <x v="0"/>
    <x v="0"/>
    <x v="0"/>
    <n v="1330.4233333333334"/>
    <n v="706.89000000000021"/>
    <n v="0"/>
  </r>
  <r>
    <x v="757"/>
    <x v="0"/>
    <n v="2322.3399999999997"/>
    <n v="1342.2699999999998"/>
    <n v="2786.7599999999998"/>
    <n v="1320.7600000000004"/>
    <n v="873.48"/>
    <n v="1261.3900000000006"/>
    <n v="980.06000000000006"/>
    <x v="3"/>
    <x v="4"/>
    <x v="0"/>
    <x v="1"/>
    <n v="2150.4566666666665"/>
    <n v="1151.876666666667"/>
    <n v="0"/>
  </r>
  <r>
    <x v="758"/>
    <x v="1"/>
    <n v="2437.7899999999991"/>
    <n v="2654.4400000000014"/>
    <n v="823.94999999999993"/>
    <n v="1738.8899999999994"/>
    <n v="1957.1199999999997"/>
    <n v="966.56"/>
    <n v="1014.2700000000001"/>
    <x v="3"/>
    <x v="0"/>
    <x v="0"/>
    <x v="1"/>
    <n v="1972.0600000000002"/>
    <n v="1554.1899999999998"/>
    <n v="0"/>
  </r>
  <r>
    <x v="759"/>
    <x v="0"/>
    <n v="1256.3599999999997"/>
    <n v="704.16"/>
    <n v="1060.6699999999996"/>
    <n v="1659.0199999999993"/>
    <n v="1497.8700000000003"/>
    <n v="619.05999999999972"/>
    <n v="1021.1500000000003"/>
    <x v="5"/>
    <x v="0"/>
    <x v="2"/>
    <x v="0"/>
    <n v="1007.063333333333"/>
    <n v="1258.6499999999996"/>
    <n v="2"/>
  </r>
  <r>
    <x v="760"/>
    <x v="1"/>
    <n v="1344.7799999999997"/>
    <n v="1125.77"/>
    <n v="2726.6300000000006"/>
    <n v="2908.7700000000004"/>
    <n v="3335.6500000000005"/>
    <n v="553.76999999999987"/>
    <n v="1021.2499999999997"/>
    <x v="4"/>
    <x v="0"/>
    <x v="2"/>
    <x v="1"/>
    <n v="1732.3933333333334"/>
    <n v="2266.0633333333335"/>
    <n v="2"/>
  </r>
  <r>
    <x v="761"/>
    <x v="1"/>
    <n v="885.00999999999908"/>
    <n v="1114.6000000000001"/>
    <n v="1507.3200000000006"/>
    <n v="598.91"/>
    <n v="2159.3099999999995"/>
    <n v="73.800000000000011"/>
    <n v="1023.2700000000002"/>
    <x v="3"/>
    <x v="5"/>
    <x v="0"/>
    <x v="1"/>
    <n v="1168.9766666666667"/>
    <n v="944.00666666666655"/>
    <n v="0"/>
  </r>
  <r>
    <x v="762"/>
    <x v="0"/>
    <n v="73.760000000000005"/>
    <n v="1060.0199999999998"/>
    <n v="855.31000000000017"/>
    <n v="209.64999999999998"/>
    <n v="513.38"/>
    <n v="87"/>
    <n v="1079.7099999999998"/>
    <x v="8"/>
    <x v="0"/>
    <x v="0"/>
    <x v="1"/>
    <n v="663.03"/>
    <n v="270.01"/>
    <n v="0"/>
  </r>
  <r>
    <x v="763"/>
    <x v="1"/>
    <n v="1482.5600000000006"/>
    <n v="1135.5799999999997"/>
    <n v="1010.6999999999999"/>
    <n v="1518.5299999999997"/>
    <n v="676.24"/>
    <n v="878.44999999999993"/>
    <n v="1080.6499999999996"/>
    <x v="3"/>
    <x v="2"/>
    <x v="0"/>
    <x v="0"/>
    <n v="1209.6133333333335"/>
    <n v="1024.4066666666665"/>
    <n v="0"/>
  </r>
  <r>
    <x v="764"/>
    <x v="1"/>
    <n v="1336.5200000000004"/>
    <n v="1256.1000000000004"/>
    <n v="896.45"/>
    <n v="1262.1500000000005"/>
    <n v="1273.4800000000002"/>
    <n v="1021.2400000000002"/>
    <n v="1083.9999999999995"/>
    <x v="2"/>
    <x v="0"/>
    <x v="0"/>
    <x v="1"/>
    <n v="1163.0233333333335"/>
    <n v="1185.6233333333337"/>
    <n v="2"/>
  </r>
  <r>
    <x v="765"/>
    <x v="0"/>
    <n v="2901.8300000000022"/>
    <n v="2391.1899999999996"/>
    <n v="2513.319999999997"/>
    <n v="1612.0100000000009"/>
    <n v="2534.6600000000003"/>
    <n v="2701.8300000000013"/>
    <n v="1096.96"/>
    <x v="3"/>
    <x v="1"/>
    <x v="0"/>
    <x v="0"/>
    <n v="2602.1133333333332"/>
    <n v="2282.8333333333339"/>
    <n v="0"/>
  </r>
  <r>
    <x v="766"/>
    <x v="2"/>
    <n v="3.95"/>
    <n v="1194.9100000000005"/>
    <n v="776.20999999999981"/>
    <n v="2450.5399999999991"/>
    <n v="81.800000000000011"/>
    <n v="263.64"/>
    <n v="1100.5999999999999"/>
    <x v="3"/>
    <x v="0"/>
    <x v="0"/>
    <x v="1"/>
    <n v="658.3566666666668"/>
    <n v="931.993333333333"/>
    <n v="2"/>
  </r>
  <r>
    <x v="767"/>
    <x v="0"/>
    <n v="617.08000000000004"/>
    <n v="1193.8100000000004"/>
    <n v="1868.18"/>
    <n v="441.45"/>
    <n v="110.28000000000002"/>
    <n v="1182.54"/>
    <n v="1104.2100000000003"/>
    <x v="3"/>
    <x v="0"/>
    <x v="0"/>
    <x v="1"/>
    <n v="1226.3566666666668"/>
    <n v="578.09"/>
    <n v="0"/>
  </r>
  <r>
    <x v="768"/>
    <x v="1"/>
    <n v="3473.9599999999996"/>
    <n v="1353.6099999999997"/>
    <n v="1132.0799999999997"/>
    <n v="1852.1399999999992"/>
    <n v="1359.4800000000002"/>
    <n v="1212.46"/>
    <n v="1105.1400000000003"/>
    <x v="3"/>
    <x v="3"/>
    <x v="0"/>
    <x v="1"/>
    <n v="1986.55"/>
    <n v="1474.6933333333334"/>
    <n v="0"/>
  </r>
  <r>
    <x v="769"/>
    <x v="1"/>
    <n v="61.980000000000004"/>
    <n v="6577.9599999999973"/>
    <n v="724.80000000000007"/>
    <n v="1412.1399999999996"/>
    <n v="4130.8099999999995"/>
    <n v="1137.5999999999999"/>
    <n v="1132.07"/>
    <x v="3"/>
    <x v="5"/>
    <x v="0"/>
    <x v="1"/>
    <n v="2454.9133333333325"/>
    <n v="2226.85"/>
    <n v="0"/>
  </r>
  <r>
    <x v="770"/>
    <x v="2"/>
    <n v="6370.470000000003"/>
    <n v="1641.7700000000007"/>
    <n v="2135.1199999999994"/>
    <n v="8369.7599999999929"/>
    <n v="2491.0299999999993"/>
    <n v="6504.3399999999992"/>
    <n v="1142.97"/>
    <x v="3"/>
    <x v="1"/>
    <x v="3"/>
    <x v="1"/>
    <n v="3382.4533333333343"/>
    <n v="5788.3766666666634"/>
    <n v="2"/>
  </r>
  <r>
    <x v="771"/>
    <x v="0"/>
    <n v="55.61"/>
    <n v="483.58"/>
    <n v="1328.04"/>
    <n v="1255.3399999999999"/>
    <n v="1903.4899999999996"/>
    <n v="3263.8699999999994"/>
    <n v="1149.97"/>
    <x v="3"/>
    <x v="7"/>
    <x v="0"/>
    <x v="1"/>
    <n v="622.41"/>
    <n v="2140.8999999999996"/>
    <n v="2"/>
  </r>
  <r>
    <x v="772"/>
    <x v="0"/>
    <n v="3165.3900000000012"/>
    <n v="2152.0200000000004"/>
    <n v="2340.2999999999997"/>
    <n v="1341.5899999999997"/>
    <n v="1140.0100000000004"/>
    <n v="2194.6400000000003"/>
    <n v="1161.4500000000005"/>
    <x v="8"/>
    <x v="0"/>
    <x v="0"/>
    <x v="1"/>
    <n v="2552.5700000000002"/>
    <n v="1558.7466666666669"/>
    <n v="0"/>
  </r>
  <r>
    <x v="773"/>
    <x v="1"/>
    <n v="3314.4400000000028"/>
    <n v="1665.25"/>
    <n v="3004.6299999999997"/>
    <n v="4378.18"/>
    <n v="1723.0299999999979"/>
    <n v="6641"/>
    <n v="1190.1500000000003"/>
    <x v="2"/>
    <x v="0"/>
    <x v="3"/>
    <x v="1"/>
    <n v="2661.4400000000005"/>
    <n v="4247.4033333333327"/>
    <n v="2"/>
  </r>
  <r>
    <x v="774"/>
    <x v="1"/>
    <n v="1.84"/>
    <n v="3472.9800000000041"/>
    <n v="3024.21"/>
    <n v="792.48"/>
    <n v="471.63"/>
    <n v="272.69"/>
    <n v="1194.02"/>
    <x v="2"/>
    <x v="0"/>
    <x v="0"/>
    <x v="1"/>
    <n v="2166.3433333333346"/>
    <n v="512.26666666666677"/>
    <n v="0"/>
  </r>
  <r>
    <x v="775"/>
    <x v="1"/>
    <n v="0"/>
    <n v="1033.8699999999997"/>
    <n v="1653.9"/>
    <n v="2118.29"/>
    <n v="79.22"/>
    <n v="61.5"/>
    <n v="1195.8400000000004"/>
    <x v="2"/>
    <x v="0"/>
    <x v="0"/>
    <x v="0"/>
    <n v="895.92333333333318"/>
    <n v="753.00333333333322"/>
    <n v="0"/>
  </r>
  <r>
    <x v="776"/>
    <x v="2"/>
    <n v="1595.5800000000006"/>
    <n v="607.09000000000015"/>
    <n v="1199.1599999999996"/>
    <n v="872.8499999999998"/>
    <n v="1079.0699999999995"/>
    <n v="817.30999999999983"/>
    <n v="1202.8500000000001"/>
    <x v="3"/>
    <x v="0"/>
    <x v="2"/>
    <x v="1"/>
    <n v="1133.9433333333336"/>
    <n v="923.07666666666637"/>
    <n v="0"/>
  </r>
  <r>
    <x v="777"/>
    <x v="0"/>
    <n v="1158.1799999999998"/>
    <n v="778.67"/>
    <n v="1367.69"/>
    <n v="1416.1100000000004"/>
    <n v="1158.7900000000002"/>
    <n v="1189.5399999999997"/>
    <n v="1219.7800000000004"/>
    <x v="2"/>
    <x v="0"/>
    <x v="0"/>
    <x v="1"/>
    <n v="1101.5133333333333"/>
    <n v="1254.8133333333335"/>
    <n v="2"/>
  </r>
  <r>
    <x v="778"/>
    <x v="2"/>
    <n v="4167.140000000004"/>
    <n v="4523.7599999999975"/>
    <n v="1892.2400000000007"/>
    <n v="1297.8000000000009"/>
    <n v="2080.15"/>
    <n v="1098.2700000000002"/>
    <n v="1236.0700000000006"/>
    <x v="3"/>
    <x v="0"/>
    <x v="0"/>
    <x v="1"/>
    <n v="3527.7133333333345"/>
    <n v="1492.0733333333337"/>
    <n v="0"/>
  </r>
  <r>
    <x v="779"/>
    <x v="3"/>
    <n v="1721.3200000000008"/>
    <n v="0"/>
    <n v="118.19999999999999"/>
    <n v="1460.7699999999991"/>
    <n v="188.66999999999996"/>
    <n v="0"/>
    <n v="1238.3900000000003"/>
    <x v="3"/>
    <x v="2"/>
    <x v="1"/>
    <x v="1"/>
    <n v="613.17333333333363"/>
    <n v="549.81333333333305"/>
    <n v="0"/>
  </r>
  <r>
    <x v="780"/>
    <x v="1"/>
    <n v="939.03000000000009"/>
    <n v="1032.96"/>
    <n v="0"/>
    <n v="1003.44"/>
    <n v="920.71000000000038"/>
    <n v="1262.0300000000004"/>
    <n v="1244.7499999999998"/>
    <x v="8"/>
    <x v="0"/>
    <x v="0"/>
    <x v="1"/>
    <n v="657.33"/>
    <n v="1062.0600000000004"/>
    <n v="2"/>
  </r>
  <r>
    <x v="781"/>
    <x v="1"/>
    <n v="1891.83"/>
    <n v="1530.57"/>
    <n v="1045.1499999999996"/>
    <n v="1481.9399999999998"/>
    <n v="1643.17"/>
    <n v="896.98000000000013"/>
    <n v="1248.9600000000005"/>
    <x v="3"/>
    <x v="0"/>
    <x v="0"/>
    <x v="1"/>
    <n v="1489.1833333333332"/>
    <n v="1340.6966666666665"/>
    <n v="0"/>
  </r>
  <r>
    <x v="782"/>
    <x v="0"/>
    <n v="8483.89"/>
    <n v="1.84"/>
    <n v="81.209999999999994"/>
    <n v="806.31000000000006"/>
    <n v="73.800000000000011"/>
    <n v="1091.5199999999998"/>
    <n v="1257.3700000000003"/>
    <x v="3"/>
    <x v="0"/>
    <x v="0"/>
    <x v="1"/>
    <n v="2855.6466666666661"/>
    <n v="657.20999999999992"/>
    <n v="0"/>
  </r>
  <r>
    <x v="783"/>
    <x v="0"/>
    <n v="296.98999999999995"/>
    <n v="1062.9200000000003"/>
    <n v="927.27000000000021"/>
    <n v="296.61"/>
    <n v="574.23"/>
    <n v="1555.8299999999997"/>
    <n v="1277.4100000000001"/>
    <x v="1"/>
    <x v="0"/>
    <x v="0"/>
    <x v="1"/>
    <n v="762.39333333333343"/>
    <n v="808.88999999999987"/>
    <n v="2"/>
  </r>
  <r>
    <x v="784"/>
    <x v="2"/>
    <n v="1.06"/>
    <n v="88.62"/>
    <n v="79.260000000000005"/>
    <n v="86.100000000000009"/>
    <n v="74.73"/>
    <n v="123"/>
    <n v="1322.36"/>
    <x v="3"/>
    <x v="0"/>
    <x v="0"/>
    <x v="1"/>
    <n v="56.313333333333333"/>
    <n v="94.610000000000014"/>
    <n v="2"/>
  </r>
  <r>
    <x v="785"/>
    <x v="2"/>
    <n v="3996.7299999999987"/>
    <n v="1859.7999999999997"/>
    <n v="1745.6200000000001"/>
    <n v="1798.8100000000002"/>
    <n v="1656.2800000000009"/>
    <n v="1191.1700000000003"/>
    <n v="1323.18"/>
    <x v="8"/>
    <x v="0"/>
    <x v="2"/>
    <x v="1"/>
    <n v="2534.0499999999997"/>
    <n v="1548.7533333333338"/>
    <n v="0"/>
  </r>
  <r>
    <x v="786"/>
    <x v="3"/>
    <n v="1775.9600000000005"/>
    <n v="1460.0500000000006"/>
    <n v="1032.73"/>
    <n v="2633.97"/>
    <n v="907.26999999999987"/>
    <n v="1373.1599999999999"/>
    <n v="1326.4200000000003"/>
    <x v="0"/>
    <x v="0"/>
    <x v="0"/>
    <x v="1"/>
    <n v="1422.9133333333339"/>
    <n v="1638.1333333333332"/>
    <n v="2"/>
  </r>
  <r>
    <x v="787"/>
    <x v="1"/>
    <n v="893.54000000000019"/>
    <n v="540.38"/>
    <n v="471.12000000000012"/>
    <n v="550.25"/>
    <n v="112.92"/>
    <n v="1063.1999999999996"/>
    <n v="1359.6499999999996"/>
    <x v="0"/>
    <x v="0"/>
    <x v="3"/>
    <x v="1"/>
    <n v="635.01333333333343"/>
    <n v="575.45666666666648"/>
    <n v="0"/>
  </r>
  <r>
    <x v="788"/>
    <x v="2"/>
    <n v="0"/>
    <n v="0"/>
    <n v="0"/>
    <n v="0"/>
    <n v="0"/>
    <n v="1801.0700000000013"/>
    <n v="1364.07"/>
    <x v="3"/>
    <x v="5"/>
    <x v="0"/>
    <x v="0"/>
    <n v="0"/>
    <n v="600.35666666666714"/>
    <n v="2"/>
  </r>
  <r>
    <x v="789"/>
    <x v="1"/>
    <n v="1830.59"/>
    <n v="923.56999999999971"/>
    <n v="1798.8299999999997"/>
    <n v="2730.7300000000032"/>
    <n v="2133.3199999999988"/>
    <n v="1332.2700000000004"/>
    <n v="1386.7500000000007"/>
    <x v="3"/>
    <x v="0"/>
    <x v="0"/>
    <x v="1"/>
    <n v="1517.6633333333332"/>
    <n v="2065.440000000001"/>
    <n v="2"/>
  </r>
  <r>
    <x v="790"/>
    <x v="2"/>
    <n v="1720.9200000000003"/>
    <n v="1531.7200000000003"/>
    <n v="3667.2200000000012"/>
    <n v="1190.3800000000001"/>
    <n v="1788.3000000000002"/>
    <n v="1062.4799999999998"/>
    <n v="1392.9999999999998"/>
    <x v="1"/>
    <x v="0"/>
    <x v="2"/>
    <x v="1"/>
    <n v="2306.6200000000003"/>
    <n v="1347.0533333333333"/>
    <n v="0"/>
  </r>
  <r>
    <x v="791"/>
    <x v="2"/>
    <n v="1143.1199999999997"/>
    <n v="1716.73"/>
    <n v="1638.6299999999992"/>
    <n v="2169.8399999999997"/>
    <n v="1084.3800000000006"/>
    <n v="2297.27"/>
    <n v="1428.0900000000006"/>
    <x v="3"/>
    <x v="3"/>
    <x v="0"/>
    <x v="1"/>
    <n v="1499.4933333333329"/>
    <n v="1850.4966666666667"/>
    <n v="2"/>
  </r>
  <r>
    <x v="792"/>
    <x v="0"/>
    <n v="1895.2600000000004"/>
    <n v="1964.0000000000005"/>
    <n v="1314.7599999999998"/>
    <n v="4282.3399999999992"/>
    <n v="508.14"/>
    <n v="1654.1500000000003"/>
    <n v="1459.44"/>
    <x v="2"/>
    <x v="0"/>
    <x v="0"/>
    <x v="1"/>
    <n v="1724.6733333333334"/>
    <n v="2148.21"/>
    <n v="2"/>
  </r>
  <r>
    <x v="793"/>
    <x v="2"/>
    <n v="996.87000000000046"/>
    <n v="1376.4200000000003"/>
    <n v="1036.7399999999996"/>
    <n v="1140.0900000000001"/>
    <n v="1444.3300000000008"/>
    <n v="0"/>
    <n v="1469.9700000000003"/>
    <x v="3"/>
    <x v="3"/>
    <x v="0"/>
    <x v="0"/>
    <n v="1136.676666666667"/>
    <n v="861.4733333333337"/>
    <n v="0"/>
  </r>
  <r>
    <x v="794"/>
    <x v="2"/>
    <n v="1624.4000000000003"/>
    <n v="2810.7000000000007"/>
    <n v="3020.1600000000003"/>
    <n v="849.1400000000001"/>
    <n v="1134.3999999999999"/>
    <n v="1378.0599999999995"/>
    <n v="1502.9399999999987"/>
    <x v="1"/>
    <x v="4"/>
    <x v="0"/>
    <x v="1"/>
    <n v="2485.0866666666675"/>
    <n v="1120.5333333333331"/>
    <n v="0"/>
  </r>
  <r>
    <x v="795"/>
    <x v="2"/>
    <n v="0"/>
    <n v="0"/>
    <n v="0"/>
    <n v="0"/>
    <n v="0"/>
    <n v="0"/>
    <n v="1506.2400000000005"/>
    <x v="3"/>
    <x v="0"/>
    <x v="0"/>
    <x v="0"/>
    <n v="0"/>
    <n v="0"/>
    <n v="1"/>
  </r>
  <r>
    <x v="796"/>
    <x v="3"/>
    <n v="4397.3099999999977"/>
    <n v="1856.2399999999993"/>
    <n v="1268.2299999999996"/>
    <n v="2125.8799999999992"/>
    <n v="1379.2199999999998"/>
    <n v="1330.25"/>
    <n v="1533.75"/>
    <x v="7"/>
    <x v="0"/>
    <x v="0"/>
    <x v="1"/>
    <n v="2507.2599999999989"/>
    <n v="1611.7833333333328"/>
    <n v="0"/>
  </r>
  <r>
    <x v="797"/>
    <x v="1"/>
    <n v="73.760000000000005"/>
    <n v="74.19"/>
    <n v="599.76"/>
    <n v="1189.68"/>
    <n v="1567.9800000000002"/>
    <n v="1560.7099999999994"/>
    <n v="1567.4700000000005"/>
    <x v="9"/>
    <x v="0"/>
    <x v="0"/>
    <x v="1"/>
    <n v="249.23666666666668"/>
    <n v="1439.4566666666667"/>
    <n v="2"/>
  </r>
  <r>
    <x v="798"/>
    <x v="1"/>
    <n v="4495.6000000000022"/>
    <n v="1533.7200000000005"/>
    <n v="1943.6900000000005"/>
    <n v="6203.239999999998"/>
    <n v="2411.3699999999985"/>
    <n v="5102.6699999999992"/>
    <n v="1570.8600000000004"/>
    <x v="8"/>
    <x v="0"/>
    <x v="3"/>
    <x v="1"/>
    <n v="2657.670000000001"/>
    <n v="4572.4266666666654"/>
    <n v="2"/>
  </r>
  <r>
    <x v="799"/>
    <x v="3"/>
    <n v="1875.2800000000004"/>
    <n v="642.65"/>
    <n v="1388.7999999999997"/>
    <n v="1576.8100000000002"/>
    <n v="1725.9700000000007"/>
    <n v="838.60000000000036"/>
    <n v="1584.46"/>
    <x v="4"/>
    <x v="0"/>
    <x v="0"/>
    <x v="1"/>
    <n v="1302.2433333333333"/>
    <n v="1380.4600000000003"/>
    <n v="2"/>
  </r>
  <r>
    <x v="800"/>
    <x v="1"/>
    <n v="3694.99"/>
    <n v="4250.07"/>
    <n v="4540.7000000000016"/>
    <n v="5549.0699999999933"/>
    <n v="15920.120000000006"/>
    <n v="918.1400000000001"/>
    <n v="1594.4000000000005"/>
    <x v="3"/>
    <x v="2"/>
    <x v="2"/>
    <x v="0"/>
    <n v="4161.920000000001"/>
    <n v="7462.4433333333327"/>
    <n v="2"/>
  </r>
  <r>
    <x v="801"/>
    <x v="1"/>
    <n v="1877.2399999999998"/>
    <n v="2072.9899999999984"/>
    <n v="1841.3900000000008"/>
    <n v="669.75999999999988"/>
    <n v="558.85"/>
    <n v="873"/>
    <n v="1598.440000000001"/>
    <x v="3"/>
    <x v="1"/>
    <x v="0"/>
    <x v="1"/>
    <n v="1930.5399999999997"/>
    <n v="700.53666666666652"/>
    <n v="0"/>
  </r>
  <r>
    <x v="802"/>
    <x v="2"/>
    <n v="1935.91"/>
    <n v="2820.8900000000008"/>
    <n v="3834.0499999999993"/>
    <n v="1381.6900000000003"/>
    <n v="1284.8200000000002"/>
    <n v="1385.64"/>
    <n v="1614.9200000000005"/>
    <x v="3"/>
    <x v="1"/>
    <x v="0"/>
    <x v="1"/>
    <n v="2863.6166666666668"/>
    <n v="1350.7166666666669"/>
    <n v="0"/>
  </r>
  <r>
    <x v="803"/>
    <x v="2"/>
    <n v="1411.7899999999995"/>
    <n v="1881.1100000000022"/>
    <n v="2255.9200000000014"/>
    <n v="8020.9900000000043"/>
    <n v="2669.1400000000021"/>
    <n v="5029.3399999999992"/>
    <n v="1620.0100000000004"/>
    <x v="3"/>
    <x v="7"/>
    <x v="3"/>
    <x v="1"/>
    <n v="1849.6066666666677"/>
    <n v="5239.8233333333346"/>
    <n v="2"/>
  </r>
  <r>
    <x v="804"/>
    <x v="0"/>
    <n v="0"/>
    <n v="1179.42"/>
    <n v="1459.47"/>
    <n v="1650.5299999999995"/>
    <n v="79.22"/>
    <n v="61.5"/>
    <n v="1658.9699999999998"/>
    <x v="3"/>
    <x v="0"/>
    <x v="0"/>
    <x v="1"/>
    <n v="879.63000000000011"/>
    <n v="597.08333333333314"/>
    <n v="0"/>
  </r>
  <r>
    <x v="805"/>
    <x v="0"/>
    <n v="242.43"/>
    <n v="1710.25"/>
    <n v="1028.71"/>
    <n v="1189.4299999999998"/>
    <n v="2324.0100000000007"/>
    <n v="-44.480000000000004"/>
    <n v="1672.2399999999993"/>
    <x v="8"/>
    <x v="5"/>
    <x v="0"/>
    <x v="1"/>
    <n v="993.79666666666674"/>
    <n v="1156.3200000000002"/>
    <n v="2"/>
  </r>
  <r>
    <x v="806"/>
    <x v="0"/>
    <n v="228.98000000000002"/>
    <n v="725.46000000000026"/>
    <n v="0"/>
    <n v="747.93000000000006"/>
    <n v="616.54000000000019"/>
    <n v="86.1"/>
    <n v="1672.5100000000002"/>
    <x v="7"/>
    <x v="0"/>
    <x v="0"/>
    <x v="1"/>
    <n v="318.14666666666676"/>
    <n v="483.52333333333337"/>
    <n v="2"/>
  </r>
  <r>
    <x v="807"/>
    <x v="2"/>
    <n v="6.17"/>
    <n v="1721.6700000000003"/>
    <n v="1334.43"/>
    <n v="1680.3500000000008"/>
    <n v="1574.1899999999985"/>
    <n v="2134.1200000000013"/>
    <n v="1694.4900000000014"/>
    <x v="2"/>
    <x v="0"/>
    <x v="0"/>
    <x v="1"/>
    <n v="1020.7566666666668"/>
    <n v="1796.22"/>
    <n v="2"/>
  </r>
  <r>
    <x v="808"/>
    <x v="2"/>
    <n v="12290.390000000007"/>
    <n v="4840.0199999999995"/>
    <n v="5389.43"/>
    <n v="6021.6400000000058"/>
    <n v="1252.8100000000004"/>
    <n v="3048.7299999999987"/>
    <n v="1737.3900000000003"/>
    <x v="3"/>
    <x v="3"/>
    <x v="3"/>
    <x v="1"/>
    <n v="7506.6133333333355"/>
    <n v="3441.0600000000013"/>
    <n v="0"/>
  </r>
  <r>
    <x v="809"/>
    <x v="2"/>
    <n v="3637.4400000000005"/>
    <n v="10.920000000000002"/>
    <n v="1783.6800000000003"/>
    <n v="1056"/>
    <n v="2220"/>
    <n v="73.800000000000011"/>
    <n v="1742.4000000000003"/>
    <x v="3"/>
    <x v="0"/>
    <x v="0"/>
    <x v="1"/>
    <n v="1810.6800000000003"/>
    <n v="1116.6000000000001"/>
    <n v="0"/>
  </r>
  <r>
    <x v="810"/>
    <x v="1"/>
    <n v="2251.8700000000003"/>
    <n v="2138.0499999999993"/>
    <n v="1839.12"/>
    <n v="2756.9200000000014"/>
    <n v="2888.59"/>
    <n v="1441.1400000000006"/>
    <n v="1746.7200000000005"/>
    <x v="0"/>
    <x v="3"/>
    <x v="0"/>
    <x v="1"/>
    <n v="2076.3466666666668"/>
    <n v="2362.2166666666676"/>
    <n v="2"/>
  </r>
  <r>
    <x v="811"/>
    <x v="1"/>
    <n v="4410.8900000000003"/>
    <n v="4821.0699999999988"/>
    <n v="5658.4899999999989"/>
    <n v="4211.8199999999988"/>
    <n v="3991.239999999998"/>
    <n v="2738.139999999999"/>
    <n v="1794.3899999999996"/>
    <x v="3"/>
    <x v="3"/>
    <x v="0"/>
    <x v="1"/>
    <n v="4963.4833333333327"/>
    <n v="3647.0666666666657"/>
    <n v="0"/>
  </r>
  <r>
    <x v="812"/>
    <x v="1"/>
    <n v="1618.2999999999997"/>
    <n v="1523.7599999999995"/>
    <n v="2667.48"/>
    <n v="2248.4"/>
    <n v="2719.4099999999994"/>
    <n v="1440.6500000000005"/>
    <n v="1829.3000000000006"/>
    <x v="2"/>
    <x v="0"/>
    <x v="0"/>
    <x v="1"/>
    <n v="1936.5133333333331"/>
    <n v="2136.1533333333332"/>
    <n v="2"/>
  </r>
  <r>
    <x v="813"/>
    <x v="0"/>
    <n v="336.65999999999997"/>
    <n v="1287.5300000000002"/>
    <n v="641.98000000000013"/>
    <n v="3330.900000000001"/>
    <n v="93.62"/>
    <n v="61.5"/>
    <n v="1843.6200000000003"/>
    <x v="1"/>
    <x v="0"/>
    <x v="0"/>
    <x v="1"/>
    <n v="755.39"/>
    <n v="1162.0066666666669"/>
    <n v="2"/>
  </r>
  <r>
    <x v="814"/>
    <x v="3"/>
    <n v="1627.420000000001"/>
    <n v="635.33000000000004"/>
    <n v="1142.8499999999999"/>
    <n v="1184.1700000000003"/>
    <n v="1431.4200000000005"/>
    <n v="631.13000000000011"/>
    <n v="1867.0700000000008"/>
    <x v="5"/>
    <x v="3"/>
    <x v="0"/>
    <x v="1"/>
    <n v="1135.2000000000003"/>
    <n v="1082.2400000000005"/>
    <n v="0"/>
  </r>
  <r>
    <x v="815"/>
    <x v="0"/>
    <n v="3770.06"/>
    <n v="126.72"/>
    <n v="8552.610000000006"/>
    <n v="804.35"/>
    <n v="1770.2699999999998"/>
    <n v="2236.98"/>
    <n v="1883.7799999999995"/>
    <x v="3"/>
    <x v="0"/>
    <x v="0"/>
    <x v="1"/>
    <n v="4149.7966666666689"/>
    <n v="1603.8666666666668"/>
    <n v="0"/>
  </r>
  <r>
    <x v="816"/>
    <x v="3"/>
    <n v="2467.1699999999983"/>
    <n v="5964.7699999999941"/>
    <n v="2618.2999999999993"/>
    <n v="3417.280000000002"/>
    <n v="3103.5099999999989"/>
    <n v="4486.7900000000009"/>
    <n v="1950.4300000000005"/>
    <x v="3"/>
    <x v="4"/>
    <x v="0"/>
    <x v="1"/>
    <n v="3683.4133333333302"/>
    <n v="3669.1933333333341"/>
    <n v="0"/>
  </r>
  <r>
    <x v="817"/>
    <x v="0"/>
    <n v="6809.5700000000024"/>
    <n v="2318.420000000001"/>
    <n v="3849.3000000000006"/>
    <n v="10296.190000000021"/>
    <n v="2932.98"/>
    <n v="5737.6700000000046"/>
    <n v="1974.0100000000016"/>
    <x v="8"/>
    <x v="0"/>
    <x v="3"/>
    <x v="1"/>
    <n v="4325.7633333333351"/>
    <n v="6322.2800000000088"/>
    <n v="2"/>
  </r>
  <r>
    <x v="818"/>
    <x v="2"/>
    <n v="2798.1400000000012"/>
    <n v="3728.64"/>
    <n v="2971.8199999999993"/>
    <n v="3231.1599999999989"/>
    <n v="3919.5199999999986"/>
    <n v="1491.8600000000004"/>
    <n v="1996.2200000000003"/>
    <x v="3"/>
    <x v="1"/>
    <x v="0"/>
    <x v="1"/>
    <n v="3166.2000000000003"/>
    <n v="2880.8466666666659"/>
    <n v="0"/>
  </r>
  <r>
    <x v="819"/>
    <x v="1"/>
    <n v="389.53000000000003"/>
    <n v="706.84"/>
    <n v="766.87"/>
    <n v="3826.94"/>
    <n v="1181.0599999999995"/>
    <n v="816.12000000000023"/>
    <n v="2056.4599999999996"/>
    <x v="3"/>
    <x v="0"/>
    <x v="0"/>
    <x v="1"/>
    <n v="621.08000000000004"/>
    <n v="1941.3733333333332"/>
    <n v="2"/>
  </r>
  <r>
    <x v="820"/>
    <x v="0"/>
    <n v="5464.6000000000022"/>
    <n v="433.1"/>
    <n v="9934.1900000000078"/>
    <n v="1138.79"/>
    <n v="1272.57"/>
    <n v="1340.6200000000001"/>
    <n v="2098.2300000000005"/>
    <x v="6"/>
    <x v="0"/>
    <x v="0"/>
    <x v="1"/>
    <n v="5277.2966666666698"/>
    <n v="1250.6599999999999"/>
    <n v="0"/>
  </r>
  <r>
    <x v="821"/>
    <x v="0"/>
    <n v="0"/>
    <n v="0"/>
    <n v="0"/>
    <n v="3309.24"/>
    <n v="9727.7999999999993"/>
    <n v="6147.7900000000009"/>
    <n v="2109.83"/>
    <x v="8"/>
    <x v="0"/>
    <x v="3"/>
    <x v="1"/>
    <n v="0"/>
    <n v="6394.9433333333336"/>
    <n v="2"/>
  </r>
  <r>
    <x v="822"/>
    <x v="1"/>
    <n v="1.45"/>
    <n v="1480.8300000000006"/>
    <n v="1705.4099999999999"/>
    <n v="1818.2500000000005"/>
    <n v="79.22"/>
    <n v="61.5"/>
    <n v="2123.4700000000003"/>
    <x v="8"/>
    <x v="0"/>
    <x v="0"/>
    <x v="1"/>
    <n v="1062.5633333333335"/>
    <n v="652.99000000000012"/>
    <n v="0"/>
  </r>
  <r>
    <x v="823"/>
    <x v="1"/>
    <n v="9521.9000000000033"/>
    <n v="2377.7699999999991"/>
    <n v="2180.1299999999997"/>
    <n v="6523.9099999999944"/>
    <n v="3622.5099999999998"/>
    <n v="10035.419999999998"/>
    <n v="2184.0400000000004"/>
    <x v="3"/>
    <x v="5"/>
    <x v="3"/>
    <x v="1"/>
    <n v="4693.2666666666673"/>
    <n v="6727.2799999999979"/>
    <n v="2"/>
  </r>
  <r>
    <x v="824"/>
    <x v="1"/>
    <n v="1496.5799999999995"/>
    <n v="2256.5899999999992"/>
    <n v="2710.889999999999"/>
    <n v="2466.4300000000007"/>
    <n v="4272.7199999999993"/>
    <n v="1972.8500000000008"/>
    <n v="2204.6299999999997"/>
    <x v="3"/>
    <x v="0"/>
    <x v="0"/>
    <x v="1"/>
    <n v="2154.686666666666"/>
    <n v="2904"/>
    <n v="2"/>
  </r>
  <r>
    <x v="825"/>
    <x v="2"/>
    <n v="0"/>
    <n v="0"/>
    <n v="5.68"/>
    <n v="4.1899999999999995"/>
    <n v="3655.5599999999995"/>
    <n v="73.800000000000011"/>
    <n v="2234.6400000000003"/>
    <x v="8"/>
    <x v="6"/>
    <x v="0"/>
    <x v="1"/>
    <n v="1.8933333333333333"/>
    <n v="1244.5166666666667"/>
    <n v="2"/>
  </r>
  <r>
    <x v="826"/>
    <x v="0"/>
    <n v="2214.4000000000005"/>
    <n v="987.25"/>
    <n v="2133.4300000000007"/>
    <n v="941.4200000000003"/>
    <n v="1698.3099999999988"/>
    <n v="1706.5399999999991"/>
    <n v="2449.5800000000008"/>
    <x v="2"/>
    <x v="0"/>
    <x v="0"/>
    <x v="1"/>
    <n v="1778.3600000000006"/>
    <n v="1448.7566666666662"/>
    <n v="0"/>
  </r>
  <r>
    <x v="827"/>
    <x v="0"/>
    <n v="1648.9899999999986"/>
    <n v="1717.6300000000003"/>
    <n v="3552.8399999999988"/>
    <n v="0"/>
    <n v="4354.7300000000014"/>
    <n v="1505.1000000000006"/>
    <n v="2546.6599999999994"/>
    <x v="0"/>
    <x v="0"/>
    <x v="2"/>
    <x v="1"/>
    <n v="2306.4866666666658"/>
    <n v="1953.2766666666673"/>
    <n v="0"/>
  </r>
  <r>
    <x v="828"/>
    <x v="0"/>
    <n v="0"/>
    <n v="27768.760000000042"/>
    <n v="2687.1000000000004"/>
    <n v="6724.9399999999978"/>
    <n v="1897.4"/>
    <n v="5068.3499999999985"/>
    <n v="2569.7100000000005"/>
    <x v="1"/>
    <x v="0"/>
    <x v="3"/>
    <x v="1"/>
    <n v="10151.953333333347"/>
    <n v="4563.5633333333326"/>
    <n v="0"/>
  </r>
  <r>
    <x v="829"/>
    <x v="1"/>
    <n v="9076.6300000000065"/>
    <n v="3158.3799999999992"/>
    <n v="6084.5900000000029"/>
    <n v="10574.33"/>
    <n v="3814.1799999999971"/>
    <n v="8111.140000000004"/>
    <n v="2678.8500000000004"/>
    <x v="3"/>
    <x v="1"/>
    <x v="3"/>
    <x v="1"/>
    <n v="6106.5333333333365"/>
    <n v="7499.8833333333341"/>
    <n v="2"/>
  </r>
  <r>
    <x v="830"/>
    <x v="2"/>
    <n v="10393.459999999995"/>
    <n v="2403.9900000000021"/>
    <n v="5581.7700000000013"/>
    <n v="8440.659999999998"/>
    <n v="3297.150000000001"/>
    <n v="12961.75"/>
    <n v="2745.1600000000008"/>
    <x v="3"/>
    <x v="4"/>
    <x v="3"/>
    <x v="1"/>
    <n v="6126.4066666666658"/>
    <n v="8233.1866666666665"/>
    <n v="2"/>
  </r>
  <r>
    <x v="831"/>
    <x v="0"/>
    <n v="1467.24"/>
    <n v="784.46000000000015"/>
    <n v="1454.8299999999997"/>
    <n v="73.800000000000011"/>
    <n v="0"/>
    <n v="630.43000000000006"/>
    <n v="3083.4399999999987"/>
    <x v="8"/>
    <x v="0"/>
    <x v="0"/>
    <x v="0"/>
    <n v="1235.51"/>
    <n v="234.74333333333334"/>
    <n v="0"/>
  </r>
  <r>
    <x v="832"/>
    <x v="2"/>
    <n v="16525.170000000009"/>
    <n v="4492.4299999999994"/>
    <n v="7220.7900000000027"/>
    <n v="18714.339999999982"/>
    <n v="3795.7499999999977"/>
    <n v="20731.789999999975"/>
    <n v="3182.06"/>
    <x v="0"/>
    <x v="4"/>
    <x v="3"/>
    <x v="1"/>
    <n v="9412.7966666666707"/>
    <n v="14413.959999999985"/>
    <n v="2"/>
  </r>
  <r>
    <x v="833"/>
    <x v="2"/>
    <n v="312.95999999999998"/>
    <n v="758.16000000000008"/>
    <n v="279.76"/>
    <n v="2293.35"/>
    <n v="1398.2800000000002"/>
    <n v="86.100000000000009"/>
    <n v="3273.15"/>
    <x v="3"/>
    <x v="4"/>
    <x v="0"/>
    <x v="1"/>
    <n v="450.29333333333335"/>
    <n v="1259.2433333333333"/>
    <n v="2"/>
  </r>
  <r>
    <x v="834"/>
    <x v="3"/>
    <n v="73.760000000000005"/>
    <n v="378.9"/>
    <n v="1242.1600000000001"/>
    <n v="2836.8800000000006"/>
    <n v="3089.4600000000005"/>
    <n v="1095.3899999999999"/>
    <n v="3316.4400000000014"/>
    <x v="3"/>
    <x v="2"/>
    <x v="0"/>
    <x v="1"/>
    <n v="564.94000000000005"/>
    <n v="2340.5766666666673"/>
    <n v="2"/>
  </r>
  <r>
    <x v="835"/>
    <x v="0"/>
    <n v="6701.24"/>
    <n v="5732.71"/>
    <n v="4131.7300000000023"/>
    <n v="4821.3100000000022"/>
    <n v="3221.1"/>
    <n v="5414.9800000000005"/>
    <n v="3547.3500000000013"/>
    <x v="9"/>
    <x v="0"/>
    <x v="0"/>
    <x v="1"/>
    <n v="5521.8933333333343"/>
    <n v="4485.796666666668"/>
    <n v="0"/>
  </r>
  <r>
    <x v="836"/>
    <x v="1"/>
    <n v="73.760000000000005"/>
    <n v="934.4400000000004"/>
    <n v="1584.49"/>
    <n v="6585.9999999999955"/>
    <n v="7015.4599999999991"/>
    <n v="811.61"/>
    <n v="3796.7800000000038"/>
    <x v="3"/>
    <x v="1"/>
    <x v="0"/>
    <x v="1"/>
    <n v="864.23000000000013"/>
    <n v="4804.3566666666657"/>
    <n v="2"/>
  </r>
  <r>
    <x v="837"/>
    <x v="0"/>
    <n v="5683.1299999999965"/>
    <n v="5391.68"/>
    <n v="5345.0799999999981"/>
    <n v="5661.4400000000014"/>
    <n v="4299.47"/>
    <n v="6119.1900000000005"/>
    <n v="4129.1200000000008"/>
    <x v="0"/>
    <x v="0"/>
    <x v="0"/>
    <x v="1"/>
    <n v="5473.2966666666653"/>
    <n v="5360.0333333333338"/>
    <n v="0"/>
  </r>
  <r>
    <x v="838"/>
    <x v="1"/>
    <n v="73.760000000000005"/>
    <n v="75.78"/>
    <n v="158.52000000000001"/>
    <n v="3387.0500000000006"/>
    <n v="1628.2800000000002"/>
    <n v="475.68"/>
    <n v="4607.6399999999985"/>
    <x v="3"/>
    <x v="4"/>
    <x v="2"/>
    <x v="1"/>
    <n v="102.68666666666668"/>
    <n v="1830.336666666667"/>
    <n v="2"/>
  </r>
  <r>
    <x v="839"/>
    <x v="0"/>
    <n v="11253.880000000005"/>
    <n v="17.43"/>
    <n v="4191.1900000000014"/>
    <n v="2337.3600000000006"/>
    <n v="2683.54"/>
    <n v="86.100000000000009"/>
    <n v="4663.0600000000004"/>
    <x v="9"/>
    <x v="0"/>
    <x v="0"/>
    <x v="1"/>
    <n v="5154.1666666666688"/>
    <n v="1702.3333333333337"/>
    <n v="0"/>
  </r>
  <r>
    <x v="840"/>
    <x v="2"/>
    <n v="9794.4800000000087"/>
    <n v="4918.2199999999993"/>
    <n v="6833.8000000000029"/>
    <n v="6350.9100000000017"/>
    <n v="6298.2699999999986"/>
    <n v="5864.7900000000018"/>
    <n v="4710.8400000000011"/>
    <x v="9"/>
    <x v="0"/>
    <x v="0"/>
    <x v="1"/>
    <n v="7182.1666666666706"/>
    <n v="6171.3233333333337"/>
    <n v="0"/>
  </r>
  <r>
    <x v="841"/>
    <x v="0"/>
    <n v="617.16999999999996"/>
    <n v="854.24999999999989"/>
    <n v="921.78"/>
    <n v="4344.670000000001"/>
    <n v="1592.1600000000012"/>
    <n v="2494.0800000000004"/>
    <n v="4895.3899999999994"/>
    <x v="3"/>
    <x v="0"/>
    <x v="0"/>
    <x v="1"/>
    <n v="797.73333333333323"/>
    <n v="2810.3033333333337"/>
    <n v="2"/>
  </r>
  <r>
    <x v="842"/>
    <x v="0"/>
    <n v="0"/>
    <n v="0"/>
    <n v="0"/>
    <n v="2952"/>
    <n v="23496.960000000003"/>
    <n v="0"/>
    <n v="5048.3999999999996"/>
    <x v="6"/>
    <x v="0"/>
    <x v="0"/>
    <x v="1"/>
    <n v="0"/>
    <n v="8816.3200000000015"/>
    <n v="2"/>
  </r>
  <r>
    <x v="843"/>
    <x v="1"/>
    <n v="0"/>
    <n v="0"/>
    <n v="0"/>
    <n v="0"/>
    <n v="19774.440000000002"/>
    <n v="0"/>
    <n v="5048.3999999999996"/>
    <x v="3"/>
    <x v="0"/>
    <x v="3"/>
    <x v="1"/>
    <n v="0"/>
    <n v="6591.4800000000005"/>
    <n v="2"/>
  </r>
  <r>
    <x v="844"/>
    <x v="1"/>
    <n v="18127.980000000021"/>
    <n v="4220.2100000000028"/>
    <n v="8307.430000000013"/>
    <n v="14250.700000000012"/>
    <n v="4392.8699999999981"/>
    <n v="26201.209999999981"/>
    <n v="5534.5300000000007"/>
    <x v="3"/>
    <x v="0"/>
    <x v="3"/>
    <x v="1"/>
    <n v="10218.540000000014"/>
    <n v="14948.259999999997"/>
    <n v="2"/>
  </r>
  <r>
    <x v="845"/>
    <x v="1"/>
    <n v="12193.790000000003"/>
    <n v="4857.0999999999995"/>
    <n v="8236.5100000000039"/>
    <n v="7591.4199999999928"/>
    <n v="3170.0399999999995"/>
    <n v="17525.680000000004"/>
    <n v="5820.6800000000067"/>
    <x v="3"/>
    <x v="0"/>
    <x v="3"/>
    <x v="1"/>
    <n v="8429.1333333333369"/>
    <n v="9429.0466666666653"/>
    <n v="2"/>
  </r>
  <r>
    <x v="846"/>
    <x v="1"/>
    <n v="58575.039999999986"/>
    <n v="0"/>
    <n v="76703.719999999972"/>
    <n v="65056.52999999997"/>
    <n v="81943.360000000015"/>
    <n v="748.86999999999989"/>
    <n v="7366.800000000002"/>
    <x v="2"/>
    <x v="3"/>
    <x v="0"/>
    <x v="1"/>
    <n v="45092.919999999984"/>
    <n v="49249.586666666662"/>
    <n v="2"/>
  </r>
  <r>
    <x v="847"/>
    <x v="0"/>
    <n v="13100.740000000002"/>
    <n v="0"/>
    <n v="79.319999999999993"/>
    <n v="12354.240000000002"/>
    <n v="11029.079999999998"/>
    <n v="7850.1600000000008"/>
    <n v="8537.7599999999984"/>
    <x v="2"/>
    <x v="0"/>
    <x v="0"/>
    <x v="0"/>
    <n v="4393.3533333333335"/>
    <n v="10411.16"/>
    <n v="2"/>
  </r>
  <r>
    <x v="848"/>
    <x v="1"/>
    <n v="6145.7800000000007"/>
    <n v="5947.02"/>
    <n v="6096.0600000000022"/>
    <n v="8586.139999999994"/>
    <n v="6670.38"/>
    <n v="24.6"/>
    <n v="8804.649999999996"/>
    <x v="1"/>
    <x v="0"/>
    <x v="2"/>
    <x v="0"/>
    <n v="6062.9533333333347"/>
    <n v="5093.7066666666642"/>
    <n v="0"/>
  </r>
  <r>
    <x v="849"/>
    <x v="1"/>
    <n v="0"/>
    <n v="77.360000000000014"/>
    <n v="5323.4399999999987"/>
    <n v="4548.9699999999993"/>
    <n v="0"/>
    <n v="6961.32"/>
    <n v="11577.500000000007"/>
    <x v="3"/>
    <x v="0"/>
    <x v="0"/>
    <x v="1"/>
    <n v="1800.2666666666662"/>
    <n v="3836.7633333333329"/>
    <n v="2"/>
  </r>
  <r>
    <x v="850"/>
    <x v="0"/>
    <n v="31719.74000000002"/>
    <n v="7515.079999999999"/>
    <n v="17065.890000000018"/>
    <n v="28760.759999999984"/>
    <n v="7417.9799999999987"/>
    <n v="21043.190000000024"/>
    <n v="15067.000000000007"/>
    <x v="4"/>
    <x v="0"/>
    <x v="3"/>
    <x v="1"/>
    <n v="18766.903333333346"/>
    <n v="19073.976666666669"/>
    <n v="2"/>
  </r>
  <r>
    <x v="851"/>
    <x v="1"/>
    <n v="2516.3500000000013"/>
    <n v="593.16999999999996"/>
    <n v="346.07999999999993"/>
    <n v="1112.1199999999994"/>
    <n v="799.87000000000035"/>
    <n v="0"/>
    <n v="16438.370000000017"/>
    <x v="3"/>
    <x v="6"/>
    <x v="3"/>
    <x v="1"/>
    <n v="1151.866666666667"/>
    <n v="637.32999999999993"/>
    <n v="0"/>
  </r>
  <r>
    <x v="852"/>
    <x v="0"/>
    <n v="302.94000000000005"/>
    <n v="67467.559999999939"/>
    <n v="7501.3499999999985"/>
    <n v="33647.439999999973"/>
    <n v="29672.220000000005"/>
    <n v="15196.720000000005"/>
    <n v="27332.789999999983"/>
    <x v="6"/>
    <x v="0"/>
    <x v="2"/>
    <x v="1"/>
    <n v="25090.61666666665"/>
    <n v="26172.12666666666"/>
    <n v="2"/>
  </r>
  <r>
    <x v="853"/>
    <x v="2"/>
    <n v="75048.239999999962"/>
    <n v="30816.10999999999"/>
    <n v="29048.59999999998"/>
    <n v="18606.720000000005"/>
    <n v="0"/>
    <n v="15979.499999999998"/>
    <n v="67638.119999999981"/>
    <x v="3"/>
    <x v="5"/>
    <x v="0"/>
    <x v="1"/>
    <n v="44970.983333333308"/>
    <n v="11528.7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8" applyNumberFormats="0" applyBorderFormats="0" applyFontFormats="0" applyPatternFormats="0" applyAlignmentFormats="0" applyWidthHeightFormats="1" dataCaption="Valores" grandTotalCaption="Total" updatedVersion="4" minRefreshableVersion="3" rowGrandTotals="0" colGrandTotals="0" itemPrintTitles="1" createdVersion="4" indent="0" outline="1" outlineData="1" multipleFieldFilters="0" rowHeaderCaption="Rota">
  <location ref="AY2:AZ6" firstHeaderRow="1" firstDataRow="1" firstDataCol="1"/>
  <pivotFields count="16">
    <pivotField showAll="0"/>
    <pivotField axis="axisRow" showAll="0">
      <items count="5">
        <item x="0"/>
        <item x="2"/>
        <item x="1"/>
        <item x="3"/>
        <item t="default"/>
      </items>
    </pivotField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showAll="0"/>
    <pivotField showAll="0"/>
    <pivotField showAll="0"/>
    <pivotField showAll="0"/>
    <pivotField showAll="0"/>
    <pivotField numFmtId="44" showAll="0"/>
    <pivotField numFmtId="44" showAll="0"/>
    <pivotField showAll="0"/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Faturamento Atual" fld="8" baseField="2" baseItem="0" numFmtId="44"/>
  </dataFields>
  <formats count="8">
    <format dxfId="2187">
      <pivotArea type="all" dataOnly="0" outline="0" fieldPosition="0"/>
    </format>
    <format dxfId="2186">
      <pivotArea type="all" dataOnly="0" outline="0" fieldPosition="0"/>
    </format>
    <format dxfId="2185">
      <pivotArea field="1" type="button" dataOnly="0" labelOnly="1" outline="0" axis="axisRow" fieldPosition="0"/>
    </format>
    <format dxfId="2184">
      <pivotArea dataOnly="0" labelOnly="1" outline="0" axis="axisValues" fieldPosition="0"/>
    </format>
    <format dxfId="2183">
      <pivotArea field="1" type="button" dataOnly="0" labelOnly="1" outline="0" axis="axisRow" fieldPosition="0"/>
    </format>
    <format dxfId="2182">
      <pivotArea dataOnly="0" labelOnly="1" outline="0" axis="axisValues" fieldPosition="0"/>
    </format>
    <format dxfId="2181">
      <pivotArea type="all" dataOnly="0" outline="0" fieldPosition="0"/>
    </format>
    <format dxfId="218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7" cacheId="8" dataOnRows="1" applyNumberFormats="0" applyBorderFormats="0" applyFontFormats="0" applyPatternFormats="0" applyAlignmentFormats="0" applyWidthHeightFormats="1" dataCaption="Valores" grandTotalCaption="Total" updatedVersion="4" minRefreshableVersion="3" rowGrandTotals="0" colGrandTotals="0" itemPrintTitles="1" createdVersion="4" indent="0" outline="1" outlineData="1" multipleFieldFilters="0" chartFormat="3" rowHeaderCaption="Rota">
  <location ref="BH12:BI14" firstHeaderRow="1" firstDataRow="1" firstDataCol="1"/>
  <pivotFields count="16">
    <pivotField showAll="0"/>
    <pivotField showAll="0">
      <items count="5">
        <item x="0"/>
        <item x="2"/>
        <item x="1"/>
        <item x="3"/>
        <item t="default"/>
      </items>
    </pivotField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showAll="0"/>
    <pivotField showAll="0"/>
    <pivotField showAll="0"/>
    <pivotField showAll="0"/>
    <pivotField showAll="0"/>
    <pivotField dataField="1" numFmtId="44" showAll="0"/>
    <pivotField dataField="1" numFmtId="44" showAll="0"/>
    <pivotField showAll="0"/>
  </pivotFields>
  <rowFields count="1">
    <field x="-2"/>
  </rowFields>
  <rowItems count="2">
    <i>
      <x/>
    </i>
    <i i="1">
      <x v="1"/>
    </i>
  </rowItems>
  <colItems count="1">
    <i/>
  </colItems>
  <dataFields count="2">
    <dataField name="1º Trim." fld="13" baseField="0" baseItem="3077112" numFmtId="44"/>
    <dataField name="2º Trim" fld="14" baseField="0" baseItem="3077112" numFmtId="44"/>
  </dataFields>
  <formats count="12">
    <format dxfId="2199">
      <pivotArea type="all" dataOnly="0" outline="0" fieldPosition="0"/>
    </format>
    <format dxfId="2198">
      <pivotArea type="all" dataOnly="0" outline="0" fieldPosition="0"/>
    </format>
    <format dxfId="2197">
      <pivotArea field="1" type="button" dataOnly="0" labelOnly="1" outline="0"/>
    </format>
    <format dxfId="2196">
      <pivotArea dataOnly="0" labelOnly="1" outline="0" axis="axisValues" fieldPosition="0"/>
    </format>
    <format dxfId="2195">
      <pivotArea field="1" type="button" dataOnly="0" labelOnly="1" outline="0"/>
    </format>
    <format dxfId="2194">
      <pivotArea dataOnly="0" labelOnly="1" outline="0" axis="axisValues" fieldPosition="0"/>
    </format>
    <format dxfId="2193">
      <pivotArea type="all" dataOnly="0" outline="0" fieldPosition="0"/>
    </format>
    <format dxfId="2192">
      <pivotArea type="all" dataOnly="0" outline="0" fieldPosition="0"/>
    </format>
    <format dxfId="2191">
      <pivotArea field="1" type="button" dataOnly="0" labelOnly="1" outline="0"/>
    </format>
    <format dxfId="2190">
      <pivotArea field="1" type="button" dataOnly="0" labelOnly="1" outline="0"/>
    </format>
    <format dxfId="2189">
      <pivotArea outline="0" fieldPosition="0">
        <references count="1">
          <reference field="4294967294" count="1">
            <x v="0"/>
          </reference>
        </references>
      </pivotArea>
    </format>
    <format dxfId="2188">
      <pivotArea outline="0" fieldPosition="0">
        <references count="1">
          <reference field="4294967294" count="1">
            <x v="1"/>
          </reference>
        </references>
      </pivotArea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2" rowHeaderCaption="Cid.">
  <location ref="BO2:BP11" firstHeaderRow="1" firstDataRow="1" firstDataCol="1"/>
  <pivotFields count="16">
    <pivotField showAll="0"/>
    <pivotField showAll="0">
      <items count="5">
        <item x="0"/>
        <item x="2"/>
        <item x="1"/>
        <item x="3"/>
        <item t="default"/>
      </items>
    </pivotField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showAll="0"/>
    <pivotField showAll="0"/>
    <pivotField axis="axisRow" dataField="1" showAll="0">
      <items count="9">
        <item x="0"/>
        <item x="4"/>
        <item x="3"/>
        <item x="1"/>
        <item x="5"/>
        <item x="7"/>
        <item x="6"/>
        <item x="2"/>
        <item t="default"/>
      </items>
    </pivotField>
    <pivotField showAll="0"/>
    <pivotField showAll="0"/>
    <pivotField numFmtId="44" showAll="0"/>
    <pivotField numFmtId="44" showAll="0"/>
    <pivotField showAll="0"/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Qtd" fld="10" subtotal="count" baseField="0" baseItem="0"/>
  </dataFields>
  <formats count="1">
    <format dxfId="2200">
      <pivotArea type="all" dataOnly="0" outline="0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" cacheId="8" applyNumberFormats="0" applyBorderFormats="0" applyFontFormats="0" applyPatternFormats="0" applyAlignmentFormats="0" applyWidthHeightFormats="1" dataCaption="Valores" grandTotalCaption="Total" updatedVersion="4" minRefreshableVersion="3" showDrill="0" rowGrandTotals="0" colGrandTotals="0" itemPrintTitles="1" createdVersion="4" indent="0" outline="1" outlineData="1" multipleFieldFilters="0" rowHeaderCaption="Clientes">
  <location ref="P4:Q14" firstHeaderRow="1" firstDataRow="1" firstDataCol="1"/>
  <pivotFields count="16">
    <pivotField axis="axisRow" outline="0" showAll="0" measureFilter="1" sortType="descending" defaultSubtotal="0">
      <items count="854">
        <item x="12"/>
        <item x="10"/>
        <item x="13"/>
        <item x="32"/>
        <item x="40"/>
        <item x="15"/>
        <item x="29"/>
        <item x="7"/>
        <item x="24"/>
        <item x="26"/>
        <item x="822"/>
        <item x="84"/>
        <item x="435"/>
        <item x="96"/>
        <item x="560"/>
        <item x="551"/>
        <item x="100"/>
        <item x="278"/>
        <item x="610"/>
        <item x="755"/>
        <item x="64"/>
        <item x="256"/>
        <item x="173"/>
        <item x="490"/>
        <item x="168"/>
        <item x="123"/>
        <item x="772"/>
        <item x="263"/>
        <item x="434"/>
        <item x="46"/>
        <item x="242"/>
        <item x="640"/>
        <item x="574"/>
        <item x="87"/>
        <item x="389"/>
        <item x="843"/>
        <item x="374"/>
        <item x="343"/>
        <item x="754"/>
        <item x="30"/>
        <item x="240"/>
        <item x="90"/>
        <item x="126"/>
        <item x="555"/>
        <item x="668"/>
        <item x="21"/>
        <item x="147"/>
        <item x="647"/>
        <item x="748"/>
        <item x="56"/>
        <item x="634"/>
        <item x="358"/>
        <item x="37"/>
        <item x="517"/>
        <item x="785"/>
        <item x="235"/>
        <item x="715"/>
        <item x="604"/>
        <item x="691"/>
        <item x="471"/>
        <item x="362"/>
        <item x="193"/>
        <item x="777"/>
        <item x="630"/>
        <item x="586"/>
        <item x="695"/>
        <item x="198"/>
        <item x="94"/>
        <item x="644"/>
        <item x="360"/>
        <item x="92"/>
        <item x="332"/>
        <item x="659"/>
        <item x="79"/>
        <item x="342"/>
        <item x="544"/>
        <item x="596"/>
        <item x="657"/>
        <item x="446"/>
        <item x="106"/>
        <item x="682"/>
        <item x="8"/>
        <item x="115"/>
        <item x="590"/>
        <item x="188"/>
        <item x="54"/>
        <item x="804"/>
        <item x="284"/>
        <item x="212"/>
        <item x="285"/>
        <item x="286"/>
        <item x="392"/>
        <item x="394"/>
        <item x="102"/>
        <item x="226"/>
        <item x="816"/>
        <item x="801"/>
        <item x="120"/>
        <item x="533"/>
        <item x="111"/>
        <item x="83"/>
        <item x="821"/>
        <item x="159"/>
        <item x="260"/>
        <item x="573"/>
        <item x="145"/>
        <item x="157"/>
        <item x="712"/>
        <item x="280"/>
        <item x="743"/>
        <item x="778"/>
        <item x="787"/>
        <item x="631"/>
        <item x="44"/>
        <item x="568"/>
        <item x="666"/>
        <item x="818"/>
        <item x="543"/>
        <item x="206"/>
        <item x="350"/>
        <item x="717"/>
        <item x="554"/>
        <item x="221"/>
        <item x="184"/>
        <item x="68"/>
        <item x="129"/>
        <item x="165"/>
        <item x="792"/>
        <item x="311"/>
        <item x="696"/>
        <item x="841"/>
        <item x="36"/>
        <item x="703"/>
        <item x="477"/>
        <item x="138"/>
        <item x="473"/>
        <item x="575"/>
        <item x="795"/>
        <item x="264"/>
        <item x="376"/>
        <item x="765"/>
        <item x="782"/>
        <item x="738"/>
        <item x="753"/>
        <item x="621"/>
        <item x="112"/>
        <item x="377"/>
        <item x="229"/>
        <item x="786"/>
        <item x="4"/>
        <item x="725"/>
        <item x="665"/>
        <item x="53"/>
        <item x="770"/>
        <item x="301"/>
        <item x="262"/>
        <item x="729"/>
        <item x="78"/>
        <item x="684"/>
        <item x="265"/>
        <item x="149"/>
        <item x="528"/>
        <item x="565"/>
        <item x="99"/>
        <item x="625"/>
        <item x="227"/>
        <item x="287"/>
        <item x="189"/>
        <item x="383"/>
        <item x="617"/>
        <item x="266"/>
        <item x="592"/>
        <item x="840"/>
        <item x="687"/>
        <item x="653"/>
        <item x="468"/>
        <item x="641"/>
        <item x="600"/>
        <item x="616"/>
        <item x="472"/>
        <item x="247"/>
        <item x="454"/>
        <item x="152"/>
        <item x="459"/>
        <item x="593"/>
        <item x="661"/>
        <item x="802"/>
        <item x="187"/>
        <item x="832"/>
        <item x="788"/>
        <item x="721"/>
        <item x="484"/>
        <item x="793"/>
        <item x="660"/>
        <item x="243"/>
        <item x="469"/>
        <item x="750"/>
        <item x="720"/>
        <item x="685"/>
        <item x="461"/>
        <item x="228"/>
        <item x="191"/>
        <item x="223"/>
        <item x="279"/>
        <item x="638"/>
        <item x="460"/>
        <item x="306"/>
        <item x="420"/>
        <item x="686"/>
        <item x="50"/>
        <item x="853"/>
        <item x="808"/>
        <item x="794"/>
        <item x="615"/>
        <item x="219"/>
        <item x="250"/>
        <item x="784"/>
        <item x="448"/>
        <item x="254"/>
        <item x="833"/>
        <item x="317"/>
        <item x="71"/>
        <item x="594"/>
        <item x="501"/>
        <item x="483"/>
        <item x="323"/>
        <item x="204"/>
        <item x="69"/>
        <item x="208"/>
        <item x="334"/>
        <item x="203"/>
        <item x="830"/>
        <item x="224"/>
        <item x="646"/>
        <item x="678"/>
        <item x="837"/>
        <item x="735"/>
        <item x="397"/>
        <item x="817"/>
        <item x="557"/>
        <item x="839"/>
        <item x="537"/>
        <item x="546"/>
        <item x="370"/>
        <item x="744"/>
        <item x="747"/>
        <item x="393"/>
        <item x="529"/>
        <item x="783"/>
        <item x="707"/>
        <item x="494"/>
        <item x="22"/>
        <item x="746"/>
        <item x="487"/>
        <item x="806"/>
        <item x="828"/>
        <item x="205"/>
        <item x="629"/>
        <item x="470"/>
        <item x="726"/>
        <item x="547"/>
        <item x="719"/>
        <item x="300"/>
        <item x="534"/>
        <item x="305"/>
        <item x="316"/>
        <item x="542"/>
        <item x="850"/>
        <item x="536"/>
        <item x="587"/>
        <item x="636"/>
        <item x="215"/>
        <item x="182"/>
        <item x="567"/>
        <item x="349"/>
        <item x="346"/>
        <item x="672"/>
        <item x="238"/>
        <item x="829"/>
        <item x="769"/>
        <item x="823"/>
        <item x="339"/>
        <item x="239"/>
        <item x="581"/>
        <item x="277"/>
        <item x="447"/>
        <item x="272"/>
        <item x="618"/>
        <item x="327"/>
        <item x="324"/>
        <item x="66"/>
        <item x="386"/>
        <item x="160"/>
        <item x="347"/>
        <item x="211"/>
        <item x="767"/>
        <item x="330"/>
        <item x="734"/>
        <item x="274"/>
        <item x="155"/>
        <item x="599"/>
        <item x="245"/>
        <item x="355"/>
        <item x="59"/>
        <item x="391"/>
        <item x="148"/>
        <item x="698"/>
        <item x="384"/>
        <item x="154"/>
        <item x="354"/>
        <item x="650"/>
        <item x="333"/>
        <item x="761"/>
        <item x="694"/>
        <item x="47"/>
        <item x="41"/>
        <item x="701"/>
        <item x="382"/>
        <item x="642"/>
        <item x="251"/>
        <item x="331"/>
        <item x="702"/>
        <item x="727"/>
        <item x="344"/>
        <item x="237"/>
        <item x="214"/>
        <item x="252"/>
        <item x="614"/>
        <item x="496"/>
        <item x="246"/>
        <item x="345"/>
        <item x="622"/>
        <item x="492"/>
        <item x="523"/>
        <item x="236"/>
        <item x="488"/>
        <item x="464"/>
        <item x="463"/>
        <item x="199"/>
        <item x="20"/>
        <item x="835"/>
        <item x="230"/>
        <item x="705"/>
        <item x="467"/>
        <item x="579"/>
        <item x="462"/>
        <item x="689"/>
        <item x="67"/>
        <item x="171"/>
        <item x="453"/>
        <item x="709"/>
        <item x="225"/>
        <item x="771"/>
        <item x="257"/>
        <item x="309"/>
        <item x="81"/>
        <item x="562"/>
        <item x="134"/>
        <item x="465"/>
        <item x="805"/>
        <item x="200"/>
        <item x="774"/>
        <item x="549"/>
        <item x="261"/>
        <item x="259"/>
        <item x="269"/>
        <item x="813"/>
        <item x="466"/>
        <item x="178"/>
        <item x="556"/>
        <item x="456"/>
        <item x="117"/>
        <item x="353"/>
        <item x="192"/>
        <item x="458"/>
        <item x="207"/>
        <item x="598"/>
        <item x="498"/>
        <item x="455"/>
        <item x="267"/>
        <item x="231"/>
        <item x="708"/>
        <item x="550"/>
        <item x="186"/>
        <item x="430"/>
        <item x="177"/>
        <item x="125"/>
        <item x="591"/>
        <item x="409"/>
        <item x="740"/>
        <item x="643"/>
        <item x="613"/>
        <item x="432"/>
        <item x="527"/>
        <item x="213"/>
        <item x="423"/>
        <item x="723"/>
        <item x="693"/>
        <item x="140"/>
        <item x="776"/>
        <item x="431"/>
        <item x="91"/>
        <item x="141"/>
        <item x="429"/>
        <item x="288"/>
        <item x="39"/>
        <item x="690"/>
        <item x="493"/>
        <item x="270"/>
        <item x="319"/>
        <item x="77"/>
        <item x="273"/>
        <item x="766"/>
        <item x="341"/>
        <item x="553"/>
        <item x="803"/>
        <item x="457"/>
        <item x="122"/>
        <item x="143"/>
        <item x="524"/>
        <item x="163"/>
        <item x="76"/>
        <item x="626"/>
        <item x="25"/>
        <item x="367"/>
        <item x="505"/>
        <item x="5"/>
        <item x="156"/>
        <item x="506"/>
        <item x="363"/>
        <item x="807"/>
        <item x="809"/>
        <item x="752"/>
        <item x="142"/>
        <item x="275"/>
        <item x="190"/>
        <item x="559"/>
        <item x="338"/>
        <item x="282"/>
        <item x="503"/>
        <item x="563"/>
        <item x="42"/>
        <item x="232"/>
        <item x="825"/>
        <item x="98"/>
        <item x="385"/>
        <item x="569"/>
        <item x="312"/>
        <item x="175"/>
        <item x="23"/>
        <item x="310"/>
        <item x="137"/>
        <item x="711"/>
        <item x="582"/>
        <item x="379"/>
        <item x="368"/>
        <item x="681"/>
        <item x="655"/>
        <item x="108"/>
        <item x="791"/>
        <item x="11"/>
        <item x="639"/>
        <item x="388"/>
        <item x="713"/>
        <item x="745"/>
        <item x="790"/>
        <item x="416"/>
        <item x="289"/>
        <item x="504"/>
        <item x="424"/>
        <item x="509"/>
        <item x="415"/>
        <item x="700"/>
        <item x="739"/>
        <item x="718"/>
        <item x="495"/>
        <item x="654"/>
        <item x="511"/>
        <item x="93"/>
        <item x="677"/>
        <item x="724"/>
        <item x="107"/>
        <item x="819"/>
        <item x="372"/>
        <item x="656"/>
        <item x="676"/>
        <item x="209"/>
        <item x="258"/>
        <item x="489"/>
        <item x="607"/>
        <item x="627"/>
        <item x="249"/>
        <item x="570"/>
        <item x="704"/>
        <item x="114"/>
        <item x="452"/>
        <item x="688"/>
        <item x="716"/>
        <item x="789"/>
        <item x="773"/>
        <item x="512"/>
        <item x="741"/>
        <item x="381"/>
        <item x="760"/>
        <item x="482"/>
        <item x="525"/>
        <item x="683"/>
        <item x="513"/>
        <item x="365"/>
        <item x="518"/>
        <item x="514"/>
        <item x="572"/>
        <item x="810"/>
        <item x="846"/>
        <item x="849"/>
        <item x="576"/>
        <item x="104"/>
        <item x="216"/>
        <item x="541"/>
        <item x="732"/>
        <item x="564"/>
        <item x="508"/>
        <item x="548"/>
        <item x="798"/>
        <item x="510"/>
        <item x="532"/>
        <item x="28"/>
        <item x="812"/>
        <item x="781"/>
        <item x="371"/>
        <item x="101"/>
        <item x="706"/>
        <item x="519"/>
        <item x="476"/>
        <item x="608"/>
        <item x="651"/>
        <item x="439"/>
        <item x="38"/>
        <item x="758"/>
        <item x="220"/>
        <item x="838"/>
        <item x="824"/>
        <item x="679"/>
        <item x="336"/>
        <item x="845"/>
        <item x="671"/>
        <item x="844"/>
        <item x="234"/>
        <item x="31"/>
        <item x="70"/>
        <item x="499"/>
        <item x="9"/>
        <item x="500"/>
        <item x="851"/>
        <item x="307"/>
        <item x="742"/>
        <item x="172"/>
        <item x="356"/>
        <item x="609"/>
        <item x="248"/>
        <item x="352"/>
        <item x="780"/>
        <item x="442"/>
        <item x="474"/>
        <item x="161"/>
        <item x="481"/>
        <item x="167"/>
        <item x="244"/>
        <item x="55"/>
        <item x="85"/>
        <item x="181"/>
        <item x="475"/>
        <item x="48"/>
        <item x="268"/>
        <item x="351"/>
        <item x="304"/>
        <item x="43"/>
        <item x="340"/>
        <item x="45"/>
        <item x="57"/>
        <item x="811"/>
        <item x="526"/>
        <item x="105"/>
        <item x="315"/>
        <item x="180"/>
        <item x="113"/>
        <item x="545"/>
        <item x="585"/>
        <item x="485"/>
        <item x="399"/>
        <item x="561"/>
        <item x="318"/>
        <item x="283"/>
        <item x="281"/>
        <item x="63"/>
        <item x="49"/>
        <item x="337"/>
        <item x="233"/>
        <item x="800"/>
        <item x="326"/>
        <item x="663"/>
        <item x="699"/>
        <item x="406"/>
        <item x="303"/>
        <item x="763"/>
        <item x="135"/>
        <item x="558"/>
        <item x="407"/>
        <item x="507"/>
        <item x="348"/>
        <item x="404"/>
        <item x="531"/>
        <item x="751"/>
        <item x="395"/>
        <item x="764"/>
        <item x="402"/>
        <item x="97"/>
        <item x="290"/>
        <item x="521"/>
        <item x="733"/>
        <item x="302"/>
        <item x="418"/>
        <item x="522"/>
        <item x="737"/>
        <item x="62"/>
        <item x="578"/>
        <item x="210"/>
        <item x="731"/>
        <item x="502"/>
        <item x="401"/>
        <item x="540"/>
        <item x="291"/>
        <item x="400"/>
        <item x="441"/>
        <item x="414"/>
        <item x="674"/>
        <item x="196"/>
        <item x="606"/>
        <item x="749"/>
        <item x="292"/>
        <item x="293"/>
        <item x="366"/>
        <item x="675"/>
        <item x="697"/>
        <item x="479"/>
        <item x="669"/>
        <item x="486"/>
        <item x="121"/>
        <item x="241"/>
        <item x="130"/>
        <item x="624"/>
        <item x="728"/>
        <item x="538"/>
        <item x="6"/>
        <item x="52"/>
        <item x="635"/>
        <item x="403"/>
        <item x="649"/>
        <item x="51"/>
        <item x="162"/>
        <item x="294"/>
        <item x="308"/>
        <item x="329"/>
        <item x="313"/>
        <item x="583"/>
        <item x="299"/>
        <item x="314"/>
        <item x="170"/>
        <item x="736"/>
        <item x="95"/>
        <item x="632"/>
        <item x="779"/>
        <item x="673"/>
        <item x="834"/>
        <item x="72"/>
        <item x="633"/>
        <item x="826"/>
        <item x="158"/>
        <item x="491"/>
        <item x="762"/>
        <item x="584"/>
        <item x="428"/>
        <item x="480"/>
        <item x="577"/>
        <item x="16"/>
        <item x="637"/>
        <item x="58"/>
        <item x="421"/>
        <item x="427"/>
        <item x="827"/>
        <item x="852"/>
        <item x="361"/>
        <item x="410"/>
        <item x="110"/>
        <item x="580"/>
        <item x="730"/>
        <item x="35"/>
        <item x="325"/>
        <item x="27"/>
        <item x="387"/>
        <item x="444"/>
        <item x="185"/>
        <item x="359"/>
        <item x="445"/>
        <item x="222"/>
        <item x="759"/>
        <item x="357"/>
        <item x="197"/>
        <item x="202"/>
        <item x="426"/>
        <item x="0"/>
        <item x="169"/>
        <item x="422"/>
        <item x="14"/>
        <item x="419"/>
        <item x="515"/>
        <item x="848"/>
        <item x="619"/>
        <item x="797"/>
        <item x="1"/>
        <item x="2"/>
        <item x="433"/>
        <item x="597"/>
        <item x="3"/>
        <item x="17"/>
        <item x="520"/>
        <item x="82"/>
        <item x="408"/>
        <item x="836"/>
        <item x="603"/>
        <item x="425"/>
        <item x="478"/>
        <item x="535"/>
        <item x="73"/>
        <item x="255"/>
        <item x="369"/>
        <item x="539"/>
        <item x="103"/>
        <item x="132"/>
        <item x="201"/>
        <item x="530"/>
        <item x="589"/>
        <item x="183"/>
        <item x="552"/>
        <item x="775"/>
        <item x="692"/>
        <item x="516"/>
        <item x="179"/>
        <item x="75"/>
        <item x="710"/>
        <item x="60"/>
        <item x="335"/>
        <item x="680"/>
        <item x="796"/>
        <item x="65"/>
        <item x="174"/>
        <item x="116"/>
        <item x="364"/>
        <item x="664"/>
        <item x="295"/>
        <item x="588"/>
        <item x="136"/>
        <item x="124"/>
        <item x="611"/>
        <item x="151"/>
        <item x="296"/>
        <item x="146"/>
        <item x="799"/>
        <item x="153"/>
        <item x="164"/>
        <item x="150"/>
        <item x="722"/>
        <item x="131"/>
        <item x="144"/>
        <item x="814"/>
        <item x="405"/>
        <item x="417"/>
        <item x="605"/>
        <item x="89"/>
        <item x="714"/>
        <item x="127"/>
        <item x="133"/>
        <item x="217"/>
        <item x="34"/>
        <item x="61"/>
        <item x="595"/>
        <item x="623"/>
        <item x="847"/>
        <item x="756"/>
        <item x="831"/>
        <item x="612"/>
        <item x="411"/>
        <item x="322"/>
        <item x="218"/>
        <item x="412"/>
        <item x="662"/>
        <item x="194"/>
        <item x="413"/>
        <item x="602"/>
        <item x="320"/>
        <item x="118"/>
        <item x="652"/>
        <item x="321"/>
        <item x="195"/>
        <item x="253"/>
        <item x="620"/>
        <item x="74"/>
        <item x="109"/>
        <item x="86"/>
        <item x="119"/>
        <item x="166"/>
        <item x="820"/>
        <item x="298"/>
        <item x="842"/>
        <item x="815"/>
        <item x="440"/>
        <item x="449"/>
        <item x="176"/>
        <item x="443"/>
        <item x="648"/>
        <item x="436"/>
        <item x="437"/>
        <item x="390"/>
        <item x="380"/>
        <item x="88"/>
        <item x="396"/>
        <item x="450"/>
        <item x="373"/>
        <item x="438"/>
        <item x="451"/>
        <item x="497"/>
        <item x="566"/>
        <item x="378"/>
        <item x="276"/>
        <item x="670"/>
        <item x="398"/>
        <item x="601"/>
        <item x="658"/>
        <item x="139"/>
        <item x="375"/>
        <item x="645"/>
        <item x="128"/>
        <item x="757"/>
        <item x="667"/>
        <item x="571"/>
        <item x="80"/>
        <item x="33"/>
        <item x="18"/>
        <item x="328"/>
        <item x="628"/>
        <item x="19"/>
        <item x="768"/>
        <item x="297"/>
        <item x="27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0"/>
        <item x="2"/>
        <item x="1"/>
        <item x="3"/>
        <item t="default"/>
      </items>
    </pivotField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 sortType="descending"/>
    <pivotField showAll="0"/>
    <pivotField showAll="0"/>
    <pivotField showAll="0"/>
    <pivotField showAll="0"/>
    <pivotField numFmtId="44" showAll="0"/>
    <pivotField dataField="1" numFmtId="44" showAll="0"/>
    <pivotField showAll="0"/>
  </pivotFields>
  <rowFields count="1">
    <field x="0"/>
  </rowFields>
  <rowItems count="10">
    <i>
      <x v="513"/>
    </i>
    <i>
      <x v="149"/>
    </i>
    <i>
      <x v="690"/>
    </i>
    <i>
      <x v="267"/>
    </i>
    <i>
      <x v="546"/>
    </i>
    <i>
      <x v="188"/>
    </i>
    <i>
      <x v="210"/>
    </i>
    <i>
      <x v="787"/>
    </i>
    <i>
      <x v="259"/>
    </i>
    <i>
      <x v="544"/>
    </i>
  </rowItems>
  <colItems count="1">
    <i/>
  </colItems>
  <dataFields count="1">
    <dataField name="2º Trimestre" fld="14" baseField="1" baseItem="513" numFmtId="44"/>
  </dataFields>
  <formats count="79">
    <format dxfId="2279">
      <pivotArea type="all" dataOnly="0" outline="0" fieldPosition="0"/>
    </format>
    <format dxfId="2278">
      <pivotArea type="all" dataOnly="0" outline="0" fieldPosition="0"/>
    </format>
    <format dxfId="2277">
      <pivotArea field="1" type="button" dataOnly="0" labelOnly="1" outline="0"/>
    </format>
    <format dxfId="2276">
      <pivotArea dataOnly="0" labelOnly="1" outline="0" axis="axisValues" fieldPosition="0"/>
    </format>
    <format dxfId="2275">
      <pivotArea field="1" type="button" dataOnly="0" labelOnly="1" outline="0"/>
    </format>
    <format dxfId="2274">
      <pivotArea dataOnly="0" labelOnly="1" outline="0" axis="axisValues" fieldPosition="0"/>
    </format>
    <format dxfId="2273">
      <pivotArea type="all" dataOnly="0" outline="0" fieldPosition="0"/>
    </format>
    <format dxfId="2272">
      <pivotArea type="all" dataOnly="0" outline="0" fieldPosition="0"/>
    </format>
    <format dxfId="2271">
      <pivotArea type="all" dataOnly="0" outline="0" fieldPosition="0"/>
    </format>
    <format dxfId="2270">
      <pivotArea field="0" type="button" dataOnly="0" labelOnly="1" outline="0" axis="axisRow" fieldPosition="0"/>
    </format>
    <format dxfId="2269">
      <pivotArea dataOnly="0" labelOnly="1" outline="0" axis="axisValues" fieldPosition="0"/>
    </format>
    <format dxfId="2268">
      <pivotArea field="0" type="button" dataOnly="0" labelOnly="1" outline="0" axis="axisRow" fieldPosition="0"/>
    </format>
    <format dxfId="2267">
      <pivotArea dataOnly="0" labelOnly="1" outline="0" axis="axisValues" fieldPosition="0"/>
    </format>
    <format dxfId="2266">
      <pivotArea field="0" type="button" dataOnly="0" labelOnly="1" outline="0" axis="axisRow" fieldPosition="0"/>
    </format>
    <format dxfId="2265">
      <pivotArea dataOnly="0" labelOnly="1" outline="0" axis="axisValues" fieldPosition="0"/>
    </format>
    <format dxfId="2264">
      <pivotArea field="0" type="button" dataOnly="0" labelOnly="1" outline="0" axis="axisRow" fieldPosition="0"/>
    </format>
    <format dxfId="2263">
      <pivotArea dataOnly="0" labelOnly="1" outline="0" axis="axisValues" fieldPosition="0"/>
    </format>
    <format dxfId="2262">
      <pivotArea field="0" type="button" dataOnly="0" labelOnly="1" outline="0" axis="axisRow" fieldPosition="0"/>
    </format>
    <format dxfId="2261">
      <pivotArea dataOnly="0" labelOnly="1" outline="0" axis="axisValues" fieldPosition="0"/>
    </format>
    <format dxfId="2260">
      <pivotArea dataOnly="0" labelOnly="1" outline="0" axis="axisValues" fieldPosition="0"/>
    </format>
    <format dxfId="2259">
      <pivotArea outline="0" fieldPosition="0">
        <references count="1">
          <reference field="4294967294" count="1">
            <x v="0"/>
          </reference>
        </references>
      </pivotArea>
    </format>
    <format dxfId="2258">
      <pivotArea type="all" dataOnly="0" outline="0" fieldPosition="0"/>
    </format>
    <format dxfId="2257">
      <pivotArea field="0" type="button" dataOnly="0" labelOnly="1" outline="0" axis="axisRow" fieldPosition="0"/>
    </format>
    <format dxfId="2256">
      <pivotArea dataOnly="0" labelOnly="1" fieldPosition="0">
        <references count="1">
          <reference field="0" count="50">
            <x v="0"/>
            <x v="1"/>
            <x v="2"/>
            <x v="5"/>
            <x v="7"/>
            <x v="19"/>
            <x v="35"/>
            <x v="81"/>
            <x v="95"/>
            <x v="101"/>
            <x v="149"/>
            <x v="153"/>
            <x v="172"/>
            <x v="188"/>
            <x v="210"/>
            <x v="211"/>
            <x v="231"/>
            <x v="235"/>
            <x v="238"/>
            <x v="244"/>
            <x v="255"/>
            <x v="259"/>
            <x v="267"/>
            <x v="278"/>
            <x v="280"/>
            <x v="331"/>
            <x v="340"/>
            <x v="415"/>
            <x v="426"/>
            <x v="460"/>
            <x v="499"/>
            <x v="501"/>
            <x v="506"/>
            <x v="513"/>
            <x v="514"/>
            <x v="523"/>
            <x v="544"/>
            <x v="545"/>
            <x v="546"/>
            <x v="551"/>
            <x v="580"/>
            <x v="598"/>
            <x v="653"/>
            <x v="684"/>
            <x v="690"/>
            <x v="713"/>
            <x v="716"/>
            <x v="728"/>
            <x v="787"/>
            <x v="813"/>
          </reference>
        </references>
      </pivotArea>
    </format>
    <format dxfId="2255">
      <pivotArea dataOnly="0" labelOnly="1" fieldPosition="0">
        <references count="1">
          <reference field="0" count="50">
            <x v="3"/>
            <x v="6"/>
            <x v="8"/>
            <x v="9"/>
            <x v="39"/>
            <x v="45"/>
            <x v="52"/>
            <x v="80"/>
            <x v="109"/>
            <x v="112"/>
            <x v="116"/>
            <x v="127"/>
            <x v="130"/>
            <x v="131"/>
            <x v="140"/>
            <x v="143"/>
            <x v="251"/>
            <x v="279"/>
            <x v="310"/>
            <x v="339"/>
            <x v="344"/>
            <x v="346"/>
            <x v="352"/>
            <x v="369"/>
            <x v="423"/>
            <x v="449"/>
            <x v="459"/>
            <x v="482"/>
            <x v="498"/>
            <x v="503"/>
            <x v="512"/>
            <x v="520"/>
            <x v="526"/>
            <x v="527"/>
            <x v="531"/>
            <x v="533"/>
            <x v="537"/>
            <x v="541"/>
            <x v="548"/>
            <x v="552"/>
            <x v="673"/>
            <x v="689"/>
            <x v="696"/>
            <x v="698"/>
            <x v="722"/>
            <x v="724"/>
            <x v="783"/>
            <x v="846"/>
            <x v="847"/>
            <x v="850"/>
          </reference>
        </references>
      </pivotArea>
    </format>
    <format dxfId="2254">
      <pivotArea dataOnly="0" labelOnly="1" fieldPosition="0">
        <references count="1">
          <reference field="0" count="50">
            <x v="4"/>
            <x v="14"/>
            <x v="26"/>
            <x v="29"/>
            <x v="48"/>
            <x v="54"/>
            <x v="62"/>
            <x v="110"/>
            <x v="113"/>
            <x v="142"/>
            <x v="148"/>
            <x v="150"/>
            <x v="156"/>
            <x v="161"/>
            <x v="169"/>
            <x v="186"/>
            <x v="219"/>
            <x v="236"/>
            <x v="240"/>
            <x v="245"/>
            <x v="252"/>
            <x v="315"/>
            <x v="366"/>
            <x v="405"/>
            <x v="422"/>
            <x v="430"/>
            <x v="441"/>
            <x v="443"/>
            <x v="464"/>
            <x v="465"/>
            <x v="497"/>
            <x v="522"/>
            <x v="528"/>
            <x v="538"/>
            <x v="540"/>
            <x v="576"/>
            <x v="578"/>
            <x v="601"/>
            <x v="614"/>
            <x v="676"/>
            <x v="705"/>
            <x v="717"/>
            <x v="718"/>
            <x v="731"/>
            <x v="746"/>
            <x v="753"/>
            <x v="767"/>
            <x v="811"/>
            <x v="814"/>
            <x v="851"/>
          </reference>
        </references>
      </pivotArea>
    </format>
    <format dxfId="2253">
      <pivotArea dataOnly="0" labelOnly="1" fieldPosition="0">
        <references count="1">
          <reference field="0" count="50">
            <x v="36"/>
            <x v="38"/>
            <x v="47"/>
            <x v="49"/>
            <x v="85"/>
            <x v="107"/>
            <x v="120"/>
            <x v="146"/>
            <x v="152"/>
            <x v="179"/>
            <x v="190"/>
            <x v="209"/>
            <x v="212"/>
            <x v="241"/>
            <x v="312"/>
            <x v="314"/>
            <x v="322"/>
            <x v="342"/>
            <x v="350"/>
            <x v="359"/>
            <x v="381"/>
            <x v="382"/>
            <x v="393"/>
            <x v="396"/>
            <x v="399"/>
            <x v="412"/>
            <x v="419"/>
            <x v="431"/>
            <x v="456"/>
            <x v="463"/>
            <x v="473"/>
            <x v="479"/>
            <x v="519"/>
            <x v="535"/>
            <x v="555"/>
            <x v="561"/>
            <x v="568"/>
            <x v="572"/>
            <x v="579"/>
            <x v="595"/>
            <x v="604"/>
            <x v="638"/>
            <x v="654"/>
            <x v="658"/>
            <x v="670"/>
            <x v="686"/>
            <x v="695"/>
            <x v="710"/>
            <x v="774"/>
            <x v="842"/>
          </reference>
        </references>
      </pivotArea>
    </format>
    <format dxfId="2252">
      <pivotArea dataOnly="0" labelOnly="1" fieldPosition="0">
        <references count="1">
          <reference field="0" count="50">
            <x v="10"/>
            <x v="20"/>
            <x v="44"/>
            <x v="65"/>
            <x v="96"/>
            <x v="98"/>
            <x v="114"/>
            <x v="124"/>
            <x v="136"/>
            <x v="141"/>
            <x v="158"/>
            <x v="173"/>
            <x v="174"/>
            <x v="177"/>
            <x v="178"/>
            <x v="184"/>
            <x v="192"/>
            <x v="227"/>
            <x v="248"/>
            <x v="288"/>
            <x v="290"/>
            <x v="303"/>
            <x v="347"/>
            <x v="356"/>
            <x v="362"/>
            <x v="376"/>
            <x v="472"/>
            <x v="476"/>
            <x v="480"/>
            <x v="532"/>
            <x v="553"/>
            <x v="594"/>
            <x v="611"/>
            <x v="612"/>
            <x v="624"/>
            <x v="668"/>
            <x v="675"/>
            <x v="682"/>
            <x v="691"/>
            <x v="744"/>
            <x v="749"/>
            <x v="750"/>
            <x v="754"/>
            <x v="784"/>
            <x v="785"/>
            <x v="788"/>
            <x v="801"/>
            <x v="805"/>
            <x v="834"/>
            <x v="849"/>
          </reference>
        </references>
      </pivotArea>
    </format>
    <format dxfId="2251">
      <pivotArea dataOnly="0" labelOnly="1" fieldPosition="0">
        <references count="1">
          <reference field="0" count="50">
            <x v="43"/>
            <x v="58"/>
            <x v="73"/>
            <x v="75"/>
            <x v="86"/>
            <x v="100"/>
            <x v="111"/>
            <x v="151"/>
            <x v="157"/>
            <x v="162"/>
            <x v="164"/>
            <x v="189"/>
            <x v="197"/>
            <x v="221"/>
            <x v="249"/>
            <x v="254"/>
            <x v="276"/>
            <x v="283"/>
            <x v="295"/>
            <x v="306"/>
            <x v="313"/>
            <x v="355"/>
            <x v="361"/>
            <x v="389"/>
            <x v="390"/>
            <x v="410"/>
            <x v="421"/>
            <x v="428"/>
            <x v="432"/>
            <x v="447"/>
            <x v="461"/>
            <x v="485"/>
            <x v="496"/>
            <x v="509"/>
            <x v="549"/>
            <x v="565"/>
            <x v="575"/>
            <x v="623"/>
            <x v="663"/>
            <x v="671"/>
            <x v="674"/>
            <x v="683"/>
            <x v="726"/>
            <x v="733"/>
            <x v="748"/>
            <x v="752"/>
            <x v="758"/>
            <x v="806"/>
            <x v="816"/>
            <x v="845"/>
          </reference>
        </references>
      </pivotArea>
    </format>
    <format dxfId="2250">
      <pivotArea dataOnly="0" labelOnly="1" fieldPosition="0">
        <references count="1">
          <reference field="0" count="50">
            <x v="11"/>
            <x v="13"/>
            <x v="33"/>
            <x v="41"/>
            <x v="63"/>
            <x v="67"/>
            <x v="68"/>
            <x v="70"/>
            <x v="117"/>
            <x v="121"/>
            <x v="163"/>
            <x v="171"/>
            <x v="198"/>
            <x v="204"/>
            <x v="208"/>
            <x v="234"/>
            <x v="261"/>
            <x v="262"/>
            <x v="297"/>
            <x v="397"/>
            <x v="401"/>
            <x v="425"/>
            <x v="444"/>
            <x v="457"/>
            <x v="478"/>
            <x v="492"/>
            <x v="495"/>
            <x v="534"/>
            <x v="550"/>
            <x v="569"/>
            <x v="587"/>
            <x v="608"/>
            <x v="616"/>
            <x v="625"/>
            <x v="627"/>
            <x v="645"/>
            <x v="651"/>
            <x v="655"/>
            <x v="657"/>
            <x v="669"/>
            <x v="672"/>
            <x v="680"/>
            <x v="694"/>
            <x v="719"/>
            <x v="725"/>
            <x v="745"/>
            <x v="763"/>
            <x v="778"/>
            <x v="808"/>
            <x v="824"/>
          </reference>
        </references>
      </pivotArea>
    </format>
    <format dxfId="2249">
      <pivotArea dataOnly="0" labelOnly="1" fieldPosition="0">
        <references count="1">
          <reference field="0" count="50">
            <x v="16"/>
            <x v="59"/>
            <x v="64"/>
            <x v="77"/>
            <x v="79"/>
            <x v="82"/>
            <x v="83"/>
            <x v="93"/>
            <x v="99"/>
            <x v="128"/>
            <x v="135"/>
            <x v="144"/>
            <x v="145"/>
            <x v="181"/>
            <x v="213"/>
            <x v="260"/>
            <x v="300"/>
            <x v="318"/>
            <x v="327"/>
            <x v="332"/>
            <x v="349"/>
            <x v="371"/>
            <x v="377"/>
            <x v="439"/>
            <x v="452"/>
            <x v="453"/>
            <x v="458"/>
            <x v="481"/>
            <x v="484"/>
            <x v="490"/>
            <x v="494"/>
            <x v="516"/>
            <x v="530"/>
            <x v="582"/>
            <x v="585"/>
            <x v="600"/>
            <x v="606"/>
            <x v="620"/>
            <x v="629"/>
            <x v="632"/>
            <x v="652"/>
            <x v="679"/>
            <x v="693"/>
            <x v="737"/>
            <x v="756"/>
            <x v="790"/>
            <x v="800"/>
            <x v="807"/>
            <x v="830"/>
            <x v="836"/>
          </reference>
        </references>
      </pivotArea>
    </format>
    <format dxfId="2248">
      <pivotArea dataOnly="0" labelOnly="1" fieldPosition="0">
        <references count="1">
          <reference field="0" count="50">
            <x v="23"/>
            <x v="25"/>
            <x v="34"/>
            <x v="42"/>
            <x v="57"/>
            <x v="76"/>
            <x v="97"/>
            <x v="104"/>
            <x v="125"/>
            <x v="129"/>
            <x v="133"/>
            <x v="176"/>
            <x v="207"/>
            <x v="223"/>
            <x v="224"/>
            <x v="269"/>
            <x v="304"/>
            <x v="316"/>
            <x v="317"/>
            <x v="357"/>
            <x v="370"/>
            <x v="378"/>
            <x v="386"/>
            <x v="417"/>
            <x v="429"/>
            <x v="521"/>
            <x v="603"/>
            <x v="605"/>
            <x v="615"/>
            <x v="618"/>
            <x v="637"/>
            <x v="647"/>
            <x v="649"/>
            <x v="685"/>
            <x v="706"/>
            <x v="714"/>
            <x v="738"/>
            <x v="740"/>
            <x v="762"/>
            <x v="771"/>
            <x v="772"/>
            <x v="779"/>
            <x v="780"/>
            <x v="781"/>
            <x v="786"/>
            <x v="789"/>
            <x v="809"/>
            <x v="822"/>
            <x v="840"/>
            <x v="841"/>
          </reference>
        </references>
      </pivotArea>
    </format>
    <format dxfId="2247">
      <pivotArea dataOnly="0" labelOnly="1" fieldPosition="0">
        <references count="1">
          <reference field="0" count="50">
            <x v="18"/>
            <x v="32"/>
            <x v="46"/>
            <x v="56"/>
            <x v="91"/>
            <x v="102"/>
            <x v="105"/>
            <x v="106"/>
            <x v="115"/>
            <x v="134"/>
            <x v="160"/>
            <x v="182"/>
            <x v="264"/>
            <x v="292"/>
            <x v="296"/>
            <x v="299"/>
            <x v="305"/>
            <x v="308"/>
            <x v="398"/>
            <x v="402"/>
            <x v="418"/>
            <x v="427"/>
            <x v="433"/>
            <x v="446"/>
            <x v="451"/>
            <x v="493"/>
            <x v="504"/>
            <x v="515"/>
            <x v="525"/>
            <x v="542"/>
            <x v="581"/>
            <x v="590"/>
            <x v="642"/>
            <x v="656"/>
            <x v="662"/>
            <x v="677"/>
            <x v="687"/>
            <x v="729"/>
            <x v="743"/>
            <x v="757"/>
            <x v="760"/>
            <x v="761"/>
            <x v="764"/>
            <x v="766"/>
            <x v="768"/>
            <x v="770"/>
            <x v="773"/>
            <x v="832"/>
            <x v="838"/>
            <x v="848"/>
          </reference>
        </references>
      </pivotArea>
    </format>
    <format dxfId="2246">
      <pivotArea dataOnly="0" labelOnly="1" fieldPosition="0">
        <references count="1">
          <reference field="0" count="50">
            <x v="15"/>
            <x v="24"/>
            <x v="28"/>
            <x v="71"/>
            <x v="72"/>
            <x v="126"/>
            <x v="132"/>
            <x v="185"/>
            <x v="191"/>
            <x v="193"/>
            <x v="222"/>
            <x v="239"/>
            <x v="257"/>
            <x v="270"/>
            <x v="285"/>
            <x v="287"/>
            <x v="291"/>
            <x v="320"/>
            <x v="335"/>
            <x v="348"/>
            <x v="395"/>
            <x v="406"/>
            <x v="420"/>
            <x v="445"/>
            <x v="454"/>
            <x v="469"/>
            <x v="489"/>
            <x v="518"/>
            <x v="563"/>
            <x v="564"/>
            <x v="566"/>
            <x v="602"/>
            <x v="610"/>
            <x v="622"/>
            <x v="633"/>
            <x v="643"/>
            <x v="650"/>
            <x v="659"/>
            <x v="666"/>
            <x v="667"/>
            <x v="711"/>
            <x v="712"/>
            <x v="730"/>
            <x v="732"/>
            <x v="769"/>
            <x v="775"/>
            <x v="810"/>
            <x v="826"/>
            <x v="829"/>
            <x v="844"/>
          </reference>
        </references>
      </pivotArea>
    </format>
    <format dxfId="2245">
      <pivotArea dataOnly="0" labelOnly="1" fieldPosition="0">
        <references count="1">
          <reference field="0" count="50">
            <x v="22"/>
            <x v="50"/>
            <x v="78"/>
            <x v="84"/>
            <x v="92"/>
            <x v="123"/>
            <x v="167"/>
            <x v="168"/>
            <x v="183"/>
            <x v="187"/>
            <x v="216"/>
            <x v="217"/>
            <x v="229"/>
            <x v="243"/>
            <x v="250"/>
            <x v="272"/>
            <x v="311"/>
            <x v="328"/>
            <x v="333"/>
            <x v="368"/>
            <x v="374"/>
            <x v="383"/>
            <x v="385"/>
            <x v="388"/>
            <x v="403"/>
            <x v="416"/>
            <x v="448"/>
            <x v="462"/>
            <x v="470"/>
            <x v="488"/>
            <x v="508"/>
            <x v="529"/>
            <x v="554"/>
            <x v="556"/>
            <x v="570"/>
            <x v="584"/>
            <x v="586"/>
            <x v="607"/>
            <x v="681"/>
            <x v="688"/>
            <x v="701"/>
            <x v="709"/>
            <x v="727"/>
            <x v="742"/>
            <x v="747"/>
            <x v="751"/>
            <x v="755"/>
            <x v="817"/>
            <x v="827"/>
            <x v="831"/>
          </reference>
        </references>
      </pivotArea>
    </format>
    <format dxfId="2244">
      <pivotArea dataOnly="0" labelOnly="1" fieldPosition="0">
        <references count="1">
          <reference field="0" count="50">
            <x v="12"/>
            <x v="51"/>
            <x v="53"/>
            <x v="61"/>
            <x v="66"/>
            <x v="118"/>
            <x v="199"/>
            <x v="201"/>
            <x v="205"/>
            <x v="226"/>
            <x v="230"/>
            <x v="237"/>
            <x v="256"/>
            <x v="268"/>
            <x v="337"/>
            <x v="338"/>
            <x v="345"/>
            <x v="360"/>
            <x v="373"/>
            <x v="375"/>
            <x v="407"/>
            <x v="414"/>
            <x v="435"/>
            <x v="450"/>
            <x v="468"/>
            <x v="477"/>
            <x v="500"/>
            <x v="507"/>
            <x v="510"/>
            <x v="524"/>
            <x v="543"/>
            <x v="613"/>
            <x v="636"/>
            <x v="641"/>
            <x v="678"/>
            <x v="692"/>
            <x v="697"/>
            <x v="700"/>
            <x v="707"/>
            <x v="708"/>
            <x v="739"/>
            <x v="791"/>
            <x v="794"/>
            <x v="795"/>
            <x v="796"/>
            <x v="797"/>
            <x v="799"/>
            <x v="802"/>
            <x v="803"/>
            <x v="843"/>
          </reference>
        </references>
      </pivotArea>
    </format>
    <format dxfId="2243">
      <pivotArea dataOnly="0" labelOnly="1" fieldPosition="0">
        <references count="1">
          <reference field="0" count="50">
            <x v="31"/>
            <x v="88"/>
            <x v="94"/>
            <x v="122"/>
            <x v="154"/>
            <x v="165"/>
            <x v="200"/>
            <x v="202"/>
            <x v="214"/>
            <x v="228"/>
            <x v="232"/>
            <x v="242"/>
            <x v="258"/>
            <x v="263"/>
            <x v="271"/>
            <x v="294"/>
            <x v="325"/>
            <x v="336"/>
            <x v="343"/>
            <x v="351"/>
            <x v="354"/>
            <x v="358"/>
            <x v="367"/>
            <x v="384"/>
            <x v="387"/>
            <x v="394"/>
            <x v="400"/>
            <x v="437"/>
            <x v="471"/>
            <x v="486"/>
            <x v="505"/>
            <x v="511"/>
            <x v="517"/>
            <x v="539"/>
            <x v="558"/>
            <x v="571"/>
            <x v="596"/>
            <x v="626"/>
            <x v="628"/>
            <x v="634"/>
            <x v="635"/>
            <x v="646"/>
            <x v="704"/>
            <x v="782"/>
            <x v="792"/>
            <x v="793"/>
            <x v="820"/>
            <x v="823"/>
            <x v="825"/>
            <x v="835"/>
          </reference>
        </references>
      </pivotArea>
    </format>
    <format dxfId="2242">
      <pivotArea dataOnly="0" labelOnly="1" fieldPosition="0">
        <references count="1">
          <reference field="0" count="50">
            <x v="30"/>
            <x v="37"/>
            <x v="40"/>
            <x v="55"/>
            <x v="74"/>
            <x v="139"/>
            <x v="147"/>
            <x v="194"/>
            <x v="220"/>
            <x v="225"/>
            <x v="253"/>
            <x v="273"/>
            <x v="275"/>
            <x v="277"/>
            <x v="281"/>
            <x v="282"/>
            <x v="289"/>
            <x v="323"/>
            <x v="324"/>
            <x v="330"/>
            <x v="334"/>
            <x v="341"/>
            <x v="380"/>
            <x v="413"/>
            <x v="424"/>
            <x v="442"/>
            <x v="466"/>
            <x v="536"/>
            <x v="547"/>
            <x v="562"/>
            <x v="567"/>
            <x v="577"/>
            <x v="597"/>
            <x v="599"/>
            <x v="619"/>
            <x v="621"/>
            <x v="630"/>
            <x v="648"/>
            <x v="699"/>
            <x v="702"/>
            <x v="715"/>
            <x v="720"/>
            <x v="723"/>
            <x v="735"/>
            <x v="741"/>
            <x v="776"/>
            <x v="818"/>
            <x v="821"/>
            <x v="828"/>
            <x v="839"/>
          </reference>
        </references>
      </pivotArea>
    </format>
    <format dxfId="2241">
      <pivotArea dataOnly="0" labelOnly="1" fieldPosition="0">
        <references count="1">
          <reference field="0" count="50">
            <x v="21"/>
            <x v="27"/>
            <x v="60"/>
            <x v="103"/>
            <x v="119"/>
            <x v="138"/>
            <x v="155"/>
            <x v="159"/>
            <x v="170"/>
            <x v="175"/>
            <x v="180"/>
            <x v="195"/>
            <x v="215"/>
            <x v="218"/>
            <x v="246"/>
            <x v="247"/>
            <x v="274"/>
            <x v="293"/>
            <x v="301"/>
            <x v="307"/>
            <x v="319"/>
            <x v="326"/>
            <x v="329"/>
            <x v="353"/>
            <x v="363"/>
            <x v="364"/>
            <x v="365"/>
            <x v="379"/>
            <x v="392"/>
            <x v="408"/>
            <x v="440"/>
            <x v="474"/>
            <x v="475"/>
            <x v="483"/>
            <x v="487"/>
            <x v="491"/>
            <x v="502"/>
            <x v="559"/>
            <x v="573"/>
            <x v="574"/>
            <x v="583"/>
            <x v="589"/>
            <x v="591"/>
            <x v="609"/>
            <x v="644"/>
            <x v="703"/>
            <x v="734"/>
            <x v="798"/>
            <x v="804"/>
            <x v="815"/>
          </reference>
        </references>
      </pivotArea>
    </format>
    <format dxfId="2240">
      <pivotArea dataOnly="0" labelOnly="1" fieldPosition="0">
        <references count="1">
          <reference field="0" count="50">
            <x v="17"/>
            <x v="69"/>
            <x v="89"/>
            <x v="90"/>
            <x v="108"/>
            <x v="137"/>
            <x v="203"/>
            <x v="233"/>
            <x v="265"/>
            <x v="266"/>
            <x v="284"/>
            <x v="286"/>
            <x v="298"/>
            <x v="302"/>
            <x v="309"/>
            <x v="321"/>
            <x v="372"/>
            <x v="391"/>
            <x v="404"/>
            <x v="409"/>
            <x v="411"/>
            <x v="434"/>
            <x v="436"/>
            <x v="438"/>
            <x v="455"/>
            <x v="467"/>
            <x v="557"/>
            <x v="560"/>
            <x v="588"/>
            <x v="592"/>
            <x v="593"/>
            <x v="617"/>
            <x v="631"/>
            <x v="639"/>
            <x v="640"/>
            <x v="660"/>
            <x v="661"/>
            <x v="664"/>
            <x v="665"/>
            <x v="721"/>
            <x v="736"/>
            <x v="759"/>
            <x v="765"/>
            <x v="777"/>
            <x v="812"/>
            <x v="819"/>
            <x v="833"/>
            <x v="837"/>
            <x v="852"/>
            <x v="853"/>
          </reference>
        </references>
      </pivotArea>
    </format>
    <format dxfId="2239">
      <pivotArea dataOnly="0" labelOnly="1" fieldPosition="0">
        <references count="1">
          <reference field="0" count="4">
            <x v="87"/>
            <x v="166"/>
            <x v="196"/>
            <x v="206"/>
          </reference>
        </references>
      </pivotArea>
    </format>
    <format dxfId="2238">
      <pivotArea dataOnly="0" labelOnly="1" fieldPosition="0">
        <references count="1">
          <reference field="0" count="50">
            <x v="0"/>
            <x v="1"/>
            <x v="2"/>
            <x v="5"/>
            <x v="7"/>
            <x v="19"/>
            <x v="35"/>
            <x v="81"/>
            <x v="95"/>
            <x v="101"/>
            <x v="149"/>
            <x v="153"/>
            <x v="172"/>
            <x v="188"/>
            <x v="210"/>
            <x v="211"/>
            <x v="231"/>
            <x v="235"/>
            <x v="238"/>
            <x v="244"/>
            <x v="255"/>
            <x v="259"/>
            <x v="267"/>
            <x v="278"/>
            <x v="280"/>
            <x v="331"/>
            <x v="340"/>
            <x v="415"/>
            <x v="426"/>
            <x v="460"/>
            <x v="499"/>
            <x v="501"/>
            <x v="506"/>
            <x v="513"/>
            <x v="514"/>
            <x v="523"/>
            <x v="544"/>
            <x v="545"/>
            <x v="546"/>
            <x v="551"/>
            <x v="580"/>
            <x v="598"/>
            <x v="653"/>
            <x v="684"/>
            <x v="690"/>
            <x v="713"/>
            <x v="716"/>
            <x v="728"/>
            <x v="787"/>
            <x v="813"/>
          </reference>
        </references>
      </pivotArea>
    </format>
    <format dxfId="2237">
      <pivotArea dataOnly="0" labelOnly="1" fieldPosition="0">
        <references count="1">
          <reference field="0" count="50">
            <x v="3"/>
            <x v="6"/>
            <x v="8"/>
            <x v="9"/>
            <x v="39"/>
            <x v="45"/>
            <x v="52"/>
            <x v="80"/>
            <x v="109"/>
            <x v="112"/>
            <x v="116"/>
            <x v="127"/>
            <x v="130"/>
            <x v="131"/>
            <x v="140"/>
            <x v="143"/>
            <x v="251"/>
            <x v="279"/>
            <x v="310"/>
            <x v="339"/>
            <x v="344"/>
            <x v="346"/>
            <x v="352"/>
            <x v="369"/>
            <x v="423"/>
            <x v="449"/>
            <x v="459"/>
            <x v="482"/>
            <x v="498"/>
            <x v="503"/>
            <x v="512"/>
            <x v="520"/>
            <x v="526"/>
            <x v="527"/>
            <x v="531"/>
            <x v="533"/>
            <x v="537"/>
            <x v="541"/>
            <x v="548"/>
            <x v="552"/>
            <x v="673"/>
            <x v="689"/>
            <x v="696"/>
            <x v="698"/>
            <x v="722"/>
            <x v="724"/>
            <x v="783"/>
            <x v="846"/>
            <x v="847"/>
            <x v="850"/>
          </reference>
        </references>
      </pivotArea>
    </format>
    <format dxfId="2236">
      <pivotArea dataOnly="0" labelOnly="1" fieldPosition="0">
        <references count="1">
          <reference field="0" count="50">
            <x v="4"/>
            <x v="14"/>
            <x v="26"/>
            <x v="29"/>
            <x v="48"/>
            <x v="54"/>
            <x v="62"/>
            <x v="110"/>
            <x v="113"/>
            <x v="142"/>
            <x v="148"/>
            <x v="150"/>
            <x v="156"/>
            <x v="161"/>
            <x v="169"/>
            <x v="186"/>
            <x v="219"/>
            <x v="236"/>
            <x v="240"/>
            <x v="245"/>
            <x v="252"/>
            <x v="315"/>
            <x v="366"/>
            <x v="405"/>
            <x v="422"/>
            <x v="430"/>
            <x v="441"/>
            <x v="443"/>
            <x v="464"/>
            <x v="465"/>
            <x v="497"/>
            <x v="522"/>
            <x v="528"/>
            <x v="538"/>
            <x v="540"/>
            <x v="576"/>
            <x v="578"/>
            <x v="601"/>
            <x v="614"/>
            <x v="676"/>
            <x v="705"/>
            <x v="717"/>
            <x v="718"/>
            <x v="731"/>
            <x v="746"/>
            <x v="753"/>
            <x v="767"/>
            <x v="811"/>
            <x v="814"/>
            <x v="851"/>
          </reference>
        </references>
      </pivotArea>
    </format>
    <format dxfId="2235">
      <pivotArea dataOnly="0" labelOnly="1" fieldPosition="0">
        <references count="1">
          <reference field="0" count="50">
            <x v="36"/>
            <x v="38"/>
            <x v="47"/>
            <x v="49"/>
            <x v="85"/>
            <x v="107"/>
            <x v="120"/>
            <x v="146"/>
            <x v="152"/>
            <x v="179"/>
            <x v="190"/>
            <x v="209"/>
            <x v="212"/>
            <x v="241"/>
            <x v="312"/>
            <x v="314"/>
            <x v="322"/>
            <x v="342"/>
            <x v="350"/>
            <x v="359"/>
            <x v="381"/>
            <x v="382"/>
            <x v="393"/>
            <x v="396"/>
            <x v="399"/>
            <x v="412"/>
            <x v="419"/>
            <x v="431"/>
            <x v="456"/>
            <x v="463"/>
            <x v="473"/>
            <x v="479"/>
            <x v="519"/>
            <x v="535"/>
            <x v="555"/>
            <x v="561"/>
            <x v="568"/>
            <x v="572"/>
            <x v="579"/>
            <x v="595"/>
            <x v="604"/>
            <x v="638"/>
            <x v="654"/>
            <x v="658"/>
            <x v="670"/>
            <x v="686"/>
            <x v="695"/>
            <x v="710"/>
            <x v="774"/>
            <x v="842"/>
          </reference>
        </references>
      </pivotArea>
    </format>
    <format dxfId="2234">
      <pivotArea dataOnly="0" labelOnly="1" fieldPosition="0">
        <references count="1">
          <reference field="0" count="50">
            <x v="10"/>
            <x v="20"/>
            <x v="44"/>
            <x v="65"/>
            <x v="96"/>
            <x v="98"/>
            <x v="114"/>
            <x v="124"/>
            <x v="136"/>
            <x v="141"/>
            <x v="158"/>
            <x v="173"/>
            <x v="174"/>
            <x v="177"/>
            <x v="178"/>
            <x v="184"/>
            <x v="192"/>
            <x v="227"/>
            <x v="248"/>
            <x v="288"/>
            <x v="290"/>
            <x v="303"/>
            <x v="347"/>
            <x v="356"/>
            <x v="362"/>
            <x v="376"/>
            <x v="472"/>
            <x v="476"/>
            <x v="480"/>
            <x v="532"/>
            <x v="553"/>
            <x v="594"/>
            <x v="611"/>
            <x v="612"/>
            <x v="624"/>
            <x v="668"/>
            <x v="675"/>
            <x v="682"/>
            <x v="691"/>
            <x v="744"/>
            <x v="749"/>
            <x v="750"/>
            <x v="754"/>
            <x v="784"/>
            <x v="785"/>
            <x v="788"/>
            <x v="801"/>
            <x v="805"/>
            <x v="834"/>
            <x v="849"/>
          </reference>
        </references>
      </pivotArea>
    </format>
    <format dxfId="2233">
      <pivotArea dataOnly="0" labelOnly="1" fieldPosition="0">
        <references count="1">
          <reference field="0" count="50">
            <x v="43"/>
            <x v="58"/>
            <x v="73"/>
            <x v="75"/>
            <x v="86"/>
            <x v="100"/>
            <x v="111"/>
            <x v="151"/>
            <x v="157"/>
            <x v="162"/>
            <x v="164"/>
            <x v="189"/>
            <x v="197"/>
            <x v="221"/>
            <x v="249"/>
            <x v="254"/>
            <x v="276"/>
            <x v="283"/>
            <x v="295"/>
            <x v="306"/>
            <x v="313"/>
            <x v="355"/>
            <x v="361"/>
            <x v="389"/>
            <x v="390"/>
            <x v="410"/>
            <x v="421"/>
            <x v="428"/>
            <x v="432"/>
            <x v="447"/>
            <x v="461"/>
            <x v="485"/>
            <x v="496"/>
            <x v="509"/>
            <x v="549"/>
            <x v="565"/>
            <x v="575"/>
            <x v="623"/>
            <x v="663"/>
            <x v="671"/>
            <x v="674"/>
            <x v="683"/>
            <x v="726"/>
            <x v="733"/>
            <x v="748"/>
            <x v="752"/>
            <x v="758"/>
            <x v="806"/>
            <x v="816"/>
            <x v="845"/>
          </reference>
        </references>
      </pivotArea>
    </format>
    <format dxfId="2232">
      <pivotArea dataOnly="0" labelOnly="1" fieldPosition="0">
        <references count="1">
          <reference field="0" count="50">
            <x v="11"/>
            <x v="13"/>
            <x v="33"/>
            <x v="41"/>
            <x v="63"/>
            <x v="67"/>
            <x v="68"/>
            <x v="70"/>
            <x v="117"/>
            <x v="121"/>
            <x v="163"/>
            <x v="171"/>
            <x v="198"/>
            <x v="204"/>
            <x v="208"/>
            <x v="234"/>
            <x v="261"/>
            <x v="262"/>
            <x v="297"/>
            <x v="397"/>
            <x v="401"/>
            <x v="425"/>
            <x v="444"/>
            <x v="457"/>
            <x v="478"/>
            <x v="492"/>
            <x v="495"/>
            <x v="534"/>
            <x v="550"/>
            <x v="569"/>
            <x v="587"/>
            <x v="608"/>
            <x v="616"/>
            <x v="625"/>
            <x v="627"/>
            <x v="645"/>
            <x v="651"/>
            <x v="655"/>
            <x v="657"/>
            <x v="669"/>
            <x v="672"/>
            <x v="680"/>
            <x v="694"/>
            <x v="719"/>
            <x v="725"/>
            <x v="745"/>
            <x v="763"/>
            <x v="778"/>
            <x v="808"/>
            <x v="824"/>
          </reference>
        </references>
      </pivotArea>
    </format>
    <format dxfId="2231">
      <pivotArea dataOnly="0" labelOnly="1" fieldPosition="0">
        <references count="1">
          <reference field="0" count="50">
            <x v="16"/>
            <x v="59"/>
            <x v="64"/>
            <x v="77"/>
            <x v="79"/>
            <x v="82"/>
            <x v="83"/>
            <x v="93"/>
            <x v="99"/>
            <x v="128"/>
            <x v="135"/>
            <x v="144"/>
            <x v="145"/>
            <x v="181"/>
            <x v="213"/>
            <x v="260"/>
            <x v="300"/>
            <x v="318"/>
            <x v="327"/>
            <x v="332"/>
            <x v="349"/>
            <x v="371"/>
            <x v="377"/>
            <x v="439"/>
            <x v="452"/>
            <x v="453"/>
            <x v="458"/>
            <x v="481"/>
            <x v="484"/>
            <x v="490"/>
            <x v="494"/>
            <x v="516"/>
            <x v="530"/>
            <x v="582"/>
            <x v="585"/>
            <x v="600"/>
            <x v="606"/>
            <x v="620"/>
            <x v="629"/>
            <x v="632"/>
            <x v="652"/>
            <x v="679"/>
            <x v="693"/>
            <x v="737"/>
            <x v="756"/>
            <x v="790"/>
            <x v="800"/>
            <x v="807"/>
            <x v="830"/>
            <x v="836"/>
          </reference>
        </references>
      </pivotArea>
    </format>
    <format dxfId="2230">
      <pivotArea dataOnly="0" labelOnly="1" fieldPosition="0">
        <references count="1">
          <reference field="0" count="50">
            <x v="23"/>
            <x v="25"/>
            <x v="34"/>
            <x v="42"/>
            <x v="57"/>
            <x v="76"/>
            <x v="97"/>
            <x v="104"/>
            <x v="125"/>
            <x v="129"/>
            <x v="133"/>
            <x v="176"/>
            <x v="207"/>
            <x v="223"/>
            <x v="224"/>
            <x v="269"/>
            <x v="304"/>
            <x v="316"/>
            <x v="317"/>
            <x v="357"/>
            <x v="370"/>
            <x v="378"/>
            <x v="386"/>
            <x v="417"/>
            <x v="429"/>
            <x v="521"/>
            <x v="603"/>
            <x v="605"/>
            <x v="615"/>
            <x v="618"/>
            <x v="637"/>
            <x v="647"/>
            <x v="649"/>
            <x v="685"/>
            <x v="706"/>
            <x v="714"/>
            <x v="738"/>
            <x v="740"/>
            <x v="762"/>
            <x v="771"/>
            <x v="772"/>
            <x v="779"/>
            <x v="780"/>
            <x v="781"/>
            <x v="786"/>
            <x v="789"/>
            <x v="809"/>
            <x v="822"/>
            <x v="840"/>
            <x v="841"/>
          </reference>
        </references>
      </pivotArea>
    </format>
    <format dxfId="2229">
      <pivotArea dataOnly="0" labelOnly="1" fieldPosition="0">
        <references count="1">
          <reference field="0" count="50">
            <x v="18"/>
            <x v="32"/>
            <x v="46"/>
            <x v="56"/>
            <x v="91"/>
            <x v="102"/>
            <x v="105"/>
            <x v="106"/>
            <x v="115"/>
            <x v="134"/>
            <x v="160"/>
            <x v="182"/>
            <x v="264"/>
            <x v="292"/>
            <x v="296"/>
            <x v="299"/>
            <x v="305"/>
            <x v="308"/>
            <x v="398"/>
            <x v="402"/>
            <x v="418"/>
            <x v="427"/>
            <x v="433"/>
            <x v="446"/>
            <x v="451"/>
            <x v="493"/>
            <x v="504"/>
            <x v="515"/>
            <x v="525"/>
            <x v="542"/>
            <x v="581"/>
            <x v="590"/>
            <x v="642"/>
            <x v="656"/>
            <x v="662"/>
            <x v="677"/>
            <x v="687"/>
            <x v="729"/>
            <x v="743"/>
            <x v="757"/>
            <x v="760"/>
            <x v="761"/>
            <x v="764"/>
            <x v="766"/>
            <x v="768"/>
            <x v="770"/>
            <x v="773"/>
            <x v="832"/>
            <x v="838"/>
            <x v="848"/>
          </reference>
        </references>
      </pivotArea>
    </format>
    <format dxfId="2228">
      <pivotArea dataOnly="0" labelOnly="1" fieldPosition="0">
        <references count="1">
          <reference field="0" count="50">
            <x v="15"/>
            <x v="24"/>
            <x v="28"/>
            <x v="71"/>
            <x v="72"/>
            <x v="126"/>
            <x v="132"/>
            <x v="185"/>
            <x v="191"/>
            <x v="193"/>
            <x v="222"/>
            <x v="239"/>
            <x v="257"/>
            <x v="270"/>
            <x v="285"/>
            <x v="287"/>
            <x v="291"/>
            <x v="320"/>
            <x v="335"/>
            <x v="348"/>
            <x v="395"/>
            <x v="406"/>
            <x v="420"/>
            <x v="445"/>
            <x v="454"/>
            <x v="469"/>
            <x v="489"/>
            <x v="518"/>
            <x v="563"/>
            <x v="564"/>
            <x v="566"/>
            <x v="602"/>
            <x v="610"/>
            <x v="622"/>
            <x v="633"/>
            <x v="643"/>
            <x v="650"/>
            <x v="659"/>
            <x v="666"/>
            <x v="667"/>
            <x v="711"/>
            <x v="712"/>
            <x v="730"/>
            <x v="732"/>
            <x v="769"/>
            <x v="775"/>
            <x v="810"/>
            <x v="826"/>
            <x v="829"/>
            <x v="844"/>
          </reference>
        </references>
      </pivotArea>
    </format>
    <format dxfId="2227">
      <pivotArea dataOnly="0" labelOnly="1" fieldPosition="0">
        <references count="1">
          <reference field="0" count="50">
            <x v="22"/>
            <x v="50"/>
            <x v="78"/>
            <x v="84"/>
            <x v="92"/>
            <x v="123"/>
            <x v="167"/>
            <x v="168"/>
            <x v="183"/>
            <x v="187"/>
            <x v="216"/>
            <x v="217"/>
            <x v="229"/>
            <x v="243"/>
            <x v="250"/>
            <x v="272"/>
            <x v="311"/>
            <x v="328"/>
            <x v="333"/>
            <x v="368"/>
            <x v="374"/>
            <x v="383"/>
            <x v="385"/>
            <x v="388"/>
            <x v="403"/>
            <x v="416"/>
            <x v="448"/>
            <x v="462"/>
            <x v="470"/>
            <x v="488"/>
            <x v="508"/>
            <x v="529"/>
            <x v="554"/>
            <x v="556"/>
            <x v="570"/>
            <x v="584"/>
            <x v="586"/>
            <x v="607"/>
            <x v="681"/>
            <x v="688"/>
            <x v="701"/>
            <x v="709"/>
            <x v="727"/>
            <x v="742"/>
            <x v="747"/>
            <x v="751"/>
            <x v="755"/>
            <x v="817"/>
            <x v="827"/>
            <x v="831"/>
          </reference>
        </references>
      </pivotArea>
    </format>
    <format dxfId="2226">
      <pivotArea dataOnly="0" labelOnly="1" fieldPosition="0">
        <references count="1">
          <reference field="0" count="50">
            <x v="12"/>
            <x v="51"/>
            <x v="53"/>
            <x v="61"/>
            <x v="66"/>
            <x v="118"/>
            <x v="199"/>
            <x v="201"/>
            <x v="205"/>
            <x v="226"/>
            <x v="230"/>
            <x v="237"/>
            <x v="256"/>
            <x v="268"/>
            <x v="337"/>
            <x v="338"/>
            <x v="345"/>
            <x v="360"/>
            <x v="373"/>
            <x v="375"/>
            <x v="407"/>
            <x v="414"/>
            <x v="435"/>
            <x v="450"/>
            <x v="468"/>
            <x v="477"/>
            <x v="500"/>
            <x v="507"/>
            <x v="510"/>
            <x v="524"/>
            <x v="543"/>
            <x v="613"/>
            <x v="636"/>
            <x v="641"/>
            <x v="678"/>
            <x v="692"/>
            <x v="697"/>
            <x v="700"/>
            <x v="707"/>
            <x v="708"/>
            <x v="739"/>
            <x v="791"/>
            <x v="794"/>
            <x v="795"/>
            <x v="796"/>
            <x v="797"/>
            <x v="799"/>
            <x v="802"/>
            <x v="803"/>
            <x v="843"/>
          </reference>
        </references>
      </pivotArea>
    </format>
    <format dxfId="2225">
      <pivotArea dataOnly="0" labelOnly="1" fieldPosition="0">
        <references count="1">
          <reference field="0" count="50">
            <x v="31"/>
            <x v="88"/>
            <x v="94"/>
            <x v="122"/>
            <x v="154"/>
            <x v="165"/>
            <x v="200"/>
            <x v="202"/>
            <x v="214"/>
            <x v="228"/>
            <x v="232"/>
            <x v="242"/>
            <x v="258"/>
            <x v="263"/>
            <x v="271"/>
            <x v="294"/>
            <x v="325"/>
            <x v="336"/>
            <x v="343"/>
            <x v="351"/>
            <x v="354"/>
            <x v="358"/>
            <x v="367"/>
            <x v="384"/>
            <x v="387"/>
            <x v="394"/>
            <x v="400"/>
            <x v="437"/>
            <x v="471"/>
            <x v="486"/>
            <x v="505"/>
            <x v="511"/>
            <x v="517"/>
            <x v="539"/>
            <x v="558"/>
            <x v="571"/>
            <x v="596"/>
            <x v="626"/>
            <x v="628"/>
            <x v="634"/>
            <x v="635"/>
            <x v="646"/>
            <x v="704"/>
            <x v="782"/>
            <x v="792"/>
            <x v="793"/>
            <x v="820"/>
            <x v="823"/>
            <x v="825"/>
            <x v="835"/>
          </reference>
        </references>
      </pivotArea>
    </format>
    <format dxfId="2224">
      <pivotArea dataOnly="0" labelOnly="1" fieldPosition="0">
        <references count="1">
          <reference field="0" count="50">
            <x v="30"/>
            <x v="37"/>
            <x v="40"/>
            <x v="55"/>
            <x v="74"/>
            <x v="139"/>
            <x v="147"/>
            <x v="194"/>
            <x v="220"/>
            <x v="225"/>
            <x v="253"/>
            <x v="273"/>
            <x v="275"/>
            <x v="277"/>
            <x v="281"/>
            <x v="282"/>
            <x v="289"/>
            <x v="323"/>
            <x v="324"/>
            <x v="330"/>
            <x v="334"/>
            <x v="341"/>
            <x v="380"/>
            <x v="413"/>
            <x v="424"/>
            <x v="442"/>
            <x v="466"/>
            <x v="536"/>
            <x v="547"/>
            <x v="562"/>
            <x v="567"/>
            <x v="577"/>
            <x v="597"/>
            <x v="599"/>
            <x v="619"/>
            <x v="621"/>
            <x v="630"/>
            <x v="648"/>
            <x v="699"/>
            <x v="702"/>
            <x v="715"/>
            <x v="720"/>
            <x v="723"/>
            <x v="735"/>
            <x v="741"/>
            <x v="776"/>
            <x v="818"/>
            <x v="821"/>
            <x v="828"/>
            <x v="839"/>
          </reference>
        </references>
      </pivotArea>
    </format>
    <format dxfId="2223">
      <pivotArea dataOnly="0" labelOnly="1" fieldPosition="0">
        <references count="1">
          <reference field="0" count="50">
            <x v="21"/>
            <x v="27"/>
            <x v="60"/>
            <x v="103"/>
            <x v="119"/>
            <x v="138"/>
            <x v="155"/>
            <x v="159"/>
            <x v="170"/>
            <x v="175"/>
            <x v="180"/>
            <x v="195"/>
            <x v="215"/>
            <x v="218"/>
            <x v="246"/>
            <x v="247"/>
            <x v="274"/>
            <x v="293"/>
            <x v="301"/>
            <x v="307"/>
            <x v="319"/>
            <x v="326"/>
            <x v="329"/>
            <x v="353"/>
            <x v="363"/>
            <x v="364"/>
            <x v="365"/>
            <x v="379"/>
            <x v="392"/>
            <x v="408"/>
            <x v="440"/>
            <x v="474"/>
            <x v="475"/>
            <x v="483"/>
            <x v="487"/>
            <x v="491"/>
            <x v="502"/>
            <x v="559"/>
            <x v="573"/>
            <x v="574"/>
            <x v="583"/>
            <x v="589"/>
            <x v="591"/>
            <x v="609"/>
            <x v="644"/>
            <x v="703"/>
            <x v="734"/>
            <x v="798"/>
            <x v="804"/>
            <x v="815"/>
          </reference>
        </references>
      </pivotArea>
    </format>
    <format dxfId="2222">
      <pivotArea dataOnly="0" labelOnly="1" fieldPosition="0">
        <references count="1">
          <reference field="0" count="50">
            <x v="17"/>
            <x v="69"/>
            <x v="89"/>
            <x v="90"/>
            <x v="108"/>
            <x v="137"/>
            <x v="203"/>
            <x v="233"/>
            <x v="265"/>
            <x v="266"/>
            <x v="284"/>
            <x v="286"/>
            <x v="298"/>
            <x v="302"/>
            <x v="309"/>
            <x v="321"/>
            <x v="372"/>
            <x v="391"/>
            <x v="404"/>
            <x v="409"/>
            <x v="411"/>
            <x v="434"/>
            <x v="436"/>
            <x v="438"/>
            <x v="455"/>
            <x v="467"/>
            <x v="557"/>
            <x v="560"/>
            <x v="588"/>
            <x v="592"/>
            <x v="593"/>
            <x v="617"/>
            <x v="631"/>
            <x v="639"/>
            <x v="640"/>
            <x v="660"/>
            <x v="661"/>
            <x v="664"/>
            <x v="665"/>
            <x v="721"/>
            <x v="736"/>
            <x v="759"/>
            <x v="765"/>
            <x v="777"/>
            <x v="812"/>
            <x v="819"/>
            <x v="833"/>
            <x v="837"/>
            <x v="852"/>
            <x v="853"/>
          </reference>
        </references>
      </pivotArea>
    </format>
    <format dxfId="2221">
      <pivotArea dataOnly="0" labelOnly="1" fieldPosition="0">
        <references count="1">
          <reference field="0" count="4">
            <x v="87"/>
            <x v="166"/>
            <x v="196"/>
            <x v="206"/>
          </reference>
        </references>
      </pivotArea>
    </format>
    <format dxfId="2220">
      <pivotArea dataOnly="0" labelOnly="1" fieldPosition="0">
        <references count="1">
          <reference field="0" count="50">
            <x v="0"/>
            <x v="1"/>
            <x v="2"/>
            <x v="5"/>
            <x v="7"/>
            <x v="19"/>
            <x v="35"/>
            <x v="81"/>
            <x v="95"/>
            <x v="101"/>
            <x v="149"/>
            <x v="153"/>
            <x v="172"/>
            <x v="188"/>
            <x v="210"/>
            <x v="211"/>
            <x v="231"/>
            <x v="235"/>
            <x v="238"/>
            <x v="244"/>
            <x v="255"/>
            <x v="259"/>
            <x v="267"/>
            <x v="278"/>
            <x v="280"/>
            <x v="331"/>
            <x v="340"/>
            <x v="415"/>
            <x v="426"/>
            <x v="460"/>
            <x v="499"/>
            <x v="501"/>
            <x v="506"/>
            <x v="513"/>
            <x v="514"/>
            <x v="523"/>
            <x v="544"/>
            <x v="545"/>
            <x v="546"/>
            <x v="551"/>
            <x v="580"/>
            <x v="598"/>
            <x v="653"/>
            <x v="684"/>
            <x v="690"/>
            <x v="713"/>
            <x v="716"/>
            <x v="728"/>
            <x v="787"/>
            <x v="813"/>
          </reference>
        </references>
      </pivotArea>
    </format>
    <format dxfId="2219">
      <pivotArea dataOnly="0" labelOnly="1" fieldPosition="0">
        <references count="1">
          <reference field="0" count="50">
            <x v="3"/>
            <x v="6"/>
            <x v="8"/>
            <x v="9"/>
            <x v="39"/>
            <x v="45"/>
            <x v="52"/>
            <x v="80"/>
            <x v="109"/>
            <x v="112"/>
            <x v="116"/>
            <x v="127"/>
            <x v="130"/>
            <x v="131"/>
            <x v="140"/>
            <x v="143"/>
            <x v="251"/>
            <x v="279"/>
            <x v="310"/>
            <x v="339"/>
            <x v="344"/>
            <x v="346"/>
            <x v="352"/>
            <x v="369"/>
            <x v="423"/>
            <x v="449"/>
            <x v="459"/>
            <x v="482"/>
            <x v="498"/>
            <x v="503"/>
            <x v="512"/>
            <x v="520"/>
            <x v="526"/>
            <x v="527"/>
            <x v="531"/>
            <x v="533"/>
            <x v="537"/>
            <x v="541"/>
            <x v="548"/>
            <x v="552"/>
            <x v="673"/>
            <x v="689"/>
            <x v="696"/>
            <x v="698"/>
            <x v="722"/>
            <x v="724"/>
            <x v="783"/>
            <x v="846"/>
            <x v="847"/>
            <x v="850"/>
          </reference>
        </references>
      </pivotArea>
    </format>
    <format dxfId="2218">
      <pivotArea dataOnly="0" labelOnly="1" fieldPosition="0">
        <references count="1">
          <reference field="0" count="50">
            <x v="4"/>
            <x v="14"/>
            <x v="26"/>
            <x v="29"/>
            <x v="48"/>
            <x v="54"/>
            <x v="62"/>
            <x v="110"/>
            <x v="113"/>
            <x v="142"/>
            <x v="148"/>
            <x v="150"/>
            <x v="156"/>
            <x v="161"/>
            <x v="169"/>
            <x v="186"/>
            <x v="219"/>
            <x v="236"/>
            <x v="240"/>
            <x v="245"/>
            <x v="252"/>
            <x v="315"/>
            <x v="366"/>
            <x v="405"/>
            <x v="422"/>
            <x v="430"/>
            <x v="441"/>
            <x v="443"/>
            <x v="464"/>
            <x v="465"/>
            <x v="497"/>
            <x v="522"/>
            <x v="528"/>
            <x v="538"/>
            <x v="540"/>
            <x v="576"/>
            <x v="578"/>
            <x v="601"/>
            <x v="614"/>
            <x v="676"/>
            <x v="705"/>
            <x v="717"/>
            <x v="718"/>
            <x v="731"/>
            <x v="746"/>
            <x v="753"/>
            <x v="767"/>
            <x v="811"/>
            <x v="814"/>
            <x v="851"/>
          </reference>
        </references>
      </pivotArea>
    </format>
    <format dxfId="2217">
      <pivotArea dataOnly="0" labelOnly="1" fieldPosition="0">
        <references count="1">
          <reference field="0" count="50">
            <x v="36"/>
            <x v="38"/>
            <x v="47"/>
            <x v="49"/>
            <x v="85"/>
            <x v="107"/>
            <x v="120"/>
            <x v="146"/>
            <x v="152"/>
            <x v="179"/>
            <x v="190"/>
            <x v="209"/>
            <x v="212"/>
            <x v="241"/>
            <x v="312"/>
            <x v="314"/>
            <x v="322"/>
            <x v="342"/>
            <x v="350"/>
            <x v="359"/>
            <x v="381"/>
            <x v="382"/>
            <x v="393"/>
            <x v="396"/>
            <x v="399"/>
            <x v="412"/>
            <x v="419"/>
            <x v="431"/>
            <x v="456"/>
            <x v="463"/>
            <x v="473"/>
            <x v="479"/>
            <x v="519"/>
            <x v="535"/>
            <x v="555"/>
            <x v="561"/>
            <x v="568"/>
            <x v="572"/>
            <x v="579"/>
            <x v="595"/>
            <x v="604"/>
            <x v="638"/>
            <x v="654"/>
            <x v="658"/>
            <x v="670"/>
            <x v="686"/>
            <x v="695"/>
            <x v="710"/>
            <x v="774"/>
            <x v="842"/>
          </reference>
        </references>
      </pivotArea>
    </format>
    <format dxfId="2216">
      <pivotArea dataOnly="0" labelOnly="1" fieldPosition="0">
        <references count="1">
          <reference field="0" count="50">
            <x v="10"/>
            <x v="20"/>
            <x v="44"/>
            <x v="65"/>
            <x v="96"/>
            <x v="98"/>
            <x v="114"/>
            <x v="124"/>
            <x v="136"/>
            <x v="141"/>
            <x v="158"/>
            <x v="173"/>
            <x v="174"/>
            <x v="177"/>
            <x v="178"/>
            <x v="184"/>
            <x v="192"/>
            <x v="227"/>
            <x v="248"/>
            <x v="288"/>
            <x v="290"/>
            <x v="303"/>
            <x v="347"/>
            <x v="356"/>
            <x v="362"/>
            <x v="376"/>
            <x v="472"/>
            <x v="476"/>
            <x v="480"/>
            <x v="532"/>
            <x v="553"/>
            <x v="594"/>
            <x v="611"/>
            <x v="612"/>
            <x v="624"/>
            <x v="668"/>
            <x v="675"/>
            <x v="682"/>
            <x v="691"/>
            <x v="744"/>
            <x v="749"/>
            <x v="750"/>
            <x v="754"/>
            <x v="784"/>
            <x v="785"/>
            <x v="788"/>
            <x v="801"/>
            <x v="805"/>
            <x v="834"/>
            <x v="849"/>
          </reference>
        </references>
      </pivotArea>
    </format>
    <format dxfId="2215">
      <pivotArea dataOnly="0" labelOnly="1" fieldPosition="0">
        <references count="1">
          <reference field="0" count="50">
            <x v="43"/>
            <x v="58"/>
            <x v="73"/>
            <x v="75"/>
            <x v="86"/>
            <x v="100"/>
            <x v="111"/>
            <x v="151"/>
            <x v="157"/>
            <x v="162"/>
            <x v="164"/>
            <x v="189"/>
            <x v="197"/>
            <x v="221"/>
            <x v="249"/>
            <x v="254"/>
            <x v="276"/>
            <x v="283"/>
            <x v="295"/>
            <x v="306"/>
            <x v="313"/>
            <x v="355"/>
            <x v="361"/>
            <x v="389"/>
            <x v="390"/>
            <x v="410"/>
            <x v="421"/>
            <x v="428"/>
            <x v="432"/>
            <x v="447"/>
            <x v="461"/>
            <x v="485"/>
            <x v="496"/>
            <x v="509"/>
            <x v="549"/>
            <x v="565"/>
            <x v="575"/>
            <x v="623"/>
            <x v="663"/>
            <x v="671"/>
            <x v="674"/>
            <x v="683"/>
            <x v="726"/>
            <x v="733"/>
            <x v="748"/>
            <x v="752"/>
            <x v="758"/>
            <x v="806"/>
            <x v="816"/>
            <x v="845"/>
          </reference>
        </references>
      </pivotArea>
    </format>
    <format dxfId="2214">
      <pivotArea dataOnly="0" labelOnly="1" fieldPosition="0">
        <references count="1">
          <reference field="0" count="50">
            <x v="11"/>
            <x v="13"/>
            <x v="33"/>
            <x v="41"/>
            <x v="63"/>
            <x v="67"/>
            <x v="68"/>
            <x v="70"/>
            <x v="117"/>
            <x v="121"/>
            <x v="163"/>
            <x v="171"/>
            <x v="198"/>
            <x v="204"/>
            <x v="208"/>
            <x v="234"/>
            <x v="261"/>
            <x v="262"/>
            <x v="297"/>
            <x v="397"/>
            <x v="401"/>
            <x v="425"/>
            <x v="444"/>
            <x v="457"/>
            <x v="478"/>
            <x v="492"/>
            <x v="495"/>
            <x v="534"/>
            <x v="550"/>
            <x v="569"/>
            <x v="587"/>
            <x v="608"/>
            <x v="616"/>
            <x v="625"/>
            <x v="627"/>
            <x v="645"/>
            <x v="651"/>
            <x v="655"/>
            <x v="657"/>
            <x v="669"/>
            <x v="672"/>
            <x v="680"/>
            <x v="694"/>
            <x v="719"/>
            <x v="725"/>
            <x v="745"/>
            <x v="763"/>
            <x v="778"/>
            <x v="808"/>
            <x v="824"/>
          </reference>
        </references>
      </pivotArea>
    </format>
    <format dxfId="2213">
      <pivotArea dataOnly="0" labelOnly="1" fieldPosition="0">
        <references count="1">
          <reference field="0" count="50">
            <x v="16"/>
            <x v="59"/>
            <x v="64"/>
            <x v="77"/>
            <x v="79"/>
            <x v="82"/>
            <x v="83"/>
            <x v="93"/>
            <x v="99"/>
            <x v="128"/>
            <x v="135"/>
            <x v="144"/>
            <x v="145"/>
            <x v="181"/>
            <x v="213"/>
            <x v="260"/>
            <x v="300"/>
            <x v="318"/>
            <x v="327"/>
            <x v="332"/>
            <x v="349"/>
            <x v="371"/>
            <x v="377"/>
            <x v="439"/>
            <x v="452"/>
            <x v="453"/>
            <x v="458"/>
            <x v="481"/>
            <x v="484"/>
            <x v="490"/>
            <x v="494"/>
            <x v="516"/>
            <x v="530"/>
            <x v="582"/>
            <x v="585"/>
            <x v="600"/>
            <x v="606"/>
            <x v="620"/>
            <x v="629"/>
            <x v="632"/>
            <x v="652"/>
            <x v="679"/>
            <x v="693"/>
            <x v="737"/>
            <x v="756"/>
            <x v="790"/>
            <x v="800"/>
            <x v="807"/>
            <x v="830"/>
            <x v="836"/>
          </reference>
        </references>
      </pivotArea>
    </format>
    <format dxfId="2212">
      <pivotArea dataOnly="0" labelOnly="1" fieldPosition="0">
        <references count="1">
          <reference field="0" count="50">
            <x v="23"/>
            <x v="25"/>
            <x v="34"/>
            <x v="42"/>
            <x v="57"/>
            <x v="76"/>
            <x v="97"/>
            <x v="104"/>
            <x v="125"/>
            <x v="129"/>
            <x v="133"/>
            <x v="176"/>
            <x v="207"/>
            <x v="223"/>
            <x v="224"/>
            <x v="269"/>
            <x v="304"/>
            <x v="316"/>
            <x v="317"/>
            <x v="357"/>
            <x v="370"/>
            <x v="378"/>
            <x v="386"/>
            <x v="417"/>
            <x v="429"/>
            <x v="521"/>
            <x v="603"/>
            <x v="605"/>
            <x v="615"/>
            <x v="618"/>
            <x v="637"/>
            <x v="647"/>
            <x v="649"/>
            <x v="685"/>
            <x v="706"/>
            <x v="714"/>
            <x v="738"/>
            <x v="740"/>
            <x v="762"/>
            <x v="771"/>
            <x v="772"/>
            <x v="779"/>
            <x v="780"/>
            <x v="781"/>
            <x v="786"/>
            <x v="789"/>
            <x v="809"/>
            <x v="822"/>
            <x v="840"/>
            <x v="841"/>
          </reference>
        </references>
      </pivotArea>
    </format>
    <format dxfId="2211">
      <pivotArea dataOnly="0" labelOnly="1" fieldPosition="0">
        <references count="1">
          <reference field="0" count="50">
            <x v="18"/>
            <x v="32"/>
            <x v="46"/>
            <x v="56"/>
            <x v="91"/>
            <x v="102"/>
            <x v="105"/>
            <x v="106"/>
            <x v="115"/>
            <x v="134"/>
            <x v="160"/>
            <x v="182"/>
            <x v="264"/>
            <x v="292"/>
            <x v="296"/>
            <x v="299"/>
            <x v="305"/>
            <x v="308"/>
            <x v="398"/>
            <x v="402"/>
            <x v="418"/>
            <x v="427"/>
            <x v="433"/>
            <x v="446"/>
            <x v="451"/>
            <x v="493"/>
            <x v="504"/>
            <x v="515"/>
            <x v="525"/>
            <x v="542"/>
            <x v="581"/>
            <x v="590"/>
            <x v="642"/>
            <x v="656"/>
            <x v="662"/>
            <x v="677"/>
            <x v="687"/>
            <x v="729"/>
            <x v="743"/>
            <x v="757"/>
            <x v="760"/>
            <x v="761"/>
            <x v="764"/>
            <x v="766"/>
            <x v="768"/>
            <x v="770"/>
            <x v="773"/>
            <x v="832"/>
            <x v="838"/>
            <x v="848"/>
          </reference>
        </references>
      </pivotArea>
    </format>
    <format dxfId="2210">
      <pivotArea dataOnly="0" labelOnly="1" fieldPosition="0">
        <references count="1">
          <reference field="0" count="50">
            <x v="15"/>
            <x v="24"/>
            <x v="28"/>
            <x v="71"/>
            <x v="72"/>
            <x v="126"/>
            <x v="132"/>
            <x v="185"/>
            <x v="191"/>
            <x v="193"/>
            <x v="222"/>
            <x v="239"/>
            <x v="257"/>
            <x v="270"/>
            <x v="285"/>
            <x v="287"/>
            <x v="291"/>
            <x v="320"/>
            <x v="335"/>
            <x v="348"/>
            <x v="395"/>
            <x v="406"/>
            <x v="420"/>
            <x v="445"/>
            <x v="454"/>
            <x v="469"/>
            <x v="489"/>
            <x v="518"/>
            <x v="563"/>
            <x v="564"/>
            <x v="566"/>
            <x v="602"/>
            <x v="610"/>
            <x v="622"/>
            <x v="633"/>
            <x v="643"/>
            <x v="650"/>
            <x v="659"/>
            <x v="666"/>
            <x v="667"/>
            <x v="711"/>
            <x v="712"/>
            <x v="730"/>
            <x v="732"/>
            <x v="769"/>
            <x v="775"/>
            <x v="810"/>
            <x v="826"/>
            <x v="829"/>
            <x v="844"/>
          </reference>
        </references>
      </pivotArea>
    </format>
    <format dxfId="2209">
      <pivotArea dataOnly="0" labelOnly="1" fieldPosition="0">
        <references count="1">
          <reference field="0" count="50">
            <x v="22"/>
            <x v="50"/>
            <x v="78"/>
            <x v="84"/>
            <x v="92"/>
            <x v="123"/>
            <x v="167"/>
            <x v="168"/>
            <x v="183"/>
            <x v="187"/>
            <x v="216"/>
            <x v="217"/>
            <x v="229"/>
            <x v="243"/>
            <x v="250"/>
            <x v="272"/>
            <x v="311"/>
            <x v="328"/>
            <x v="333"/>
            <x v="368"/>
            <x v="374"/>
            <x v="383"/>
            <x v="385"/>
            <x v="388"/>
            <x v="403"/>
            <x v="416"/>
            <x v="448"/>
            <x v="462"/>
            <x v="470"/>
            <x v="488"/>
            <x v="508"/>
            <x v="529"/>
            <x v="554"/>
            <x v="556"/>
            <x v="570"/>
            <x v="584"/>
            <x v="586"/>
            <x v="607"/>
            <x v="681"/>
            <x v="688"/>
            <x v="701"/>
            <x v="709"/>
            <x v="727"/>
            <x v="742"/>
            <x v="747"/>
            <x v="751"/>
            <x v="755"/>
            <x v="817"/>
            <x v="827"/>
            <x v="831"/>
          </reference>
        </references>
      </pivotArea>
    </format>
    <format dxfId="2208">
      <pivotArea dataOnly="0" labelOnly="1" fieldPosition="0">
        <references count="1">
          <reference field="0" count="50">
            <x v="12"/>
            <x v="51"/>
            <x v="53"/>
            <x v="61"/>
            <x v="66"/>
            <x v="118"/>
            <x v="199"/>
            <x v="201"/>
            <x v="205"/>
            <x v="226"/>
            <x v="230"/>
            <x v="237"/>
            <x v="256"/>
            <x v="268"/>
            <x v="337"/>
            <x v="338"/>
            <x v="345"/>
            <x v="360"/>
            <x v="373"/>
            <x v="375"/>
            <x v="407"/>
            <x v="414"/>
            <x v="435"/>
            <x v="450"/>
            <x v="468"/>
            <x v="477"/>
            <x v="500"/>
            <x v="507"/>
            <x v="510"/>
            <x v="524"/>
            <x v="543"/>
            <x v="613"/>
            <x v="636"/>
            <x v="641"/>
            <x v="678"/>
            <x v="692"/>
            <x v="697"/>
            <x v="700"/>
            <x v="707"/>
            <x v="708"/>
            <x v="739"/>
            <x v="791"/>
            <x v="794"/>
            <x v="795"/>
            <x v="796"/>
            <x v="797"/>
            <x v="799"/>
            <x v="802"/>
            <x v="803"/>
            <x v="843"/>
          </reference>
        </references>
      </pivotArea>
    </format>
    <format dxfId="2207">
      <pivotArea dataOnly="0" labelOnly="1" fieldPosition="0">
        <references count="1">
          <reference field="0" count="50">
            <x v="31"/>
            <x v="88"/>
            <x v="94"/>
            <x v="122"/>
            <x v="154"/>
            <x v="165"/>
            <x v="200"/>
            <x v="202"/>
            <x v="214"/>
            <x v="228"/>
            <x v="232"/>
            <x v="242"/>
            <x v="258"/>
            <x v="263"/>
            <x v="271"/>
            <x v="294"/>
            <x v="325"/>
            <x v="336"/>
            <x v="343"/>
            <x v="351"/>
            <x v="354"/>
            <x v="358"/>
            <x v="367"/>
            <x v="384"/>
            <x v="387"/>
            <x v="394"/>
            <x v="400"/>
            <x v="437"/>
            <x v="471"/>
            <x v="486"/>
            <x v="505"/>
            <x v="511"/>
            <x v="517"/>
            <x v="539"/>
            <x v="558"/>
            <x v="571"/>
            <x v="596"/>
            <x v="626"/>
            <x v="628"/>
            <x v="634"/>
            <x v="635"/>
            <x v="646"/>
            <x v="704"/>
            <x v="782"/>
            <x v="792"/>
            <x v="793"/>
            <x v="820"/>
            <x v="823"/>
            <x v="825"/>
            <x v="835"/>
          </reference>
        </references>
      </pivotArea>
    </format>
    <format dxfId="2206">
      <pivotArea dataOnly="0" labelOnly="1" fieldPosition="0">
        <references count="1">
          <reference field="0" count="50">
            <x v="30"/>
            <x v="37"/>
            <x v="40"/>
            <x v="55"/>
            <x v="74"/>
            <x v="139"/>
            <x v="147"/>
            <x v="194"/>
            <x v="220"/>
            <x v="225"/>
            <x v="253"/>
            <x v="273"/>
            <x v="275"/>
            <x v="277"/>
            <x v="281"/>
            <x v="282"/>
            <x v="289"/>
            <x v="323"/>
            <x v="324"/>
            <x v="330"/>
            <x v="334"/>
            <x v="341"/>
            <x v="380"/>
            <x v="413"/>
            <x v="424"/>
            <x v="442"/>
            <x v="466"/>
            <x v="536"/>
            <x v="547"/>
            <x v="562"/>
            <x v="567"/>
            <x v="577"/>
            <x v="597"/>
            <x v="599"/>
            <x v="619"/>
            <x v="621"/>
            <x v="630"/>
            <x v="648"/>
            <x v="699"/>
            <x v="702"/>
            <x v="715"/>
            <x v="720"/>
            <x v="723"/>
            <x v="735"/>
            <x v="741"/>
            <x v="776"/>
            <x v="818"/>
            <x v="821"/>
            <x v="828"/>
            <x v="839"/>
          </reference>
        </references>
      </pivotArea>
    </format>
    <format dxfId="2205">
      <pivotArea dataOnly="0" labelOnly="1" fieldPosition="0">
        <references count="1">
          <reference field="0" count="50">
            <x v="21"/>
            <x v="27"/>
            <x v="60"/>
            <x v="103"/>
            <x v="119"/>
            <x v="138"/>
            <x v="155"/>
            <x v="159"/>
            <x v="170"/>
            <x v="175"/>
            <x v="180"/>
            <x v="195"/>
            <x v="215"/>
            <x v="218"/>
            <x v="246"/>
            <x v="247"/>
            <x v="274"/>
            <x v="293"/>
            <x v="301"/>
            <x v="307"/>
            <x v="319"/>
            <x v="326"/>
            <x v="329"/>
            <x v="353"/>
            <x v="363"/>
            <x v="364"/>
            <x v="365"/>
            <x v="379"/>
            <x v="392"/>
            <x v="408"/>
            <x v="440"/>
            <x v="474"/>
            <x v="475"/>
            <x v="483"/>
            <x v="487"/>
            <x v="491"/>
            <x v="502"/>
            <x v="559"/>
            <x v="573"/>
            <x v="574"/>
            <x v="583"/>
            <x v="589"/>
            <x v="591"/>
            <x v="609"/>
            <x v="644"/>
            <x v="703"/>
            <x v="734"/>
            <x v="798"/>
            <x v="804"/>
            <x v="815"/>
          </reference>
        </references>
      </pivotArea>
    </format>
    <format dxfId="2204">
      <pivotArea dataOnly="0" labelOnly="1" fieldPosition="0">
        <references count="1">
          <reference field="0" count="50">
            <x v="17"/>
            <x v="69"/>
            <x v="89"/>
            <x v="90"/>
            <x v="108"/>
            <x v="137"/>
            <x v="203"/>
            <x v="233"/>
            <x v="265"/>
            <x v="266"/>
            <x v="284"/>
            <x v="286"/>
            <x v="298"/>
            <x v="302"/>
            <x v="309"/>
            <x v="321"/>
            <x v="372"/>
            <x v="391"/>
            <x v="404"/>
            <x v="409"/>
            <x v="411"/>
            <x v="434"/>
            <x v="436"/>
            <x v="438"/>
            <x v="455"/>
            <x v="467"/>
            <x v="557"/>
            <x v="560"/>
            <x v="588"/>
            <x v="592"/>
            <x v="593"/>
            <x v="617"/>
            <x v="631"/>
            <x v="639"/>
            <x v="640"/>
            <x v="660"/>
            <x v="661"/>
            <x v="664"/>
            <x v="665"/>
            <x v="721"/>
            <x v="736"/>
            <x v="759"/>
            <x v="765"/>
            <x v="777"/>
            <x v="812"/>
            <x v="819"/>
            <x v="833"/>
            <x v="837"/>
            <x v="852"/>
            <x v="853"/>
          </reference>
        </references>
      </pivotArea>
    </format>
    <format dxfId="2203">
      <pivotArea dataOnly="0" labelOnly="1" fieldPosition="0">
        <references count="1">
          <reference field="0" count="4">
            <x v="87"/>
            <x v="166"/>
            <x v="196"/>
            <x v="206"/>
          </reference>
        </references>
      </pivotArea>
    </format>
    <format dxfId="2202">
      <pivotArea outline="0" collapsedLevelsAreSubtotals="1" fieldPosition="0"/>
    </format>
    <format dxfId="2201">
      <pivotArea type="all" dataOnly="0" outline="0" fieldPosition="0"/>
    </format>
  </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5" cacheId="8" applyNumberFormats="0" applyBorderFormats="0" applyFontFormats="0" applyPatternFormats="0" applyAlignmentFormats="0" applyWidthHeightFormats="1" dataCaption="Valores" grandTotalCaption="Total" updatedVersion="4" minRefreshableVersion="3" rowGrandTotals="0" colGrandTotals="0" itemPrintTitles="1" createdVersion="4" indent="0" outline="1" outlineData="1" multipleFieldFilters="0" chartFormat="2" rowHeaderCaption="Rota">
  <location ref="BJ2:BM6" firstHeaderRow="0" firstDataRow="1" firstDataCol="1"/>
  <pivotFields count="16">
    <pivotField showAll="0"/>
    <pivotField showAll="0">
      <items count="5">
        <item x="0"/>
        <item x="2"/>
        <item x="1"/>
        <item x="3"/>
        <item t="default"/>
      </items>
    </pivotField>
    <pivotField numFmtId="44" showAll="0"/>
    <pivotField numFmtId="44" showAll="0"/>
    <pivotField numFmtId="44" showAll="0"/>
    <pivotField numFmtId="44" showAll="0"/>
    <pivotField dataField="1" numFmtId="44" showAll="0"/>
    <pivotField dataField="1" numFmtId="44" showAll="0"/>
    <pivotField dataField="1"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numFmtId="44" showAll="0"/>
    <pivotField numFmtId="44" showAll="0"/>
    <pivotField showAll="0"/>
  </pivotFields>
  <rowFields count="1">
    <field x="11"/>
  </rowFields>
  <rowItems count="4">
    <i>
      <x/>
    </i>
    <i>
      <x v="1"/>
    </i>
    <i>
      <x v="2"/>
    </i>
    <i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Jun" fld="6" baseField="0" baseItem="3077112" numFmtId="44"/>
    <dataField name="Jul" fld="7" baseField="0" baseItem="3077112" numFmtId="44"/>
    <dataField name="Ago" fld="8" baseField="0" baseItem="3077112" numFmtId="44"/>
  </dataFields>
  <formats count="13">
    <format dxfId="2292">
      <pivotArea type="all" dataOnly="0" outline="0" fieldPosition="0"/>
    </format>
    <format dxfId="2291">
      <pivotArea type="all" dataOnly="0" outline="0" fieldPosition="0"/>
    </format>
    <format dxfId="2290">
      <pivotArea field="1" type="button" dataOnly="0" labelOnly="1" outline="0"/>
    </format>
    <format dxfId="2289">
      <pivotArea dataOnly="0" labelOnly="1" outline="0" axis="axisValues" fieldPosition="0"/>
    </format>
    <format dxfId="2288">
      <pivotArea field="1" type="button" dataOnly="0" labelOnly="1" outline="0"/>
    </format>
    <format dxfId="2287">
      <pivotArea dataOnly="0" labelOnly="1" outline="0" axis="axisValues" fieldPosition="0"/>
    </format>
    <format dxfId="2286">
      <pivotArea type="all" dataOnly="0" outline="0" fieldPosition="0"/>
    </format>
    <format dxfId="2285">
      <pivotArea type="all" dataOnly="0" outline="0" fieldPosition="0"/>
    </format>
    <format dxfId="2284">
      <pivotArea field="1" type="button" dataOnly="0" labelOnly="1" outline="0"/>
    </format>
    <format dxfId="2283">
      <pivotArea field="1" type="button" dataOnly="0" labelOnly="1" outline="0"/>
    </format>
    <format dxfId="2282">
      <pivotArea outline="0" fieldPosition="0">
        <references count="1">
          <reference field="4294967294" count="1">
            <x v="2"/>
          </reference>
        </references>
      </pivotArea>
    </format>
    <format dxfId="2281">
      <pivotArea outline="0" fieldPosition="0">
        <references count="1">
          <reference field="4294967294" count="1">
            <x v="1"/>
          </reference>
        </references>
      </pivotArea>
    </format>
    <format dxfId="2280">
      <pivotArea outline="0" fieldPosition="0">
        <references count="1">
          <reference field="4294967294" count="1">
            <x v="0"/>
          </reference>
        </references>
      </pivotArea>
    </format>
  </formats>
  <chartFormats count="3"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4" cacheId="8" dataOnRows="1" applyNumberFormats="0" applyBorderFormats="0" applyFontFormats="0" applyPatternFormats="0" applyAlignmentFormats="0" applyWidthHeightFormats="1" dataCaption="Valores" grandTotalCaption="Total" updatedVersion="4" minRefreshableVersion="3" rowGrandTotals="0" colGrandTotals="0" itemPrintTitles="1" createdVersion="4" indent="0" outline="1" outlineData="1" multipleFieldFilters="0" chartFormat="1" rowHeaderCaption="Rota">
  <location ref="BH2:BI9" firstHeaderRow="1" firstDataRow="1" firstDataCol="1"/>
  <pivotFields count="16">
    <pivotField showAll="0"/>
    <pivotField showAll="0">
      <items count="5">
        <item x="0"/>
        <item x="2"/>
        <item x="1"/>
        <item x="3"/>
        <item t="default"/>
      </items>
    </pivotField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showAll="0"/>
    <pivotField showAll="0"/>
    <pivotField showAll="0"/>
    <pivotField showAll="0"/>
    <pivotField showAll="0"/>
    <pivotField numFmtId="44" showAll="0"/>
    <pivotField numFmtId="44" showAll="0"/>
    <pivotField showAll="0"/>
  </pivotFields>
  <rowFields count="1">
    <field x="-2"/>
  </rowFields>
  <row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rowItems>
  <colItems count="1">
    <i/>
  </colItems>
  <dataFields count="7">
    <dataField name="Fev" fld="2" baseField="2" baseItem="1" numFmtId="44"/>
    <dataField name="Mar" fld="3" baseField="2" baseItem="1" numFmtId="44"/>
    <dataField name="Abr" fld="4" baseField="2" baseItem="1" numFmtId="44"/>
    <dataField name="Mai" fld="5" baseField="2" baseItem="1" numFmtId="44"/>
    <dataField name="Jun" fld="6" baseField="2" baseItem="1" numFmtId="44"/>
    <dataField name="Jul" fld="7" baseField="2" baseItem="1" numFmtId="44"/>
    <dataField name="Ago" fld="8" baseField="2" baseItem="1" numFmtId="44"/>
  </dataFields>
  <formats count="18">
    <format dxfId="2310">
      <pivotArea type="all" dataOnly="0" outline="0" fieldPosition="0"/>
    </format>
    <format dxfId="2309">
      <pivotArea type="all" dataOnly="0" outline="0" fieldPosition="0"/>
    </format>
    <format dxfId="2308">
      <pivotArea field="1" type="button" dataOnly="0" labelOnly="1" outline="0"/>
    </format>
    <format dxfId="2307">
      <pivotArea dataOnly="0" labelOnly="1" outline="0" axis="axisValues" fieldPosition="0"/>
    </format>
    <format dxfId="2306">
      <pivotArea field="1" type="button" dataOnly="0" labelOnly="1" outline="0"/>
    </format>
    <format dxfId="2305">
      <pivotArea dataOnly="0" labelOnly="1" outline="0" axis="axisValues" fieldPosition="0"/>
    </format>
    <format dxfId="2304">
      <pivotArea type="all" dataOnly="0" outline="0" fieldPosition="0"/>
    </format>
    <format dxfId="2303">
      <pivotArea type="all" dataOnly="0" outline="0" fieldPosition="0"/>
    </format>
    <format dxfId="2302">
      <pivotArea outline="0" fieldPosition="0">
        <references count="1">
          <reference field="4294967294" count="1">
            <x v="0"/>
          </reference>
        </references>
      </pivotArea>
    </format>
    <format dxfId="2301">
      <pivotArea outline="0" fieldPosition="0">
        <references count="1">
          <reference field="4294967294" count="1">
            <x v="1"/>
          </reference>
        </references>
      </pivotArea>
    </format>
    <format dxfId="2300">
      <pivotArea outline="0" fieldPosition="0">
        <references count="1">
          <reference field="4294967294" count="1">
            <x v="2"/>
          </reference>
        </references>
      </pivotArea>
    </format>
    <format dxfId="2299">
      <pivotArea outline="0" fieldPosition="0">
        <references count="1">
          <reference field="4294967294" count="1">
            <x v="3"/>
          </reference>
        </references>
      </pivotArea>
    </format>
    <format dxfId="2298">
      <pivotArea outline="0" fieldPosition="0">
        <references count="1">
          <reference field="4294967294" count="1">
            <x v="4"/>
          </reference>
        </references>
      </pivotArea>
    </format>
    <format dxfId="2297">
      <pivotArea outline="0" fieldPosition="0">
        <references count="1">
          <reference field="4294967294" count="1">
            <x v="5"/>
          </reference>
        </references>
      </pivotArea>
    </format>
    <format dxfId="2296">
      <pivotArea field="1" type="button" dataOnly="0" labelOnly="1" outline="0"/>
    </format>
    <format dxfId="229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294">
      <pivotArea field="1" type="button" dataOnly="0" labelOnly="1" outline="0"/>
    </format>
    <format dxfId="229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4" minRefreshableVersion="3" showDrill="0" rowGrandTotals="0" colGrandTotals="0" itemPrintTitles="1" createdVersion="4" indent="0" outline="1" outlineData="1" rowHeaderCaption="Cliente">
  <location ref="A9:J863" firstHeaderRow="0" firstDataRow="1" firstDataCol="2"/>
  <pivotFields count="16">
    <pivotField axis="axisRow" outline="0" showAll="0" sortType="descending" defaultSubtotal="0">
      <items count="854">
        <item x="271"/>
        <item x="297"/>
        <item x="768"/>
        <item x="19"/>
        <item x="628"/>
        <item x="328"/>
        <item x="18"/>
        <item x="33"/>
        <item x="80"/>
        <item x="571"/>
        <item x="667"/>
        <item x="757"/>
        <item x="128"/>
        <item x="645"/>
        <item x="375"/>
        <item x="139"/>
        <item x="658"/>
        <item x="601"/>
        <item x="398"/>
        <item x="670"/>
        <item x="276"/>
        <item x="378"/>
        <item x="566"/>
        <item x="497"/>
        <item x="451"/>
        <item x="438"/>
        <item x="373"/>
        <item x="450"/>
        <item x="396"/>
        <item x="88"/>
        <item x="380"/>
        <item x="390"/>
        <item x="437"/>
        <item x="436"/>
        <item x="648"/>
        <item x="443"/>
        <item x="176"/>
        <item x="449"/>
        <item x="440"/>
        <item x="815"/>
        <item x="842"/>
        <item x="298"/>
        <item x="820"/>
        <item x="166"/>
        <item x="119"/>
        <item x="86"/>
        <item x="109"/>
        <item x="74"/>
        <item x="620"/>
        <item x="253"/>
        <item x="195"/>
        <item x="321"/>
        <item x="652"/>
        <item x="118"/>
        <item x="320"/>
        <item x="602"/>
        <item x="413"/>
        <item x="194"/>
        <item x="662"/>
        <item x="412"/>
        <item x="218"/>
        <item x="322"/>
        <item x="411"/>
        <item x="612"/>
        <item x="831"/>
        <item x="756"/>
        <item x="847"/>
        <item x="623"/>
        <item x="595"/>
        <item x="61"/>
        <item x="34"/>
        <item x="217"/>
        <item x="133"/>
        <item x="127"/>
        <item x="714"/>
        <item x="89"/>
        <item x="605"/>
        <item x="417"/>
        <item x="405"/>
        <item x="814"/>
        <item x="144"/>
        <item x="131"/>
        <item x="722"/>
        <item x="150"/>
        <item x="164"/>
        <item x="153"/>
        <item x="799"/>
        <item x="146"/>
        <item x="296"/>
        <item x="151"/>
        <item x="611"/>
        <item x="124"/>
        <item x="136"/>
        <item x="588"/>
        <item x="295"/>
        <item x="664"/>
        <item x="364"/>
        <item x="116"/>
        <item x="174"/>
        <item x="65"/>
        <item x="796"/>
        <item x="680"/>
        <item x="335"/>
        <item x="60"/>
        <item x="710"/>
        <item x="75"/>
        <item x="179"/>
        <item x="516"/>
        <item x="692"/>
        <item x="775"/>
        <item x="552"/>
        <item x="183"/>
        <item x="589"/>
        <item x="530"/>
        <item x="201"/>
        <item x="132"/>
        <item x="103"/>
        <item x="539"/>
        <item x="369"/>
        <item x="255"/>
        <item x="73"/>
        <item x="535"/>
        <item x="478"/>
        <item x="425"/>
        <item x="603"/>
        <item x="836"/>
        <item x="408"/>
        <item x="82"/>
        <item x="520"/>
        <item x="17"/>
        <item x="3"/>
        <item x="597"/>
        <item x="433"/>
        <item x="2"/>
        <item x="1"/>
        <item x="797"/>
        <item x="619"/>
        <item x="848"/>
        <item x="515"/>
        <item x="419"/>
        <item x="14"/>
        <item x="422"/>
        <item x="169"/>
        <item x="0"/>
        <item x="426"/>
        <item x="202"/>
        <item x="197"/>
        <item x="357"/>
        <item x="759"/>
        <item x="222"/>
        <item x="445"/>
        <item x="359"/>
        <item x="185"/>
        <item x="444"/>
        <item x="387"/>
        <item x="27"/>
        <item x="325"/>
        <item x="35"/>
        <item x="730"/>
        <item x="580"/>
        <item x="110"/>
        <item x="410"/>
        <item x="361"/>
        <item x="852"/>
        <item x="827"/>
        <item x="427"/>
        <item x="421"/>
        <item x="58"/>
        <item x="637"/>
        <item x="16"/>
        <item x="577"/>
        <item x="480"/>
        <item x="428"/>
        <item x="584"/>
        <item x="762"/>
        <item x="491"/>
        <item x="158"/>
        <item x="826"/>
        <item x="633"/>
        <item x="72"/>
        <item x="834"/>
        <item x="673"/>
        <item x="779"/>
        <item x="632"/>
        <item x="95"/>
        <item x="736"/>
        <item x="170"/>
        <item x="314"/>
        <item x="299"/>
        <item x="583"/>
        <item x="313"/>
        <item x="329"/>
        <item x="308"/>
        <item x="294"/>
        <item x="162"/>
        <item x="51"/>
        <item x="649"/>
        <item x="403"/>
        <item x="635"/>
        <item x="52"/>
        <item x="6"/>
        <item x="538"/>
        <item x="728"/>
        <item x="624"/>
        <item x="130"/>
        <item x="241"/>
        <item x="121"/>
        <item x="486"/>
        <item x="669"/>
        <item x="479"/>
        <item x="697"/>
        <item x="675"/>
        <item x="366"/>
        <item x="293"/>
        <item x="292"/>
        <item x="749"/>
        <item x="606"/>
        <item x="196"/>
        <item x="674"/>
        <item x="414"/>
        <item x="441"/>
        <item x="400"/>
        <item x="291"/>
        <item x="540"/>
        <item x="401"/>
        <item x="502"/>
        <item x="731"/>
        <item x="210"/>
        <item x="578"/>
        <item x="62"/>
        <item x="737"/>
        <item x="522"/>
        <item x="418"/>
        <item x="302"/>
        <item x="733"/>
        <item x="521"/>
        <item x="290"/>
        <item x="97"/>
        <item x="402"/>
        <item x="764"/>
        <item x="395"/>
        <item x="751"/>
        <item x="531"/>
        <item x="404"/>
        <item x="348"/>
        <item x="507"/>
        <item x="407"/>
        <item x="558"/>
        <item x="135"/>
        <item x="763"/>
        <item x="303"/>
        <item x="406"/>
        <item x="699"/>
        <item x="663"/>
        <item x="326"/>
        <item x="800"/>
        <item x="233"/>
        <item x="337"/>
        <item x="49"/>
        <item x="63"/>
        <item x="281"/>
        <item x="283"/>
        <item x="318"/>
        <item x="561"/>
        <item x="399"/>
        <item x="485"/>
        <item x="585"/>
        <item x="545"/>
        <item x="113"/>
        <item x="180"/>
        <item x="315"/>
        <item x="105"/>
        <item x="526"/>
        <item x="811"/>
        <item x="57"/>
        <item x="45"/>
        <item x="340"/>
        <item x="43"/>
        <item x="304"/>
        <item x="351"/>
        <item x="268"/>
        <item x="48"/>
        <item x="475"/>
        <item x="181"/>
        <item x="85"/>
        <item x="55"/>
        <item x="244"/>
        <item x="167"/>
        <item x="481"/>
        <item x="161"/>
        <item x="474"/>
        <item x="442"/>
        <item x="780"/>
        <item x="352"/>
        <item x="248"/>
        <item x="609"/>
        <item x="356"/>
        <item x="172"/>
        <item x="742"/>
        <item x="307"/>
        <item x="851"/>
        <item x="500"/>
        <item x="9"/>
        <item x="499"/>
        <item x="70"/>
        <item x="31"/>
        <item x="234"/>
        <item x="844"/>
        <item x="671"/>
        <item x="845"/>
        <item x="336"/>
        <item x="679"/>
        <item x="824"/>
        <item x="838"/>
        <item x="220"/>
        <item x="758"/>
        <item x="38"/>
        <item x="439"/>
        <item x="651"/>
        <item x="608"/>
        <item x="476"/>
        <item x="519"/>
        <item x="706"/>
        <item x="101"/>
        <item x="371"/>
        <item x="781"/>
        <item x="812"/>
        <item x="28"/>
        <item x="532"/>
        <item x="510"/>
        <item x="798"/>
        <item x="548"/>
        <item x="508"/>
        <item x="564"/>
        <item x="732"/>
        <item x="541"/>
        <item x="216"/>
        <item x="104"/>
        <item x="576"/>
        <item x="849"/>
        <item x="846"/>
        <item x="810"/>
        <item x="572"/>
        <item x="514"/>
        <item x="518"/>
        <item x="365"/>
        <item x="513"/>
        <item x="683"/>
        <item x="525"/>
        <item x="482"/>
        <item x="760"/>
        <item x="381"/>
        <item x="741"/>
        <item x="512"/>
        <item x="773"/>
        <item x="789"/>
        <item x="716"/>
        <item x="688"/>
        <item x="452"/>
        <item x="114"/>
        <item x="704"/>
        <item x="570"/>
        <item x="249"/>
        <item x="627"/>
        <item x="607"/>
        <item x="489"/>
        <item x="258"/>
        <item x="209"/>
        <item x="676"/>
        <item x="656"/>
        <item x="372"/>
        <item x="819"/>
        <item x="107"/>
        <item x="724"/>
        <item x="677"/>
        <item x="93"/>
        <item x="511"/>
        <item x="654"/>
        <item x="495"/>
        <item x="718"/>
        <item x="739"/>
        <item x="700"/>
        <item x="415"/>
        <item x="509"/>
        <item x="424"/>
        <item x="504"/>
        <item x="289"/>
        <item x="416"/>
        <item x="790"/>
        <item x="745"/>
        <item x="713"/>
        <item x="388"/>
        <item x="639"/>
        <item x="11"/>
        <item x="791"/>
        <item x="108"/>
        <item x="655"/>
        <item x="681"/>
        <item x="368"/>
        <item x="379"/>
        <item x="582"/>
        <item x="711"/>
        <item x="137"/>
        <item x="310"/>
        <item x="23"/>
        <item x="175"/>
        <item x="312"/>
        <item x="569"/>
        <item x="385"/>
        <item x="98"/>
        <item x="825"/>
        <item x="232"/>
        <item x="42"/>
        <item x="563"/>
        <item x="503"/>
        <item x="282"/>
        <item x="338"/>
        <item x="559"/>
        <item x="190"/>
        <item x="275"/>
        <item x="142"/>
        <item x="752"/>
        <item x="809"/>
        <item x="807"/>
        <item x="363"/>
        <item x="506"/>
        <item x="156"/>
        <item x="5"/>
        <item x="505"/>
        <item x="367"/>
        <item x="25"/>
        <item x="626"/>
        <item x="76"/>
        <item x="163"/>
        <item x="524"/>
        <item x="143"/>
        <item x="122"/>
        <item x="457"/>
        <item x="803"/>
        <item x="553"/>
        <item x="341"/>
        <item x="766"/>
        <item x="273"/>
        <item x="77"/>
        <item x="319"/>
        <item x="270"/>
        <item x="493"/>
        <item x="690"/>
        <item x="39"/>
        <item x="288"/>
        <item x="429"/>
        <item x="141"/>
        <item x="91"/>
        <item x="431"/>
        <item x="776"/>
        <item x="140"/>
        <item x="693"/>
        <item x="723"/>
        <item x="423"/>
        <item x="213"/>
        <item x="527"/>
        <item x="432"/>
        <item x="613"/>
        <item x="643"/>
        <item x="740"/>
        <item x="409"/>
        <item x="591"/>
        <item x="125"/>
        <item x="177"/>
        <item x="430"/>
        <item x="186"/>
        <item x="550"/>
        <item x="708"/>
        <item x="231"/>
        <item x="267"/>
        <item x="455"/>
        <item x="498"/>
        <item x="598"/>
        <item x="207"/>
        <item x="458"/>
        <item x="192"/>
        <item x="353"/>
        <item x="117"/>
        <item x="456"/>
        <item x="556"/>
        <item x="178"/>
        <item x="466"/>
        <item x="813"/>
        <item x="269"/>
        <item x="259"/>
        <item x="261"/>
        <item x="549"/>
        <item x="774"/>
        <item x="200"/>
        <item x="805"/>
        <item x="465"/>
        <item x="134"/>
        <item x="562"/>
        <item x="81"/>
        <item x="309"/>
        <item x="257"/>
        <item x="771"/>
        <item x="225"/>
        <item x="709"/>
        <item x="453"/>
        <item x="171"/>
        <item x="67"/>
        <item x="689"/>
        <item x="462"/>
        <item x="579"/>
        <item x="467"/>
        <item x="705"/>
        <item x="230"/>
        <item x="835"/>
        <item x="20"/>
        <item x="199"/>
        <item x="463"/>
        <item x="464"/>
        <item x="488"/>
        <item x="236"/>
        <item x="523"/>
        <item x="492"/>
        <item x="622"/>
        <item x="345"/>
        <item x="246"/>
        <item x="496"/>
        <item x="614"/>
        <item x="252"/>
        <item x="214"/>
        <item x="237"/>
        <item x="344"/>
        <item x="727"/>
        <item x="702"/>
        <item x="331"/>
        <item x="251"/>
        <item x="642"/>
        <item x="382"/>
        <item x="701"/>
        <item x="41"/>
        <item x="47"/>
        <item x="694"/>
        <item x="761"/>
        <item x="333"/>
        <item x="650"/>
        <item x="354"/>
        <item x="154"/>
        <item x="384"/>
        <item x="698"/>
        <item x="148"/>
        <item x="391"/>
        <item x="59"/>
        <item x="355"/>
        <item x="245"/>
        <item x="599"/>
        <item x="155"/>
        <item x="274"/>
        <item x="734"/>
        <item x="330"/>
        <item x="767"/>
        <item x="211"/>
        <item x="347"/>
        <item x="160"/>
        <item x="386"/>
        <item x="66"/>
        <item x="324"/>
        <item x="327"/>
        <item x="618"/>
        <item x="272"/>
        <item x="447"/>
        <item x="277"/>
        <item x="581"/>
        <item x="239"/>
        <item x="339"/>
        <item x="823"/>
        <item x="769"/>
        <item x="829"/>
        <item x="238"/>
        <item x="672"/>
        <item x="346"/>
        <item x="349"/>
        <item x="567"/>
        <item x="182"/>
        <item x="215"/>
        <item x="636"/>
        <item x="587"/>
        <item x="536"/>
        <item x="850"/>
        <item x="542"/>
        <item x="316"/>
        <item x="305"/>
        <item x="534"/>
        <item x="300"/>
        <item x="719"/>
        <item x="547"/>
        <item x="726"/>
        <item x="470"/>
        <item x="629"/>
        <item x="205"/>
        <item x="828"/>
        <item x="806"/>
        <item x="487"/>
        <item x="746"/>
        <item x="22"/>
        <item x="494"/>
        <item x="707"/>
        <item x="783"/>
        <item x="529"/>
        <item x="393"/>
        <item x="747"/>
        <item x="744"/>
        <item x="370"/>
        <item x="546"/>
        <item x="537"/>
        <item x="839"/>
        <item x="557"/>
        <item x="817"/>
        <item x="397"/>
        <item x="735"/>
        <item x="837"/>
        <item x="678"/>
        <item x="646"/>
        <item x="224"/>
        <item x="830"/>
        <item x="203"/>
        <item x="334"/>
        <item x="208"/>
        <item x="69"/>
        <item x="204"/>
        <item x="323"/>
        <item x="483"/>
        <item x="501"/>
        <item x="594"/>
        <item x="71"/>
        <item x="317"/>
        <item x="833"/>
        <item x="254"/>
        <item x="448"/>
        <item x="784"/>
        <item x="250"/>
        <item x="219"/>
        <item x="615"/>
        <item x="794"/>
        <item x="808"/>
        <item x="853"/>
        <item x="50"/>
        <item x="686"/>
        <item x="420"/>
        <item x="306"/>
        <item x="460"/>
        <item x="638"/>
        <item x="279"/>
        <item x="223"/>
        <item x="191"/>
        <item x="228"/>
        <item x="461"/>
        <item x="685"/>
        <item x="720"/>
        <item x="750"/>
        <item x="469"/>
        <item x="243"/>
        <item x="660"/>
        <item x="793"/>
        <item x="484"/>
        <item x="721"/>
        <item x="788"/>
        <item x="832"/>
        <item x="187"/>
        <item x="802"/>
        <item x="661"/>
        <item x="593"/>
        <item x="459"/>
        <item x="152"/>
        <item x="454"/>
        <item x="247"/>
        <item x="472"/>
        <item x="616"/>
        <item x="600"/>
        <item x="641"/>
        <item x="468"/>
        <item x="653"/>
        <item x="687"/>
        <item x="840"/>
        <item x="592"/>
        <item x="266"/>
        <item x="617"/>
        <item x="383"/>
        <item x="189"/>
        <item x="287"/>
        <item x="227"/>
        <item x="625"/>
        <item x="99"/>
        <item x="565"/>
        <item x="528"/>
        <item x="149"/>
        <item x="265"/>
        <item x="684"/>
        <item x="78"/>
        <item x="729"/>
        <item x="262"/>
        <item x="301"/>
        <item x="770"/>
        <item x="53"/>
        <item x="665"/>
        <item x="725"/>
        <item x="4"/>
        <item x="786"/>
        <item x="229"/>
        <item x="377"/>
        <item x="112"/>
        <item x="621"/>
        <item x="753"/>
        <item x="738"/>
        <item x="782"/>
        <item x="765"/>
        <item x="376"/>
        <item x="264"/>
        <item x="795"/>
        <item x="575"/>
        <item x="473"/>
        <item x="138"/>
        <item x="477"/>
        <item x="703"/>
        <item x="36"/>
        <item x="841"/>
        <item x="696"/>
        <item x="311"/>
        <item x="792"/>
        <item x="165"/>
        <item x="129"/>
        <item x="68"/>
        <item x="184"/>
        <item x="221"/>
        <item x="554"/>
        <item x="717"/>
        <item x="350"/>
        <item x="206"/>
        <item x="543"/>
        <item x="818"/>
        <item x="666"/>
        <item x="568"/>
        <item x="44"/>
        <item x="631"/>
        <item x="787"/>
        <item x="778"/>
        <item x="743"/>
        <item x="280"/>
        <item x="712"/>
        <item x="157"/>
        <item x="145"/>
        <item x="573"/>
        <item x="260"/>
        <item x="159"/>
        <item x="821"/>
        <item x="83"/>
        <item x="111"/>
        <item x="533"/>
        <item x="120"/>
        <item x="801"/>
        <item x="816"/>
        <item x="226"/>
        <item x="102"/>
        <item x="394"/>
        <item x="392"/>
        <item x="286"/>
        <item x="285"/>
        <item x="212"/>
        <item x="284"/>
        <item x="804"/>
        <item x="54"/>
        <item x="188"/>
        <item x="590"/>
        <item x="115"/>
        <item x="8"/>
        <item x="682"/>
        <item x="106"/>
        <item x="446"/>
        <item x="657"/>
        <item x="596"/>
        <item x="544"/>
        <item x="342"/>
        <item x="79"/>
        <item x="659"/>
        <item x="332"/>
        <item x="92"/>
        <item x="360"/>
        <item x="644"/>
        <item x="94"/>
        <item x="198"/>
        <item x="695"/>
        <item x="586"/>
        <item x="630"/>
        <item x="777"/>
        <item x="193"/>
        <item x="362"/>
        <item x="471"/>
        <item x="691"/>
        <item x="604"/>
        <item x="715"/>
        <item x="235"/>
        <item x="785"/>
        <item x="517"/>
        <item x="37"/>
        <item x="358"/>
        <item x="634"/>
        <item x="56"/>
        <item x="748"/>
        <item x="647"/>
        <item x="147"/>
        <item x="21"/>
        <item x="668"/>
        <item x="555"/>
        <item x="126"/>
        <item x="90"/>
        <item x="240"/>
        <item x="30"/>
        <item x="754"/>
        <item x="343"/>
        <item x="374"/>
        <item x="843"/>
        <item x="389"/>
        <item x="87"/>
        <item x="574"/>
        <item x="640"/>
        <item x="242"/>
        <item x="46"/>
        <item x="434"/>
        <item x="263"/>
        <item x="772"/>
        <item x="123"/>
        <item x="168"/>
        <item x="490"/>
        <item x="173"/>
        <item x="256"/>
        <item x="64"/>
        <item x="755"/>
        <item x="610"/>
        <item x="278"/>
        <item x="100"/>
        <item x="551"/>
        <item x="560"/>
        <item x="96"/>
        <item x="435"/>
        <item x="84"/>
        <item x="822"/>
        <item x="26"/>
        <item x="24"/>
        <item x="7"/>
        <item x="29"/>
        <item x="15"/>
        <item x="40"/>
        <item x="32"/>
        <item x="13"/>
        <item x="10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sortType="de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5"/>
            </reference>
          </references>
        </pivotArea>
      </autoSortScope>
    </pivotField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  <pivotField showAll="0">
      <items count="11">
        <item x="2"/>
        <item x="3"/>
        <item x="8"/>
        <item x="0"/>
        <item x="6"/>
        <item x="7"/>
        <item x="4"/>
        <item x="5"/>
        <item x="9"/>
        <item x="1"/>
        <item t="default"/>
      </items>
    </pivotField>
    <pivotField showAll="0">
      <items count="9">
        <item x="0"/>
        <item x="4"/>
        <item x="3"/>
        <item x="1"/>
        <item x="5"/>
        <item x="7"/>
        <item x="6"/>
        <item x="2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>
      <items count="4">
        <item x="0"/>
        <item x="1"/>
        <item m="1" x="2"/>
        <item t="default"/>
      </items>
    </pivotField>
    <pivotField numFmtId="44" showAll="0" defaultSubtotal="0"/>
    <pivotField numFmtId="44" showAll="0" defaultSubtotal="0"/>
    <pivotField dataField="1" showAll="0" defaultSubtotal="0"/>
  </pivotFields>
  <rowFields count="2">
    <field x="0"/>
    <field x="1"/>
  </rowFields>
  <rowItems count="854">
    <i>
      <x/>
      <x v="2"/>
    </i>
    <i>
      <x v="1"/>
      <x v="2"/>
    </i>
    <i>
      <x v="2"/>
      <x v="2"/>
    </i>
    <i>
      <x v="3"/>
      <x/>
    </i>
    <i>
      <x v="4"/>
      <x v="2"/>
    </i>
    <i>
      <x v="5"/>
      <x v="2"/>
    </i>
    <i>
      <x v="6"/>
      <x v="3"/>
    </i>
    <i>
      <x v="7"/>
      <x v="2"/>
    </i>
    <i>
      <x v="8"/>
      <x v="2"/>
    </i>
    <i>
      <x v="9"/>
      <x v="1"/>
    </i>
    <i>
      <x v="10"/>
      <x v="1"/>
    </i>
    <i>
      <x v="11"/>
      <x/>
    </i>
    <i>
      <x v="12"/>
      <x v="1"/>
    </i>
    <i>
      <x v="13"/>
      <x/>
    </i>
    <i>
      <x v="14"/>
      <x/>
    </i>
    <i>
      <x v="15"/>
      <x/>
    </i>
    <i>
      <x v="16"/>
      <x/>
    </i>
    <i>
      <x v="17"/>
      <x/>
    </i>
    <i>
      <x v="18"/>
      <x/>
    </i>
    <i>
      <x v="19"/>
      <x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 v="3"/>
    </i>
    <i>
      <x v="30"/>
      <x v="2"/>
    </i>
    <i>
      <x v="31"/>
      <x v="3"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 v="2"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 v="3"/>
    </i>
    <i>
      <x v="70"/>
      <x v="3"/>
    </i>
    <i>
      <x v="71"/>
      <x v="3"/>
    </i>
    <i>
      <x v="72"/>
      <x v="3"/>
    </i>
    <i>
      <x v="73"/>
      <x v="3"/>
    </i>
    <i>
      <x v="74"/>
      <x v="2"/>
    </i>
    <i>
      <x v="75"/>
      <x v="3"/>
    </i>
    <i>
      <x v="76"/>
      <x v="3"/>
    </i>
    <i>
      <x v="77"/>
      <x v="3"/>
    </i>
    <i>
      <x v="78"/>
      <x v="3"/>
    </i>
    <i>
      <x v="79"/>
      <x v="3"/>
    </i>
    <i>
      <x v="80"/>
      <x v="3"/>
    </i>
    <i>
      <x v="81"/>
      <x v="3"/>
    </i>
    <i>
      <x v="82"/>
      <x v="3"/>
    </i>
    <i>
      <x v="83"/>
      <x v="3"/>
    </i>
    <i>
      <x v="84"/>
      <x v="3"/>
    </i>
    <i>
      <x v="85"/>
      <x v="1"/>
    </i>
    <i>
      <x v="86"/>
      <x v="3"/>
    </i>
    <i>
      <x v="87"/>
      <x v="3"/>
    </i>
    <i>
      <x v="88"/>
      <x v="3"/>
    </i>
    <i>
      <x v="89"/>
      <x v="3"/>
    </i>
    <i>
      <x v="90"/>
      <x v="3"/>
    </i>
    <i>
      <x v="91"/>
      <x v="3"/>
    </i>
    <i>
      <x v="92"/>
      <x v="3"/>
    </i>
    <i>
      <x v="93"/>
      <x v="3"/>
    </i>
    <i>
      <x v="94"/>
      <x v="3"/>
    </i>
    <i>
      <x v="95"/>
      <x v="3"/>
    </i>
    <i>
      <x v="96"/>
      <x v="2"/>
    </i>
    <i>
      <x v="97"/>
      <x v="3"/>
    </i>
    <i>
      <x v="98"/>
      <x v="3"/>
    </i>
    <i>
      <x v="99"/>
      <x v="3"/>
    </i>
    <i>
      <x v="100"/>
      <x v="3"/>
    </i>
    <i>
      <x v="101"/>
      <x v="3"/>
    </i>
    <i>
      <x v="102"/>
      <x v="3"/>
    </i>
    <i>
      <x v="103"/>
      <x v="3"/>
    </i>
    <i>
      <x v="104"/>
      <x v="3"/>
    </i>
    <i>
      <x v="105"/>
      <x v="2"/>
    </i>
    <i>
      <x v="106"/>
      <x v="2"/>
    </i>
    <i>
      <x v="107"/>
      <x v="1"/>
    </i>
    <i>
      <x v="108"/>
      <x v="2"/>
    </i>
    <i>
      <x v="109"/>
      <x v="2"/>
    </i>
    <i>
      <x v="110"/>
      <x v="2"/>
    </i>
    <i>
      <x v="111"/>
      <x v="2"/>
    </i>
    <i>
      <x v="112"/>
      <x v="2"/>
    </i>
    <i>
      <x v="113"/>
      <x v="2"/>
    </i>
    <i>
      <x v="114"/>
      <x v="2"/>
    </i>
    <i>
      <x v="115"/>
      <x v="2"/>
    </i>
    <i>
      <x v="116"/>
      <x v="2"/>
    </i>
    <i>
      <x v="117"/>
      <x v="2"/>
    </i>
    <i>
      <x v="118"/>
      <x v="1"/>
    </i>
    <i>
      <x v="119"/>
      <x v="2"/>
    </i>
    <i>
      <x v="120"/>
      <x v="2"/>
    </i>
    <i>
      <x v="121"/>
      <x v="2"/>
    </i>
    <i>
      <x v="122"/>
      <x v="2"/>
    </i>
    <i>
      <x v="123"/>
      <x v="2"/>
    </i>
    <i>
      <x v="124"/>
      <x v="2"/>
    </i>
    <i>
      <x v="125"/>
      <x v="2"/>
    </i>
    <i>
      <x v="126"/>
      <x v="2"/>
    </i>
    <i>
      <x v="127"/>
      <x v="2"/>
    </i>
    <i>
      <x v="128"/>
      <x v="2"/>
    </i>
    <i>
      <x v="129"/>
      <x v="3"/>
    </i>
    <i>
      <x v="130"/>
      <x v="2"/>
    </i>
    <i>
      <x v="131"/>
      <x v="2"/>
    </i>
    <i>
      <x v="132"/>
      <x v="2"/>
    </i>
    <i>
      <x v="133"/>
      <x v="2"/>
    </i>
    <i>
      <x v="134"/>
      <x v="2"/>
    </i>
    <i>
      <x v="135"/>
      <x v="2"/>
    </i>
    <i>
      <x v="136"/>
      <x v="2"/>
    </i>
    <i>
      <x v="137"/>
      <x v="2"/>
    </i>
    <i>
      <x v="138"/>
      <x v="2"/>
    </i>
    <i>
      <x v="139"/>
      <x v="2"/>
    </i>
    <i>
      <x v="140"/>
      <x v="3"/>
    </i>
    <i>
      <x v="141"/>
      <x v="2"/>
    </i>
    <i>
      <x v="142"/>
      <x/>
    </i>
    <i>
      <x v="143"/>
      <x/>
    </i>
    <i>
      <x v="144"/>
      <x/>
    </i>
    <i>
      <x v="145"/>
      <x/>
    </i>
    <i>
      <x v="146"/>
      <x/>
    </i>
    <i>
      <x v="147"/>
      <x/>
    </i>
    <i>
      <x v="148"/>
      <x/>
    </i>
    <i>
      <x v="149"/>
      <x/>
    </i>
    <i>
      <x v="150"/>
      <x/>
    </i>
    <i>
      <x v="151"/>
      <x/>
    </i>
    <i>
      <x v="152"/>
      <x/>
    </i>
    <i>
      <x v="153"/>
      <x/>
    </i>
    <i>
      <x v="154"/>
      <x/>
    </i>
    <i>
      <x v="155"/>
      <x/>
    </i>
    <i>
      <x v="156"/>
      <x/>
    </i>
    <i>
      <x v="157"/>
      <x/>
    </i>
    <i>
      <x v="158"/>
      <x/>
    </i>
    <i>
      <x v="159"/>
      <x/>
    </i>
    <i>
      <x v="160"/>
      <x/>
    </i>
    <i>
      <x v="161"/>
      <x/>
    </i>
    <i>
      <x v="162"/>
      <x v="2"/>
    </i>
    <i>
      <x v="163"/>
      <x/>
    </i>
    <i>
      <x v="164"/>
      <x/>
    </i>
    <i>
      <x v="165"/>
      <x/>
    </i>
    <i>
      <x v="166"/>
      <x/>
    </i>
    <i>
      <x v="167"/>
      <x/>
    </i>
    <i>
      <x v="168"/>
      <x/>
    </i>
    <i>
      <x v="169"/>
      <x/>
    </i>
    <i>
      <x v="170"/>
      <x/>
    </i>
    <i>
      <x v="171"/>
      <x/>
    </i>
    <i>
      <x v="172"/>
      <x/>
    </i>
    <i>
      <x v="173"/>
      <x/>
    </i>
    <i>
      <x v="174"/>
      <x/>
    </i>
    <i>
      <x v="175"/>
      <x/>
    </i>
    <i>
      <x v="176"/>
      <x/>
    </i>
    <i>
      <x v="177"/>
      <x/>
    </i>
    <i>
      <x v="178"/>
      <x/>
    </i>
    <i>
      <x v="179"/>
      <x v="3"/>
    </i>
    <i>
      <x v="180"/>
      <x v="3"/>
    </i>
    <i>
      <x v="181"/>
      <x v="3"/>
    </i>
    <i>
      <x v="182"/>
      <x v="3"/>
    </i>
    <i>
      <x v="183"/>
      <x v="3"/>
    </i>
    <i>
      <x v="184"/>
      <x v="2"/>
    </i>
    <i>
      <x v="185"/>
      <x v="3"/>
    </i>
    <i>
      <x v="186"/>
      <x v="3"/>
    </i>
    <i>
      <x v="187"/>
      <x v="3"/>
    </i>
    <i>
      <x v="188"/>
      <x v="3"/>
    </i>
    <i>
      <x v="189"/>
      <x v="3"/>
    </i>
    <i>
      <x v="190"/>
      <x v="3"/>
    </i>
    <i>
      <x v="191"/>
      <x v="3"/>
    </i>
    <i>
      <x v="192"/>
      <x v="3"/>
    </i>
    <i>
      <x v="193"/>
      <x v="3"/>
    </i>
    <i>
      <x v="194"/>
      <x v="3"/>
    </i>
    <i>
      <x v="195"/>
      <x v="2"/>
    </i>
    <i>
      <x v="196"/>
      <x v="3"/>
    </i>
    <i>
      <x v="197"/>
      <x v="3"/>
    </i>
    <i>
      <x v="198"/>
      <x v="3"/>
    </i>
    <i>
      <x v="199"/>
      <x v="3"/>
    </i>
    <i>
      <x v="200"/>
      <x v="3"/>
    </i>
    <i>
      <x v="201"/>
      <x v="3"/>
    </i>
    <i>
      <x v="202"/>
      <x v="3"/>
    </i>
    <i>
      <x v="203"/>
      <x v="3"/>
    </i>
    <i>
      <x v="204"/>
      <x v="3"/>
    </i>
    <i>
      <x v="205"/>
      <x v="3"/>
    </i>
    <i>
      <x v="206"/>
      <x/>
    </i>
    <i>
      <x v="207"/>
      <x v="3"/>
    </i>
    <i>
      <x v="208"/>
      <x v="3"/>
    </i>
    <i>
      <x v="209"/>
      <x v="3"/>
    </i>
    <i>
      <x v="210"/>
      <x v="3"/>
    </i>
    <i>
      <x v="211"/>
      <x v="3"/>
    </i>
    <i>
      <x v="212"/>
      <x v="3"/>
    </i>
    <i>
      <x v="213"/>
      <x v="2"/>
    </i>
    <i>
      <x v="214"/>
      <x v="2"/>
    </i>
    <i>
      <x v="215"/>
      <x v="2"/>
    </i>
    <i>
      <x v="216"/>
      <x v="2"/>
    </i>
    <i>
      <x v="217"/>
      <x/>
    </i>
    <i>
      <x v="218"/>
      <x v="2"/>
    </i>
    <i>
      <x v="219"/>
      <x v="2"/>
    </i>
    <i>
      <x v="220"/>
      <x v="2"/>
    </i>
    <i>
      <x v="221"/>
      <x v="2"/>
    </i>
    <i>
      <x v="222"/>
      <x v="2"/>
    </i>
    <i>
      <x v="223"/>
      <x v="2"/>
    </i>
    <i>
      <x v="224"/>
      <x v="2"/>
    </i>
    <i>
      <x v="225"/>
      <x v="2"/>
    </i>
    <i>
      <x v="226"/>
      <x v="2"/>
    </i>
    <i>
      <x v="227"/>
      <x v="2"/>
    </i>
    <i>
      <x v="228"/>
      <x/>
    </i>
    <i>
      <x v="229"/>
      <x v="2"/>
    </i>
    <i>
      <x v="230"/>
      <x v="2"/>
    </i>
    <i>
      <x v="231"/>
      <x v="2"/>
    </i>
    <i>
      <x v="232"/>
      <x v="2"/>
    </i>
    <i>
      <x v="233"/>
      <x v="2"/>
    </i>
    <i>
      <x v="234"/>
      <x v="2"/>
    </i>
    <i>
      <x v="235"/>
      <x v="2"/>
    </i>
    <i>
      <x v="236"/>
      <x v="2"/>
    </i>
    <i>
      <x v="237"/>
      <x v="2"/>
    </i>
    <i>
      <x v="238"/>
      <x v="2"/>
    </i>
    <i>
      <x v="239"/>
      <x v="2"/>
    </i>
    <i>
      <x v="240"/>
      <x v="2"/>
    </i>
    <i>
      <x v="241"/>
      <x v="2"/>
    </i>
    <i>
      <x v="242"/>
      <x v="2"/>
    </i>
    <i>
      <x v="243"/>
      <x v="2"/>
    </i>
    <i>
      <x v="244"/>
      <x v="2"/>
    </i>
    <i>
      <x v="245"/>
      <x v="2"/>
    </i>
    <i>
      <x v="246"/>
      <x v="2"/>
    </i>
    <i>
      <x v="247"/>
      <x v="2"/>
    </i>
    <i>
      <x v="248"/>
      <x v="2"/>
    </i>
    <i>
      <x v="249"/>
      <x v="2"/>
    </i>
    <i>
      <x v="250"/>
      <x v="2"/>
    </i>
    <i>
      <x v="251"/>
      <x v="2"/>
    </i>
    <i>
      <x v="252"/>
      <x v="2"/>
    </i>
    <i>
      <x v="253"/>
      <x v="2"/>
    </i>
    <i>
      <x v="254"/>
      <x v="2"/>
    </i>
    <i>
      <x v="255"/>
      <x v="2"/>
    </i>
    <i>
      <x v="256"/>
      <x v="2"/>
    </i>
    <i>
      <x v="257"/>
      <x v="2"/>
    </i>
    <i>
      <x v="258"/>
      <x v="2"/>
    </i>
    <i>
      <x v="259"/>
      <x v="2"/>
    </i>
    <i>
      <x v="260"/>
      <x v="2"/>
    </i>
    <i>
      <x v="261"/>
      <x v="1"/>
    </i>
    <i>
      <x v="262"/>
      <x v="2"/>
    </i>
    <i>
      <x v="263"/>
      <x v="2"/>
    </i>
    <i>
      <x v="264"/>
      <x v="2"/>
    </i>
    <i>
      <x v="265"/>
      <x v="2"/>
    </i>
    <i>
      <x v="266"/>
      <x v="2"/>
    </i>
    <i>
      <x v="267"/>
      <x v="2"/>
    </i>
    <i>
      <x v="268"/>
      <x v="2"/>
    </i>
    <i>
      <x v="269"/>
      <x v="2"/>
    </i>
    <i>
      <x v="270"/>
      <x v="2"/>
    </i>
    <i>
      <x v="271"/>
      <x v="2"/>
    </i>
    <i>
      <x v="272"/>
      <x v="1"/>
    </i>
    <i>
      <x v="273"/>
      <x v="2"/>
    </i>
    <i>
      <x v="274"/>
      <x v="2"/>
    </i>
    <i>
      <x v="275"/>
      <x v="2"/>
    </i>
    <i>
      <x v="276"/>
      <x v="2"/>
    </i>
    <i>
      <x v="277"/>
      <x v="2"/>
    </i>
    <i>
      <x v="278"/>
      <x v="2"/>
    </i>
    <i>
      <x v="279"/>
      <x v="2"/>
    </i>
    <i>
      <x v="280"/>
      <x v="2"/>
    </i>
    <i>
      <x v="281"/>
      <x v="2"/>
    </i>
    <i>
      <x v="282"/>
      <x v="2"/>
    </i>
    <i>
      <x v="283"/>
      <x v="1"/>
    </i>
    <i>
      <x v="284"/>
      <x v="2"/>
    </i>
    <i>
      <x v="285"/>
      <x v="2"/>
    </i>
    <i>
      <x v="286"/>
      <x v="2"/>
    </i>
    <i>
      <x v="287"/>
      <x v="2"/>
    </i>
    <i>
      <x v="288"/>
      <x v="2"/>
    </i>
    <i>
      <x v="289"/>
      <x v="2"/>
    </i>
    <i>
      <x v="290"/>
      <x v="2"/>
    </i>
    <i>
      <x v="291"/>
      <x v="2"/>
    </i>
    <i>
      <x v="292"/>
      <x v="2"/>
    </i>
    <i>
      <x v="293"/>
      <x v="2"/>
    </i>
    <i>
      <x v="294"/>
      <x/>
    </i>
    <i>
      <x v="295"/>
      <x v="2"/>
    </i>
    <i>
      <x v="296"/>
      <x v="2"/>
    </i>
    <i>
      <x v="297"/>
      <x v="2"/>
    </i>
    <i>
      <x v="298"/>
      <x v="2"/>
    </i>
    <i>
      <x v="299"/>
      <x v="2"/>
    </i>
    <i>
      <x v="300"/>
      <x v="2"/>
    </i>
    <i>
      <x v="301"/>
      <x v="2"/>
    </i>
    <i>
      <x v="302"/>
      <x v="2"/>
    </i>
    <i>
      <x v="303"/>
      <x v="2"/>
    </i>
    <i>
      <x v="304"/>
      <x v="2"/>
    </i>
    <i>
      <x v="305"/>
      <x/>
    </i>
    <i>
      <x v="306"/>
      <x v="2"/>
    </i>
    <i>
      <x v="307"/>
      <x v="2"/>
    </i>
    <i>
      <x v="308"/>
      <x v="2"/>
    </i>
    <i>
      <x v="309"/>
      <x v="2"/>
    </i>
    <i>
      <x v="310"/>
      <x v="2"/>
    </i>
    <i>
      <x v="311"/>
      <x v="2"/>
    </i>
    <i>
      <x v="312"/>
      <x v="2"/>
    </i>
    <i>
      <x v="313"/>
      <x v="2"/>
    </i>
    <i>
      <x v="314"/>
      <x v="2"/>
    </i>
    <i>
      <x v="315"/>
      <x v="2"/>
    </i>
    <i>
      <x v="316"/>
      <x v="1"/>
    </i>
    <i>
      <x v="317"/>
      <x v="2"/>
    </i>
    <i>
      <x v="318"/>
      <x v="2"/>
    </i>
    <i>
      <x v="319"/>
      <x v="2"/>
    </i>
    <i>
      <x v="320"/>
      <x v="2"/>
    </i>
    <i>
      <x v="321"/>
      <x v="2"/>
    </i>
    <i>
      <x v="322"/>
      <x v="2"/>
    </i>
    <i>
      <x v="323"/>
      <x v="2"/>
    </i>
    <i>
      <x v="324"/>
      <x v="2"/>
    </i>
    <i>
      <x v="325"/>
      <x v="2"/>
    </i>
    <i>
      <x v="326"/>
      <x v="2"/>
    </i>
    <i>
      <x v="327"/>
      <x v="1"/>
    </i>
    <i>
      <x v="328"/>
      <x v="2"/>
    </i>
    <i>
      <x v="329"/>
      <x v="2"/>
    </i>
    <i>
      <x v="330"/>
      <x v="2"/>
    </i>
    <i>
      <x v="331"/>
      <x v="2"/>
    </i>
    <i>
      <x v="332"/>
      <x v="2"/>
    </i>
    <i>
      <x v="333"/>
      <x v="2"/>
    </i>
    <i>
      <x v="334"/>
      <x v="2"/>
    </i>
    <i>
      <x v="335"/>
      <x v="2"/>
    </i>
    <i>
      <x v="336"/>
      <x v="2"/>
    </i>
    <i>
      <x v="337"/>
      <x v="2"/>
    </i>
    <i>
      <x v="338"/>
      <x v="2"/>
    </i>
    <i>
      <x v="339"/>
      <x v="2"/>
    </i>
    <i>
      <x v="340"/>
      <x v="2"/>
    </i>
    <i>
      <x v="341"/>
      <x v="2"/>
    </i>
    <i>
      <x v="342"/>
      <x v="2"/>
    </i>
    <i>
      <x v="343"/>
      <x v="2"/>
    </i>
    <i>
      <x v="344"/>
      <x v="2"/>
    </i>
    <i>
      <x v="345"/>
      <x v="2"/>
    </i>
    <i>
      <x v="346"/>
      <x v="2"/>
    </i>
    <i>
      <x v="347"/>
      <x v="2"/>
    </i>
    <i>
      <x v="348"/>
      <x v="2"/>
    </i>
    <i>
      <x v="349"/>
      <x v="2"/>
    </i>
    <i>
      <x v="350"/>
      <x v="2"/>
    </i>
    <i>
      <x v="351"/>
      <x v="2"/>
    </i>
    <i>
      <x v="352"/>
      <x v="2"/>
    </i>
    <i>
      <x v="353"/>
      <x v="2"/>
    </i>
    <i>
      <x v="354"/>
      <x v="2"/>
    </i>
    <i>
      <x v="355"/>
      <x v="2"/>
    </i>
    <i>
      <x v="356"/>
      <x v="2"/>
    </i>
    <i>
      <x v="357"/>
      <x v="2"/>
    </i>
    <i>
      <x v="358"/>
      <x v="2"/>
    </i>
    <i>
      <x v="359"/>
      <x v="2"/>
    </i>
    <i>
      <x v="360"/>
      <x v="2"/>
    </i>
    <i>
      <x v="361"/>
      <x v="2"/>
    </i>
    <i>
      <x v="362"/>
      <x v="2"/>
    </i>
    <i>
      <x v="363"/>
      <x v="2"/>
    </i>
    <i>
      <x v="364"/>
      <x v="1"/>
    </i>
    <i>
      <x v="365"/>
      <x v="1"/>
    </i>
    <i>
      <x v="366"/>
      <x v="1"/>
    </i>
    <i>
      <x v="367"/>
      <x v="1"/>
    </i>
    <i>
      <x v="368"/>
      <x v="1"/>
    </i>
    <i>
      <x v="369"/>
      <x v="1"/>
    </i>
    <i>
      <x v="370"/>
      <x v="1"/>
    </i>
    <i>
      <x v="371"/>
      <x v="2"/>
    </i>
    <i>
      <x v="372"/>
      <x v="1"/>
    </i>
    <i>
      <x v="373"/>
      <x v="1"/>
    </i>
    <i>
      <x v="374"/>
      <x v="1"/>
    </i>
    <i>
      <x v="375"/>
      <x v="1"/>
    </i>
    <i>
      <x v="376"/>
      <x v="1"/>
    </i>
    <i>
      <x v="377"/>
      <x v="1"/>
    </i>
    <i>
      <x v="378"/>
      <x v="1"/>
    </i>
    <i>
      <x v="379"/>
      <x v="1"/>
    </i>
    <i>
      <x v="380"/>
      <x v="1"/>
    </i>
    <i>
      <x v="381"/>
      <x v="1"/>
    </i>
    <i>
      <x v="382"/>
      <x v="1"/>
    </i>
    <i>
      <x v="383"/>
      <x v="1"/>
    </i>
    <i>
      <x v="384"/>
      <x v="1"/>
    </i>
    <i>
      <x v="385"/>
      <x v="1"/>
    </i>
    <i>
      <x v="386"/>
      <x v="1"/>
    </i>
    <i>
      <x v="387"/>
      <x v="1"/>
    </i>
    <i>
      <x v="388"/>
      <x v="1"/>
    </i>
    <i>
      <x v="389"/>
      <x v="1"/>
    </i>
    <i>
      <x v="390"/>
      <x v="1"/>
    </i>
    <i>
      <x v="391"/>
      <x v="1"/>
    </i>
    <i>
      <x v="392"/>
      <x v="1"/>
    </i>
    <i>
      <x v="393"/>
      <x v="2"/>
    </i>
    <i>
      <x v="394"/>
      <x v="1"/>
    </i>
    <i>
      <x v="395"/>
      <x v="1"/>
    </i>
    <i>
      <x v="396"/>
      <x v="1"/>
    </i>
    <i>
      <x v="397"/>
      <x v="1"/>
    </i>
    <i>
      <x v="398"/>
      <x v="1"/>
    </i>
    <i>
      <x v="399"/>
      <x v="1"/>
    </i>
    <i>
      <x v="400"/>
      <x v="1"/>
    </i>
    <i>
      <x v="401"/>
      <x v="1"/>
    </i>
    <i>
      <x v="402"/>
      <x v="1"/>
    </i>
    <i>
      <x v="403"/>
      <x v="1"/>
    </i>
    <i>
      <x v="404"/>
      <x/>
    </i>
    <i>
      <x v="405"/>
      <x v="1"/>
    </i>
    <i>
      <x v="406"/>
      <x v="1"/>
    </i>
    <i>
      <x v="407"/>
      <x v="1"/>
    </i>
    <i>
      <x v="408"/>
      <x v="1"/>
    </i>
    <i>
      <x v="409"/>
      <x v="1"/>
    </i>
    <i>
      <x v="410"/>
      <x v="1"/>
    </i>
    <i>
      <x v="411"/>
      <x v="1"/>
    </i>
    <i>
      <x v="412"/>
      <x v="1"/>
    </i>
    <i>
      <x v="413"/>
      <x v="1"/>
    </i>
    <i>
      <x v="414"/>
      <x v="1"/>
    </i>
    <i>
      <x v="415"/>
      <x v="2"/>
    </i>
    <i>
      <x v="416"/>
      <x v="1"/>
    </i>
    <i>
      <x v="417"/>
      <x v="1"/>
    </i>
    <i>
      <x v="418"/>
      <x v="1"/>
    </i>
    <i>
      <x v="419"/>
      <x v="1"/>
    </i>
    <i>
      <x v="420"/>
      <x v="1"/>
    </i>
    <i>
      <x v="421"/>
      <x v="1"/>
    </i>
    <i>
      <x v="422"/>
      <x v="1"/>
    </i>
    <i>
      <x v="423"/>
      <x v="1"/>
    </i>
    <i>
      <x v="424"/>
      <x v="1"/>
    </i>
    <i>
      <x v="425"/>
      <x v="1"/>
    </i>
    <i>
      <x v="426"/>
      <x v="2"/>
    </i>
    <i>
      <x v="427"/>
      <x v="1"/>
    </i>
    <i>
      <x v="428"/>
      <x v="1"/>
    </i>
    <i>
      <x v="429"/>
      <x v="1"/>
    </i>
    <i>
      <x v="430"/>
      <x v="1"/>
    </i>
    <i>
      <x v="431"/>
      <x v="1"/>
    </i>
    <i>
      <x v="432"/>
      <x v="1"/>
    </i>
    <i>
      <x v="433"/>
      <x v="1"/>
    </i>
    <i>
      <x v="434"/>
      <x v="1"/>
    </i>
    <i>
      <x v="435"/>
      <x v="1"/>
    </i>
    <i>
      <x v="436"/>
      <x v="1"/>
    </i>
    <i>
      <x v="437"/>
      <x v="2"/>
    </i>
    <i>
      <x v="438"/>
      <x v="1"/>
    </i>
    <i>
      <x v="439"/>
      <x v="1"/>
    </i>
    <i>
      <x v="440"/>
      <x v="1"/>
    </i>
    <i>
      <x v="441"/>
      <x v="1"/>
    </i>
    <i>
      <x v="442"/>
      <x v="1"/>
    </i>
    <i>
      <x v="443"/>
      <x v="1"/>
    </i>
    <i>
      <x v="444"/>
      <x v="1"/>
    </i>
    <i>
      <x v="445"/>
      <x v="1"/>
    </i>
    <i>
      <x v="446"/>
      <x v="1"/>
    </i>
    <i>
      <x v="447"/>
      <x v="1"/>
    </i>
    <i>
      <x v="448"/>
      <x/>
    </i>
    <i>
      <x v="449"/>
      <x v="1"/>
    </i>
    <i>
      <x v="450"/>
      <x v="1"/>
    </i>
    <i>
      <x v="451"/>
      <x v="1"/>
    </i>
    <i>
      <x v="452"/>
      <x v="1"/>
    </i>
    <i>
      <x v="453"/>
      <x v="1"/>
    </i>
    <i>
      <x v="454"/>
      <x v="1"/>
    </i>
    <i>
      <x v="455"/>
      <x v="1"/>
    </i>
    <i>
      <x v="456"/>
      <x v="1"/>
    </i>
    <i>
      <x v="457"/>
      <x v="1"/>
    </i>
    <i>
      <x v="458"/>
      <x v="1"/>
    </i>
    <i>
      <x v="459"/>
      <x/>
    </i>
    <i>
      <x v="460"/>
      <x v="1"/>
    </i>
    <i>
      <x v="461"/>
      <x v="1"/>
    </i>
    <i>
      <x v="462"/>
      <x v="1"/>
    </i>
    <i>
      <x v="463"/>
      <x v="1"/>
    </i>
    <i>
      <x v="464"/>
      <x v="1"/>
    </i>
    <i>
      <x v="465"/>
      <x v="1"/>
    </i>
    <i>
      <x v="466"/>
      <x v="1"/>
    </i>
    <i>
      <x v="467"/>
      <x v="1"/>
    </i>
    <i>
      <x v="468"/>
      <x v="1"/>
    </i>
    <i>
      <x v="469"/>
      <x v="1"/>
    </i>
    <i>
      <x v="470"/>
      <x v="2"/>
    </i>
    <i>
      <x v="471"/>
      <x v="1"/>
    </i>
    <i>
      <x v="472"/>
      <x v="1"/>
    </i>
    <i>
      <x v="473"/>
      <x v="1"/>
    </i>
    <i>
      <x v="474"/>
      <x v="1"/>
    </i>
    <i>
      <x v="475"/>
      <x v="1"/>
    </i>
    <i>
      <x v="476"/>
      <x v="1"/>
    </i>
    <i>
      <x v="477"/>
      <x v="1"/>
    </i>
    <i>
      <x v="478"/>
      <x v="1"/>
    </i>
    <i>
      <x v="479"/>
      <x v="1"/>
    </i>
    <i>
      <x v="480"/>
      <x v="1"/>
    </i>
    <i>
      <x v="481"/>
      <x/>
    </i>
    <i>
      <x v="482"/>
      <x v="1"/>
    </i>
    <i>
      <x v="483"/>
      <x v="1"/>
    </i>
    <i>
      <x v="484"/>
      <x/>
    </i>
    <i>
      <x v="485"/>
      <x/>
    </i>
    <i>
      <x v="486"/>
      <x/>
    </i>
    <i>
      <x v="487"/>
      <x/>
    </i>
    <i>
      <x v="488"/>
      <x/>
    </i>
    <i>
      <x v="489"/>
      <x/>
    </i>
    <i>
      <x v="490"/>
      <x/>
    </i>
    <i>
      <x v="491"/>
      <x/>
    </i>
    <i>
      <x v="492"/>
      <x v="2"/>
    </i>
    <i>
      <x v="493"/>
      <x/>
    </i>
    <i>
      <x v="494"/>
      <x/>
    </i>
    <i>
      <x v="495"/>
      <x/>
    </i>
    <i>
      <x v="496"/>
      <x/>
    </i>
    <i>
      <x v="497"/>
      <x/>
    </i>
    <i>
      <x v="498"/>
      <x/>
    </i>
    <i>
      <x v="499"/>
      <x/>
    </i>
    <i>
      <x v="500"/>
      <x/>
    </i>
    <i>
      <x v="501"/>
      <x/>
    </i>
    <i>
      <x v="502"/>
      <x/>
    </i>
    <i>
      <x v="503"/>
      <x v="1"/>
    </i>
    <i>
      <x v="504"/>
      <x/>
    </i>
    <i>
      <x v="505"/>
      <x/>
    </i>
    <i>
      <x v="506"/>
      <x/>
    </i>
    <i>
      <x v="507"/>
      <x/>
    </i>
    <i>
      <x v="508"/>
      <x/>
    </i>
    <i>
      <x v="509"/>
      <x/>
    </i>
    <i>
      <x v="510"/>
      <x/>
    </i>
    <i>
      <x v="511"/>
      <x/>
    </i>
    <i>
      <x v="512"/>
      <x/>
    </i>
    <i>
      <x v="513"/>
      <x/>
    </i>
    <i>
      <x v="514"/>
      <x v="1"/>
    </i>
    <i>
      <x v="515"/>
      <x/>
    </i>
    <i>
      <x v="516"/>
      <x/>
    </i>
    <i>
      <x v="517"/>
      <x/>
    </i>
    <i>
      <x v="518"/>
      <x/>
    </i>
    <i>
      <x v="519"/>
      <x/>
    </i>
    <i>
      <x v="520"/>
      <x/>
    </i>
    <i>
      <x v="521"/>
      <x/>
    </i>
    <i>
      <x v="522"/>
      <x/>
    </i>
    <i>
      <x v="523"/>
      <x/>
    </i>
    <i>
      <x v="524"/>
      <x/>
    </i>
    <i>
      <x v="525"/>
      <x v="1"/>
    </i>
    <i>
      <x v="526"/>
      <x/>
    </i>
    <i>
      <x v="527"/>
      <x/>
    </i>
    <i>
      <x v="528"/>
      <x/>
    </i>
    <i>
      <x v="529"/>
      <x/>
    </i>
    <i>
      <x v="530"/>
      <x/>
    </i>
    <i>
      <x v="531"/>
      <x/>
    </i>
    <i>
      <x v="532"/>
      <x/>
    </i>
    <i>
      <x v="533"/>
      <x/>
    </i>
    <i>
      <x v="534"/>
      <x/>
    </i>
    <i>
      <x v="535"/>
      <x/>
    </i>
    <i>
      <x v="536"/>
      <x v="1"/>
    </i>
    <i>
      <x v="537"/>
      <x/>
    </i>
    <i>
      <x v="538"/>
      <x/>
    </i>
    <i>
      <x v="539"/>
      <x/>
    </i>
    <i>
      <x v="540"/>
      <x v="2"/>
    </i>
    <i>
      <x v="541"/>
      <x v="2"/>
    </i>
    <i>
      <x v="542"/>
      <x v="2"/>
    </i>
    <i>
      <x v="543"/>
      <x v="2"/>
    </i>
    <i>
      <x v="544"/>
      <x v="2"/>
    </i>
    <i>
      <x v="545"/>
      <x v="2"/>
    </i>
    <i>
      <x v="546"/>
      <x v="2"/>
    </i>
    <i>
      <x v="547"/>
      <x v="1"/>
    </i>
    <i>
      <x v="548"/>
      <x v="2"/>
    </i>
    <i>
      <x v="549"/>
      <x v="2"/>
    </i>
    <i>
      <x v="550"/>
      <x v="2"/>
    </i>
    <i>
      <x v="551"/>
      <x v="2"/>
    </i>
    <i>
      <x v="552"/>
      <x v="2"/>
    </i>
    <i>
      <x v="553"/>
      <x v="2"/>
    </i>
    <i>
      <x v="554"/>
      <x v="2"/>
    </i>
    <i>
      <x v="555"/>
      <x v="2"/>
    </i>
    <i>
      <x v="556"/>
      <x v="2"/>
    </i>
    <i>
      <x v="557"/>
      <x v="2"/>
    </i>
    <i>
      <x v="558"/>
      <x/>
    </i>
    <i>
      <x v="559"/>
      <x v="2"/>
    </i>
    <i>
      <x v="560"/>
      <x v="2"/>
    </i>
    <i>
      <x v="561"/>
      <x v="2"/>
    </i>
    <i>
      <x v="562"/>
      <x v="2"/>
    </i>
    <i>
      <x v="563"/>
      <x v="2"/>
    </i>
    <i>
      <x v="564"/>
      <x v="2"/>
    </i>
    <i>
      <x v="565"/>
      <x v="2"/>
    </i>
    <i>
      <x v="566"/>
      <x v="2"/>
    </i>
    <i>
      <x v="567"/>
      <x v="2"/>
    </i>
    <i>
      <x v="568"/>
      <x v="2"/>
    </i>
    <i>
      <x v="569"/>
      <x v="1"/>
    </i>
    <i>
      <x v="570"/>
      <x v="2"/>
    </i>
    <i>
      <x v="571"/>
      <x v="2"/>
    </i>
    <i>
      <x v="572"/>
      <x v="2"/>
    </i>
    <i>
      <x v="573"/>
      <x v="2"/>
    </i>
    <i>
      <x v="574"/>
      <x v="2"/>
    </i>
    <i>
      <x v="575"/>
      <x v="2"/>
    </i>
    <i>
      <x v="576"/>
      <x v="2"/>
    </i>
    <i>
      <x v="577"/>
      <x v="2"/>
    </i>
    <i>
      <x v="578"/>
      <x v="2"/>
    </i>
    <i>
      <x v="579"/>
      <x v="2"/>
    </i>
    <i>
      <x v="580"/>
      <x/>
    </i>
    <i>
      <x v="581"/>
      <x v="2"/>
    </i>
    <i>
      <x v="582"/>
      <x v="2"/>
    </i>
    <i>
      <x v="583"/>
      <x v="2"/>
    </i>
    <i>
      <x v="584"/>
      <x v="2"/>
    </i>
    <i>
      <x v="585"/>
      <x/>
    </i>
    <i>
      <x v="586"/>
      <x/>
    </i>
    <i>
      <x v="587"/>
      <x/>
    </i>
    <i>
      <x v="588"/>
      <x/>
    </i>
    <i>
      <x v="589"/>
      <x/>
    </i>
    <i>
      <x v="590"/>
      <x/>
    </i>
    <i>
      <x v="591"/>
      <x/>
    </i>
    <i>
      <x v="592"/>
      <x/>
    </i>
    <i>
      <x v="593"/>
      <x/>
    </i>
    <i>
      <x v="594"/>
      <x/>
    </i>
    <i>
      <x v="595"/>
      <x/>
    </i>
    <i>
      <x v="596"/>
      <x/>
    </i>
    <i>
      <x v="597"/>
      <x/>
    </i>
    <i>
      <x v="598"/>
      <x/>
    </i>
    <i>
      <x v="599"/>
      <x/>
    </i>
    <i>
      <x v="600"/>
      <x/>
    </i>
    <i>
      <x v="601"/>
      <x/>
    </i>
    <i>
      <x v="602"/>
      <x/>
    </i>
    <i>
      <x v="603"/>
      <x/>
    </i>
    <i>
      <x v="604"/>
      <x/>
    </i>
    <i>
      <x v="605"/>
      <x/>
    </i>
    <i>
      <x v="606"/>
      <x/>
    </i>
    <i>
      <x v="607"/>
      <x/>
    </i>
    <i>
      <x v="608"/>
      <x/>
    </i>
    <i>
      <x v="609"/>
      <x/>
    </i>
    <i>
      <x v="610"/>
      <x/>
    </i>
    <i>
      <x v="611"/>
      <x/>
    </i>
    <i>
      <x v="612"/>
      <x/>
    </i>
    <i>
      <x v="613"/>
      <x/>
    </i>
    <i>
      <x v="614"/>
      <x/>
    </i>
    <i>
      <x v="615"/>
      <x/>
    </i>
    <i>
      <x v="616"/>
      <x/>
    </i>
    <i>
      <x v="617"/>
      <x/>
    </i>
    <i>
      <x v="618"/>
      <x/>
    </i>
    <i>
      <x v="619"/>
      <x/>
    </i>
    <i>
      <x v="620"/>
      <x v="1"/>
    </i>
    <i>
      <x v="621"/>
      <x v="1"/>
    </i>
    <i>
      <x v="622"/>
      <x v="1"/>
    </i>
    <i>
      <x v="623"/>
      <x v="1"/>
    </i>
    <i>
      <x v="624"/>
      <x/>
    </i>
    <i>
      <x v="625"/>
      <x v="1"/>
    </i>
    <i>
      <x v="626"/>
      <x v="1"/>
    </i>
    <i>
      <x v="627"/>
      <x v="1"/>
    </i>
    <i>
      <x v="628"/>
      <x v="1"/>
    </i>
    <i>
      <x v="629"/>
      <x v="1"/>
    </i>
    <i>
      <x v="630"/>
      <x v="1"/>
    </i>
    <i>
      <x v="631"/>
      <x v="1"/>
    </i>
    <i>
      <x v="632"/>
      <x v="1"/>
    </i>
    <i>
      <x v="633"/>
      <x v="1"/>
    </i>
    <i>
      <x v="634"/>
      <x v="1"/>
    </i>
    <i>
      <x v="635"/>
      <x/>
    </i>
    <i>
      <x v="636"/>
      <x v="1"/>
    </i>
    <i>
      <x v="637"/>
      <x v="1"/>
    </i>
    <i>
      <x v="638"/>
      <x v="1"/>
    </i>
    <i>
      <x v="639"/>
      <x v="1"/>
    </i>
    <i>
      <x v="640"/>
      <x v="1"/>
    </i>
    <i>
      <x v="641"/>
      <x v="1"/>
    </i>
    <i>
      <x v="642"/>
      <x v="1"/>
    </i>
    <i>
      <x v="643"/>
      <x v="1"/>
    </i>
    <i>
      <x v="644"/>
      <x v="1"/>
    </i>
    <i>
      <x v="645"/>
      <x v="1"/>
    </i>
    <i>
      <x v="646"/>
      <x/>
    </i>
    <i>
      <x v="647"/>
      <x v="1"/>
    </i>
    <i>
      <x v="648"/>
      <x v="1"/>
    </i>
    <i>
      <x v="649"/>
      <x v="1"/>
    </i>
    <i>
      <x v="650"/>
      <x v="1"/>
    </i>
    <i>
      <x v="651"/>
      <x v="1"/>
    </i>
    <i>
      <x v="652"/>
      <x v="1"/>
    </i>
    <i>
      <x v="653"/>
      <x v="1"/>
    </i>
    <i>
      <x v="654"/>
      <x v="1"/>
    </i>
    <i>
      <x v="655"/>
      <x v="1"/>
    </i>
    <i>
      <x v="656"/>
      <x v="1"/>
    </i>
    <i>
      <x v="657"/>
      <x/>
    </i>
    <i>
      <x v="658"/>
      <x v="1"/>
    </i>
    <i>
      <x v="659"/>
      <x v="1"/>
    </i>
    <i>
      <x v="660"/>
      <x v="1"/>
    </i>
    <i>
      <x v="661"/>
      <x v="1"/>
    </i>
    <i>
      <x v="662"/>
      <x v="1"/>
    </i>
    <i>
      <x v="663"/>
      <x v="1"/>
    </i>
    <i>
      <x v="664"/>
      <x v="1"/>
    </i>
    <i>
      <x v="665"/>
      <x v="1"/>
    </i>
    <i>
      <x v="666"/>
      <x v="1"/>
    </i>
    <i>
      <x v="667"/>
      <x v="1"/>
    </i>
    <i>
      <x v="668"/>
      <x/>
    </i>
    <i>
      <x v="669"/>
      <x v="1"/>
    </i>
    <i>
      <x v="670"/>
      <x v="1"/>
    </i>
    <i>
      <x v="671"/>
      <x v="1"/>
    </i>
    <i>
      <x v="672"/>
      <x v="1"/>
    </i>
    <i>
      <x v="673"/>
      <x v="1"/>
    </i>
    <i>
      <x v="674"/>
      <x v="1"/>
    </i>
    <i>
      <x v="675"/>
      <x v="1"/>
    </i>
    <i>
      <x v="676"/>
      <x v="1"/>
    </i>
    <i>
      <x v="677"/>
      <x v="1"/>
    </i>
    <i>
      <x v="678"/>
      <x v="1"/>
    </i>
    <i>
      <x v="679"/>
      <x/>
    </i>
    <i>
      <x v="680"/>
      <x v="1"/>
    </i>
    <i>
      <x v="681"/>
      <x v="1"/>
    </i>
    <i>
      <x v="682"/>
      <x v="1"/>
    </i>
    <i>
      <x v="683"/>
      <x v="1"/>
    </i>
    <i>
      <x v="684"/>
      <x v="1"/>
    </i>
    <i>
      <x v="685"/>
      <x v="3"/>
    </i>
    <i>
      <x v="686"/>
      <x v="3"/>
    </i>
    <i>
      <x v="687"/>
      <x v="3"/>
    </i>
    <i>
      <x v="688"/>
      <x v="3"/>
    </i>
    <i>
      <x v="689"/>
      <x/>
    </i>
    <i>
      <x v="690"/>
      <x/>
    </i>
    <i>
      <x v="691"/>
      <x v="1"/>
    </i>
    <i>
      <x v="692"/>
      <x v="2"/>
    </i>
    <i>
      <x v="693"/>
      <x/>
    </i>
    <i>
      <x v="694"/>
      <x v="2"/>
    </i>
    <i>
      <x v="695"/>
      <x v="3"/>
    </i>
    <i>
      <x v="696"/>
      <x/>
    </i>
    <i>
      <x v="697"/>
      <x v="2"/>
    </i>
    <i>
      <x v="698"/>
      <x v="1"/>
    </i>
    <i>
      <x v="699"/>
      <x v="2"/>
    </i>
    <i>
      <x v="700"/>
      <x v="1"/>
    </i>
    <i>
      <x v="701"/>
      <x/>
    </i>
    <i>
      <x v="702"/>
      <x/>
    </i>
    <i>
      <x v="703"/>
      <x v="1"/>
    </i>
    <i>
      <x v="704"/>
      <x v="2"/>
    </i>
    <i>
      <x v="705"/>
      <x v="3"/>
    </i>
    <i>
      <x v="706"/>
      <x v="2"/>
    </i>
    <i>
      <x v="707"/>
      <x v="3"/>
    </i>
    <i>
      <x v="708"/>
      <x/>
    </i>
    <i>
      <x v="709"/>
      <x v="2"/>
    </i>
    <i>
      <x v="710"/>
      <x v="2"/>
    </i>
    <i>
      <x v="711"/>
      <x v="2"/>
    </i>
    <i>
      <x v="712"/>
      <x/>
    </i>
    <i>
      <x v="713"/>
      <x/>
    </i>
    <i>
      <x v="714"/>
      <x/>
    </i>
    <i>
      <x v="715"/>
      <x/>
    </i>
    <i>
      <x v="716"/>
      <x v="1"/>
    </i>
    <i>
      <x v="717"/>
      <x v="3"/>
    </i>
    <i>
      <x v="718"/>
      <x v="1"/>
    </i>
    <i>
      <x v="719"/>
      <x v="2"/>
    </i>
    <i>
      <x v="720"/>
      <x/>
    </i>
    <i>
      <x v="721"/>
      <x/>
    </i>
    <i>
      <x v="722"/>
      <x v="2"/>
    </i>
    <i>
      <x v="723"/>
      <x/>
    </i>
    <i>
      <x v="724"/>
      <x/>
    </i>
    <i>
      <x v="725"/>
      <x v="2"/>
    </i>
    <i>
      <x v="726"/>
      <x/>
    </i>
    <i>
      <x v="727"/>
      <x v="1"/>
    </i>
    <i>
      <x v="728"/>
      <x/>
    </i>
    <i>
      <x v="729"/>
      <x v="2"/>
    </i>
    <i>
      <x v="730"/>
      <x/>
    </i>
    <i>
      <x v="731"/>
      <x v="2"/>
    </i>
    <i>
      <x v="732"/>
      <x v="2"/>
    </i>
    <i>
      <x v="733"/>
      <x v="2"/>
    </i>
    <i>
      <x v="734"/>
      <x/>
    </i>
    <i>
      <x v="735"/>
      <x v="1"/>
    </i>
    <i>
      <x v="736"/>
      <x v="1"/>
    </i>
    <i>
      <x v="737"/>
      <x v="1"/>
    </i>
    <i>
      <x v="738"/>
      <x/>
    </i>
    <i>
      <x v="739"/>
      <x/>
    </i>
    <i>
      <x v="740"/>
      <x v="2"/>
    </i>
    <i>
      <x v="741"/>
      <x v="2"/>
    </i>
    <i>
      <x v="742"/>
      <x v="2"/>
    </i>
    <i>
      <x v="743"/>
      <x v="1"/>
    </i>
    <i>
      <x v="744"/>
      <x v="3"/>
    </i>
    <i>
      <x v="745"/>
      <x/>
    </i>
    <i>
      <x v="746"/>
      <x v="1"/>
    </i>
    <i>
      <x v="747"/>
      <x/>
    </i>
    <i>
      <x v="748"/>
      <x/>
    </i>
    <i>
      <x v="749"/>
      <x v="2"/>
    </i>
    <i>
      <x v="750"/>
      <x v="3"/>
    </i>
    <i>
      <x v="751"/>
      <x v="3"/>
    </i>
    <i>
      <x v="752"/>
      <x/>
    </i>
    <i>
      <x v="753"/>
      <x v="2"/>
    </i>
    <i>
      <x v="754"/>
      <x/>
    </i>
    <i>
      <x v="755"/>
      <x v="1"/>
    </i>
    <i>
      <x v="756"/>
      <x/>
    </i>
    <i>
      <x v="757"/>
      <x v="2"/>
    </i>
    <i>
      <x v="758"/>
      <x v="3"/>
    </i>
    <i>
      <x v="759"/>
      <x v="2"/>
    </i>
    <i>
      <x v="760"/>
      <x v="2"/>
    </i>
    <i>
      <x v="761"/>
      <x/>
    </i>
    <i>
      <x v="762"/>
      <x v="1"/>
    </i>
    <i>
      <x v="763"/>
      <x/>
    </i>
    <i>
      <x v="764"/>
      <x/>
    </i>
    <i>
      <x v="765"/>
      <x v="1"/>
    </i>
    <i>
      <x v="766"/>
      <x v="3"/>
    </i>
    <i>
      <x v="767"/>
      <x/>
    </i>
    <i>
      <x v="768"/>
      <x v="2"/>
    </i>
    <i>
      <x v="769"/>
      <x/>
    </i>
    <i>
      <x v="770"/>
      <x/>
    </i>
    <i>
      <x v="771"/>
      <x v="2"/>
    </i>
    <i>
      <x v="772"/>
      <x v="1"/>
    </i>
    <i>
      <x v="773"/>
      <x v="2"/>
    </i>
    <i>
      <x v="774"/>
      <x v="3"/>
    </i>
    <i>
      <x v="775"/>
      <x v="1"/>
    </i>
    <i>
      <x v="776"/>
      <x v="1"/>
    </i>
    <i>
      <x v="777"/>
      <x v="1"/>
    </i>
    <i>
      <x v="778"/>
      <x/>
    </i>
    <i>
      <x v="779"/>
      <x v="3"/>
    </i>
    <i>
      <x v="780"/>
      <x v="2"/>
    </i>
    <i>
      <x v="781"/>
      <x/>
    </i>
    <i>
      <x v="782"/>
      <x/>
    </i>
    <i>
      <x v="783"/>
      <x v="2"/>
    </i>
    <i>
      <x v="784"/>
      <x v="3"/>
    </i>
    <i>
      <x v="785"/>
      <x v="1"/>
    </i>
    <i>
      <x v="786"/>
      <x/>
    </i>
    <i>
      <x v="787"/>
      <x v="3"/>
    </i>
    <i>
      <x v="788"/>
      <x v="2"/>
    </i>
    <i>
      <x v="789"/>
      <x/>
    </i>
    <i>
      <x v="790"/>
      <x v="1"/>
    </i>
    <i>
      <x v="791"/>
      <x/>
    </i>
    <i>
      <x v="792"/>
      <x v="2"/>
    </i>
    <i>
      <x v="793"/>
      <x v="1"/>
    </i>
    <i>
      <x v="794"/>
      <x/>
    </i>
    <i>
      <x v="795"/>
      <x/>
    </i>
    <i>
      <x v="796"/>
      <x/>
    </i>
    <i>
      <x v="797"/>
      <x v="1"/>
    </i>
    <i>
      <x v="798"/>
      <x v="1"/>
    </i>
    <i>
      <x v="799"/>
      <x v="1"/>
    </i>
    <i>
      <x v="800"/>
      <x/>
    </i>
    <i>
      <x v="801"/>
      <x/>
    </i>
    <i>
      <x v="802"/>
      <x v="3"/>
    </i>
    <i>
      <x v="803"/>
      <x v="3"/>
    </i>
    <i>
      <x v="804"/>
      <x/>
    </i>
    <i>
      <x v="805"/>
      <x v="2"/>
    </i>
    <i>
      <x v="806"/>
      <x v="1"/>
    </i>
    <i>
      <x v="807"/>
      <x v="1"/>
    </i>
    <i>
      <x v="808"/>
      <x v="1"/>
    </i>
    <i>
      <x v="809"/>
      <x v="2"/>
    </i>
    <i>
      <x v="810"/>
      <x v="2"/>
    </i>
    <i>
      <x v="811"/>
      <x/>
    </i>
    <i>
      <x v="812"/>
      <x v="2"/>
    </i>
    <i>
      <x v="813"/>
      <x v="1"/>
    </i>
    <i>
      <x v="814"/>
      <x v="1"/>
    </i>
    <i>
      <x v="815"/>
      <x v="2"/>
    </i>
    <i>
      <x v="816"/>
      <x v="2"/>
    </i>
    <i>
      <x v="817"/>
      <x v="2"/>
    </i>
    <i>
      <x v="818"/>
      <x v="2"/>
    </i>
    <i>
      <x v="819"/>
      <x v="2"/>
    </i>
    <i>
      <x v="820"/>
      <x/>
    </i>
    <i>
      <x v="821"/>
      <x v="2"/>
    </i>
    <i>
      <x v="822"/>
      <x/>
    </i>
    <i>
      <x v="823"/>
      <x v="2"/>
    </i>
    <i>
      <x v="824"/>
      <x v="2"/>
    </i>
    <i>
      <x v="825"/>
      <x/>
    </i>
    <i>
      <x v="826"/>
      <x v="1"/>
    </i>
    <i>
      <x v="827"/>
      <x/>
    </i>
    <i>
      <x v="828"/>
      <x v="1"/>
    </i>
    <i>
      <x v="829"/>
      <x v="2"/>
    </i>
    <i>
      <x v="830"/>
      <x/>
    </i>
    <i>
      <x v="831"/>
      <x v="2"/>
    </i>
    <i>
      <x v="832"/>
      <x v="1"/>
    </i>
    <i>
      <x v="833"/>
      <x/>
    </i>
    <i>
      <x v="834"/>
      <x/>
    </i>
    <i>
      <x v="835"/>
      <x v="3"/>
    </i>
    <i>
      <x v="836"/>
      <x v="3"/>
    </i>
    <i>
      <x v="837"/>
      <x/>
    </i>
    <i>
      <x v="838"/>
      <x v="2"/>
    </i>
    <i>
      <x v="839"/>
      <x v="3"/>
    </i>
    <i>
      <x v="840"/>
      <x v="3"/>
    </i>
    <i>
      <x v="841"/>
      <x v="2"/>
    </i>
    <i>
      <x v="842"/>
      <x v="2"/>
    </i>
    <i>
      <x v="843"/>
      <x v="2"/>
    </i>
    <i>
      <x v="844"/>
      <x/>
    </i>
    <i>
      <x v="845"/>
      <x/>
    </i>
    <i>
      <x v="846"/>
      <x/>
    </i>
    <i>
      <x v="847"/>
      <x/>
    </i>
    <i>
      <x v="848"/>
      <x/>
    </i>
    <i>
      <x v="849"/>
      <x/>
    </i>
    <i>
      <x v="850"/>
      <x/>
    </i>
    <i>
      <x v="851"/>
      <x/>
    </i>
    <i>
      <x v="852"/>
      <x/>
    </i>
    <i>
      <x v="853"/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Fev" fld="2" baseField="2" baseItem="0" numFmtId="44"/>
    <dataField name="Mar" fld="3" baseField="2" baseItem="0" numFmtId="44"/>
    <dataField name="Abr" fld="4" baseField="2" baseItem="0" numFmtId="44"/>
    <dataField name="Mai" fld="5" baseField="2" baseItem="0" numFmtId="44"/>
    <dataField name="Jun" fld="6" baseField="2" baseItem="0" numFmtId="44"/>
    <dataField name="Jul" fld="7" baseField="2" baseItem="0" numFmtId="44"/>
    <dataField name="Ago" fld="8" baseField="2" baseItem="0" numFmtId="44"/>
    <dataField name="&gt;Tri" fld="15" baseField="0" baseItem="0"/>
  </dataFields>
  <formats count="1013">
    <format dxfId="2179">
      <pivotArea type="all" dataOnly="0" outline="0" fieldPosition="0"/>
    </format>
    <format dxfId="2178">
      <pivotArea type="all" dataOnly="0" outline="0" fieldPosition="0"/>
    </format>
    <format dxfId="2177">
      <pivotArea outline="0" fieldPosition="0">
        <references count="1">
          <reference field="4294967294" count="1">
            <x v="0"/>
          </reference>
        </references>
      </pivotArea>
    </format>
    <format dxfId="2176">
      <pivotArea outline="0" fieldPosition="0">
        <references count="1">
          <reference field="4294967294" count="1">
            <x v="1"/>
          </reference>
        </references>
      </pivotArea>
    </format>
    <format dxfId="2175">
      <pivotArea outline="0" fieldPosition="0">
        <references count="1">
          <reference field="4294967294" count="1">
            <x v="2"/>
          </reference>
        </references>
      </pivotArea>
    </format>
    <format dxfId="2174">
      <pivotArea outline="0" fieldPosition="0">
        <references count="1">
          <reference field="4294967294" count="1">
            <x v="3"/>
          </reference>
        </references>
      </pivotArea>
    </format>
    <format dxfId="2173">
      <pivotArea outline="0" fieldPosition="0">
        <references count="1">
          <reference field="4294967294" count="1">
            <x v="4"/>
          </reference>
        </references>
      </pivotArea>
    </format>
    <format dxfId="2172">
      <pivotArea outline="0" fieldPosition="0">
        <references count="1">
          <reference field="4294967294" count="1">
            <x v="5"/>
          </reference>
        </references>
      </pivotArea>
    </format>
    <format dxfId="2171">
      <pivotArea outline="0" fieldPosition="0">
        <references count="1">
          <reference field="4294967294" count="1">
            <x v="6"/>
          </reference>
        </references>
      </pivotArea>
    </format>
    <format dxfId="2170">
      <pivotArea field="0" type="button" dataOnly="0" labelOnly="1" outline="0" axis="axisRow" fieldPosition="0"/>
    </format>
    <format dxfId="2169">
      <pivotArea field="1" type="button" dataOnly="0" labelOnly="1" outline="0" axis="axisRow" fieldPosition="1"/>
    </format>
    <format dxfId="216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167">
      <pivotArea field="0" type="button" dataOnly="0" labelOnly="1" outline="0" axis="axisRow" fieldPosition="0"/>
    </format>
    <format dxfId="2166">
      <pivotArea field="1" type="button" dataOnly="0" labelOnly="1" outline="0" axis="axisRow" fieldPosition="1"/>
    </format>
    <format dxfId="216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164">
      <pivotArea type="all" dataOnly="0" outline="0" fieldPosition="0"/>
    </format>
    <format dxfId="2163">
      <pivotArea type="topRight" dataOnly="0" labelOnly="1" outline="0" fieldPosition="0"/>
    </format>
    <format dxfId="2162">
      <pivotArea field="0" type="button" dataOnly="0" labelOnly="1" outline="0" axis="axisRow" fieldPosition="0"/>
    </format>
    <format dxfId="2161">
      <pivotArea field="1" type="button" dataOnly="0" labelOnly="1" outline="0" axis="axisRow" fieldPosition="1"/>
    </format>
    <format dxfId="216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159">
      <pivotArea dataOnly="0" labelOnly="1" fieldPosition="0">
        <references count="1">
          <reference field="0" count="50"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</reference>
        </references>
      </pivotArea>
    </format>
    <format dxfId="2158">
      <pivotArea dataOnly="0" labelOnly="1" fieldPosition="0">
        <references count="1">
          <reference field="0" count="50"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</reference>
        </references>
      </pivotArea>
    </format>
    <format dxfId="2157">
      <pivotArea dataOnly="0" labelOnly="1" fieldPosition="0">
        <references count="1">
          <reference field="0" count="50"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</reference>
        </references>
      </pivotArea>
    </format>
    <format dxfId="2156">
      <pivotArea dataOnly="0" labelOnly="1" fieldPosition="0">
        <references count="1">
          <reference field="0" count="50"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  <x v="700"/>
            <x v="701"/>
            <x v="702"/>
            <x v="703"/>
          </reference>
        </references>
      </pivotArea>
    </format>
    <format dxfId="2155">
      <pivotArea dataOnly="0" labelOnly="1" fieldPosition="0">
        <references count="1">
          <reference field="0" count="50"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  <x v="650"/>
            <x v="651"/>
            <x v="652"/>
            <x v="653"/>
          </reference>
        </references>
      </pivotArea>
    </format>
    <format dxfId="2154">
      <pivotArea dataOnly="0" labelOnly="1" fieldPosition="0">
        <references count="1">
          <reference field="0" count="50"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</reference>
        </references>
      </pivotArea>
    </format>
    <format dxfId="2153">
      <pivotArea dataOnly="0" labelOnly="1" fieldPosition="0">
        <references count="1">
          <reference field="0" count="50"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50"/>
            <x v="551"/>
            <x v="552"/>
            <x v="553"/>
          </reference>
        </references>
      </pivotArea>
    </format>
    <format dxfId="2152">
      <pivotArea dataOnly="0" labelOnly="1" fieldPosition="0">
        <references count="1">
          <reference field="0" count="50"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</reference>
        </references>
      </pivotArea>
    </format>
    <format dxfId="2151">
      <pivotArea dataOnly="0" labelOnly="1" fieldPosition="0">
        <references count="1">
          <reference field="0" count="50"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</reference>
        </references>
      </pivotArea>
    </format>
    <format dxfId="2150">
      <pivotArea dataOnly="0" labelOnly="1" fieldPosition="0">
        <references count="1">
          <reference field="0" count="50"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</reference>
        </references>
      </pivotArea>
    </format>
    <format dxfId="2149">
      <pivotArea dataOnly="0" labelOnly="1" fieldPosition="0">
        <references count="1">
          <reference field="0" count="50"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</reference>
        </references>
      </pivotArea>
    </format>
    <format dxfId="2148">
      <pivotArea dataOnly="0" labelOnly="1" fieldPosition="0">
        <references count="1">
          <reference field="0" count="50"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</reference>
        </references>
      </pivotArea>
    </format>
    <format dxfId="2147">
      <pivotArea dataOnly="0" labelOnly="1" fieldPosition="0">
        <references count="1">
          <reference field="0" count="50"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</reference>
        </references>
      </pivotArea>
    </format>
    <format dxfId="2146">
      <pivotArea dataOnly="0" labelOnly="1" fieldPosition="0">
        <references count="1">
          <reference field="0" count="50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</reference>
        </references>
      </pivotArea>
    </format>
    <format dxfId="2145">
      <pivotArea dataOnly="0" labelOnly="1" fieldPosition="0">
        <references count="1">
          <reference field="0" count="50"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</reference>
        </references>
      </pivotArea>
    </format>
    <format dxfId="2144">
      <pivotArea dataOnly="0" labelOnly="1" fieldPosition="0">
        <references count="1">
          <reference field="0" count="50"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</reference>
        </references>
      </pivotArea>
    </format>
    <format dxfId="2143">
      <pivotArea dataOnly="0" labelOnly="1" fieldPosition="0">
        <references count="1">
          <reference field="0" count="5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</reference>
        </references>
      </pivotArea>
    </format>
    <format dxfId="2142">
      <pivotArea dataOnly="0" labelOnly="1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2141">
      <pivotArea field="0" type="button" dataOnly="0" labelOnly="1" outline="0" axis="axisRow" fieldPosition="0"/>
    </format>
    <format dxfId="2140">
      <pivotArea field="1" type="button" dataOnly="0" labelOnly="1" outline="0" axis="axisRow" fieldPosition="1"/>
    </format>
    <format dxfId="213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138">
      <pivotArea field="0" type="button" dataOnly="0" labelOnly="1" outline="0" axis="axisRow" fieldPosition="0"/>
    </format>
    <format dxfId="2137">
      <pivotArea field="1" type="button" dataOnly="0" labelOnly="1" outline="0" axis="axisRow" fieldPosition="1"/>
    </format>
    <format dxfId="213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135">
      <pivotArea dataOnly="0" labelOnly="1" fieldPosition="0">
        <references count="1">
          <reference field="0" count="50"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</reference>
        </references>
      </pivotArea>
    </format>
    <format dxfId="2134">
      <pivotArea dataOnly="0" labelOnly="1" fieldPosition="0">
        <references count="1">
          <reference field="0" count="50"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</reference>
        </references>
      </pivotArea>
    </format>
    <format dxfId="2133">
      <pivotArea dataOnly="0" labelOnly="1" fieldPosition="0">
        <references count="1">
          <reference field="0" count="50"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</reference>
        </references>
      </pivotArea>
    </format>
    <format dxfId="2132">
      <pivotArea dataOnly="0" labelOnly="1" fieldPosition="0">
        <references count="1">
          <reference field="0" count="50"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  <x v="700"/>
            <x v="701"/>
            <x v="702"/>
            <x v="703"/>
          </reference>
        </references>
      </pivotArea>
    </format>
    <format dxfId="2131">
      <pivotArea dataOnly="0" labelOnly="1" fieldPosition="0">
        <references count="1">
          <reference field="0" count="50"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  <x v="650"/>
            <x v="651"/>
            <x v="652"/>
            <x v="653"/>
          </reference>
        </references>
      </pivotArea>
    </format>
    <format dxfId="2130">
      <pivotArea dataOnly="0" labelOnly="1" fieldPosition="0">
        <references count="1">
          <reference field="0" count="50"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</reference>
        </references>
      </pivotArea>
    </format>
    <format dxfId="2129">
      <pivotArea dataOnly="0" labelOnly="1" fieldPosition="0">
        <references count="1">
          <reference field="0" count="50"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50"/>
            <x v="551"/>
            <x v="552"/>
            <x v="553"/>
          </reference>
        </references>
      </pivotArea>
    </format>
    <format dxfId="2128">
      <pivotArea dataOnly="0" labelOnly="1" fieldPosition="0">
        <references count="1">
          <reference field="0" count="50"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</reference>
        </references>
      </pivotArea>
    </format>
    <format dxfId="2127">
      <pivotArea dataOnly="0" labelOnly="1" fieldPosition="0">
        <references count="1">
          <reference field="0" count="50"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</reference>
        </references>
      </pivotArea>
    </format>
    <format dxfId="2126">
      <pivotArea dataOnly="0" labelOnly="1" fieldPosition="0">
        <references count="1">
          <reference field="0" count="50"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</reference>
        </references>
      </pivotArea>
    </format>
    <format dxfId="2125">
      <pivotArea dataOnly="0" labelOnly="1" fieldPosition="0">
        <references count="1">
          <reference field="0" count="50"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</reference>
        </references>
      </pivotArea>
    </format>
    <format dxfId="2124">
      <pivotArea dataOnly="0" labelOnly="1" fieldPosition="0">
        <references count="1">
          <reference field="0" count="50"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</reference>
        </references>
      </pivotArea>
    </format>
    <format dxfId="2123">
      <pivotArea dataOnly="0" labelOnly="1" fieldPosition="0">
        <references count="1">
          <reference field="0" count="50"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</reference>
        </references>
      </pivotArea>
    </format>
    <format dxfId="2122">
      <pivotArea dataOnly="0" labelOnly="1" fieldPosition="0">
        <references count="1">
          <reference field="0" count="50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</reference>
        </references>
      </pivotArea>
    </format>
    <format dxfId="2121">
      <pivotArea dataOnly="0" labelOnly="1" fieldPosition="0">
        <references count="1">
          <reference field="0" count="50"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</reference>
        </references>
      </pivotArea>
    </format>
    <format dxfId="2120">
      <pivotArea dataOnly="0" labelOnly="1" fieldPosition="0">
        <references count="1">
          <reference field="0" count="50"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</reference>
        </references>
      </pivotArea>
    </format>
    <format dxfId="2119">
      <pivotArea dataOnly="0" labelOnly="1" fieldPosition="0">
        <references count="1">
          <reference field="0" count="5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</reference>
        </references>
      </pivotArea>
    </format>
    <format dxfId="2118">
      <pivotArea dataOnly="0" labelOnly="1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2117">
      <pivotArea dataOnly="0" labelOnly="1" fieldPosition="0">
        <references count="1">
          <reference field="0" count="50"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</reference>
        </references>
      </pivotArea>
    </format>
    <format dxfId="2116">
      <pivotArea dataOnly="0" labelOnly="1" fieldPosition="0">
        <references count="1">
          <reference field="0" count="50"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</reference>
        </references>
      </pivotArea>
    </format>
    <format dxfId="2115">
      <pivotArea dataOnly="0" labelOnly="1" fieldPosition="0">
        <references count="1">
          <reference field="0" count="50"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</reference>
        </references>
      </pivotArea>
    </format>
    <format dxfId="2114">
      <pivotArea dataOnly="0" labelOnly="1" fieldPosition="0">
        <references count="1">
          <reference field="0" count="50"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  <x v="700"/>
            <x v="701"/>
            <x v="702"/>
            <x v="703"/>
          </reference>
        </references>
      </pivotArea>
    </format>
    <format dxfId="2113">
      <pivotArea dataOnly="0" labelOnly="1" fieldPosition="0">
        <references count="1">
          <reference field="0" count="50"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  <x v="650"/>
            <x v="651"/>
            <x v="652"/>
            <x v="653"/>
          </reference>
        </references>
      </pivotArea>
    </format>
    <format dxfId="2112">
      <pivotArea dataOnly="0" labelOnly="1" fieldPosition="0">
        <references count="1">
          <reference field="0" count="50"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</reference>
        </references>
      </pivotArea>
    </format>
    <format dxfId="2111">
      <pivotArea dataOnly="0" labelOnly="1" fieldPosition="0">
        <references count="1">
          <reference field="0" count="50"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50"/>
            <x v="551"/>
            <x v="552"/>
            <x v="553"/>
          </reference>
        </references>
      </pivotArea>
    </format>
    <format dxfId="2110">
      <pivotArea dataOnly="0" labelOnly="1" fieldPosition="0">
        <references count="1">
          <reference field="0" count="50"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</reference>
        </references>
      </pivotArea>
    </format>
    <format dxfId="2109">
      <pivotArea dataOnly="0" labelOnly="1" fieldPosition="0">
        <references count="1">
          <reference field="0" count="50"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</reference>
        </references>
      </pivotArea>
    </format>
    <format dxfId="2108">
      <pivotArea dataOnly="0" labelOnly="1" fieldPosition="0">
        <references count="1">
          <reference field="0" count="50"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</reference>
        </references>
      </pivotArea>
    </format>
    <format dxfId="2107">
      <pivotArea dataOnly="0" labelOnly="1" fieldPosition="0">
        <references count="1">
          <reference field="0" count="50"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</reference>
        </references>
      </pivotArea>
    </format>
    <format dxfId="2106">
      <pivotArea dataOnly="0" labelOnly="1" fieldPosition="0">
        <references count="1">
          <reference field="0" count="50"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</reference>
        </references>
      </pivotArea>
    </format>
    <format dxfId="2105">
      <pivotArea dataOnly="0" labelOnly="1" fieldPosition="0">
        <references count="1">
          <reference field="0" count="50"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</reference>
        </references>
      </pivotArea>
    </format>
    <format dxfId="2104">
      <pivotArea dataOnly="0" labelOnly="1" fieldPosition="0">
        <references count="1">
          <reference field="0" count="50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</reference>
        </references>
      </pivotArea>
    </format>
    <format dxfId="2103">
      <pivotArea dataOnly="0" labelOnly="1" fieldPosition="0">
        <references count="1">
          <reference field="0" count="50"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</reference>
        </references>
      </pivotArea>
    </format>
    <format dxfId="2102">
      <pivotArea dataOnly="0" labelOnly="1" fieldPosition="0">
        <references count="1">
          <reference field="0" count="50"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</reference>
        </references>
      </pivotArea>
    </format>
    <format dxfId="2101">
      <pivotArea dataOnly="0" labelOnly="1" fieldPosition="0">
        <references count="1">
          <reference field="0" count="5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</reference>
        </references>
      </pivotArea>
    </format>
    <format dxfId="2100">
      <pivotArea dataOnly="0" labelOnly="1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2099">
      <pivotArea field="1" type="button" dataOnly="0" labelOnly="1" outline="0" axis="axisRow" fieldPosition="1"/>
    </format>
    <format dxfId="209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097">
      <pivotArea dataOnly="0" labelOnly="1" fieldPosition="0">
        <references count="1">
          <reference field="0" count="50"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  <x v="850"/>
            <x v="851"/>
            <x v="852"/>
            <x v="853"/>
          </reference>
        </references>
      </pivotArea>
    </format>
    <format dxfId="2096">
      <pivotArea dataOnly="0" labelOnly="1" fieldPosition="0">
        <references count="1">
          <reference field="0" count="50"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  <x v="800"/>
            <x v="801"/>
            <x v="802"/>
            <x v="803"/>
          </reference>
        </references>
      </pivotArea>
    </format>
    <format dxfId="2095">
      <pivotArea dataOnly="0" labelOnly="1" fieldPosition="0">
        <references count="1">
          <reference field="0" count="50"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  <x v="750"/>
            <x v="751"/>
            <x v="752"/>
            <x v="753"/>
          </reference>
        </references>
      </pivotArea>
    </format>
    <format dxfId="2094">
      <pivotArea dataOnly="0" labelOnly="1" fieldPosition="0">
        <references count="1">
          <reference field="0" count="50"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  <x v="700"/>
            <x v="701"/>
            <x v="702"/>
            <x v="703"/>
          </reference>
        </references>
      </pivotArea>
    </format>
    <format dxfId="2093">
      <pivotArea dataOnly="0" labelOnly="1" fieldPosition="0">
        <references count="1">
          <reference field="0" count="50"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  <x v="650"/>
            <x v="651"/>
            <x v="652"/>
            <x v="653"/>
          </reference>
        </references>
      </pivotArea>
    </format>
    <format dxfId="2092">
      <pivotArea dataOnly="0" labelOnly="1" fieldPosition="0">
        <references count="1">
          <reference field="0" count="50"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  <x v="600"/>
            <x v="601"/>
            <x v="602"/>
            <x v="603"/>
          </reference>
        </references>
      </pivotArea>
    </format>
    <format dxfId="2091">
      <pivotArea dataOnly="0" labelOnly="1" fieldPosition="0">
        <references count="1">
          <reference field="0" count="50"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  <x v="550"/>
            <x v="551"/>
            <x v="552"/>
            <x v="553"/>
          </reference>
        </references>
      </pivotArea>
    </format>
    <format dxfId="2090">
      <pivotArea dataOnly="0" labelOnly="1" fieldPosition="0">
        <references count="1">
          <reference field="0" count="50"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  <x v="500"/>
            <x v="501"/>
            <x v="502"/>
            <x v="503"/>
          </reference>
        </references>
      </pivotArea>
    </format>
    <format dxfId="2089">
      <pivotArea dataOnly="0" labelOnly="1" fieldPosition="0">
        <references count="1">
          <reference field="0" count="50"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  <x v="450"/>
            <x v="451"/>
            <x v="452"/>
            <x v="453"/>
          </reference>
        </references>
      </pivotArea>
    </format>
    <format dxfId="2088">
      <pivotArea dataOnly="0" labelOnly="1" fieldPosition="0">
        <references count="1">
          <reference field="0" count="50"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  <x v="400"/>
            <x v="401"/>
            <x v="402"/>
            <x v="403"/>
          </reference>
        </references>
      </pivotArea>
    </format>
    <format dxfId="2087">
      <pivotArea dataOnly="0" labelOnly="1" fieldPosition="0">
        <references count="1">
          <reference field="0" count="50"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</reference>
        </references>
      </pivotArea>
    </format>
    <format dxfId="2086">
      <pivotArea dataOnly="0" labelOnly="1" fieldPosition="0">
        <references count="1">
          <reference field="0" count="50"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</reference>
        </references>
      </pivotArea>
    </format>
    <format dxfId="2085">
      <pivotArea dataOnly="0" labelOnly="1" fieldPosition="0">
        <references count="1">
          <reference field="0" count="50"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</reference>
        </references>
      </pivotArea>
    </format>
    <format dxfId="2084">
      <pivotArea dataOnly="0" labelOnly="1" fieldPosition="0">
        <references count="1">
          <reference field="0" count="50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</reference>
        </references>
      </pivotArea>
    </format>
    <format dxfId="2083">
      <pivotArea dataOnly="0" labelOnly="1" fieldPosition="0">
        <references count="1">
          <reference field="0" count="50"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</reference>
        </references>
      </pivotArea>
    </format>
    <format dxfId="2082">
      <pivotArea dataOnly="0" labelOnly="1" fieldPosition="0">
        <references count="1">
          <reference field="0" count="50"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</reference>
        </references>
      </pivotArea>
    </format>
    <format dxfId="2081">
      <pivotArea dataOnly="0" labelOnly="1" fieldPosition="0">
        <references count="1">
          <reference field="0" count="50"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</reference>
        </references>
      </pivotArea>
    </format>
    <format dxfId="2080">
      <pivotArea dataOnly="0" labelOnly="1" fieldPosition="0">
        <references count="1">
          <reference field="0" count="4">
            <x v="0"/>
            <x v="1"/>
            <x v="2"/>
            <x v="3"/>
          </reference>
        </references>
      </pivotArea>
    </format>
    <format dxfId="2079">
      <pivotArea field="0" type="button" dataOnly="0" labelOnly="1" outline="0" axis="axisRow" fieldPosition="0"/>
    </format>
    <format dxfId="207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077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2076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2075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074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2073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072">
      <pivotArea type="all" dataOnly="0" outline="0" fieldPosition="0"/>
    </format>
    <format dxfId="2071">
      <pivotArea type="all" dataOnly="0" outline="0" fieldPosition="0"/>
    </format>
    <format dxfId="2070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206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2068">
      <pivotArea outline="0" collapsedLevelsAreSubtotals="1" fieldPosition="0"/>
    </format>
    <format dxfId="2067">
      <pivotArea dataOnly="0" labelOnly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2066">
      <pivotArea dataOnly="0" labelOnly="1" fieldPosition="0">
        <references count="2">
          <reference field="0" count="1" selected="0">
            <x v="1"/>
          </reference>
          <reference field="1" count="1">
            <x v="2"/>
          </reference>
        </references>
      </pivotArea>
    </format>
    <format dxfId="2065">
      <pivotArea dataOnly="0" labelOnly="1" fieldPosition="0">
        <references count="2">
          <reference field="0" count="1" selected="0">
            <x v="2"/>
          </reference>
          <reference field="1" count="1">
            <x v="2"/>
          </reference>
        </references>
      </pivotArea>
    </format>
    <format dxfId="2064">
      <pivotArea dataOnly="0" labelOnly="1" fieldPosition="0">
        <references count="2">
          <reference field="0" count="1" selected="0">
            <x v="3"/>
          </reference>
          <reference field="1" count="1">
            <x v="0"/>
          </reference>
        </references>
      </pivotArea>
    </format>
    <format dxfId="2063">
      <pivotArea dataOnly="0" labelOnly="1" fieldPosition="0">
        <references count="2">
          <reference field="0" count="1" selected="0">
            <x v="4"/>
          </reference>
          <reference field="1" count="1">
            <x v="2"/>
          </reference>
        </references>
      </pivotArea>
    </format>
    <format dxfId="2062">
      <pivotArea dataOnly="0" labelOnly="1" fieldPosition="0">
        <references count="2">
          <reference field="0" count="1" selected="0">
            <x v="5"/>
          </reference>
          <reference field="1" count="1">
            <x v="2"/>
          </reference>
        </references>
      </pivotArea>
    </format>
    <format dxfId="2061">
      <pivotArea dataOnly="0" labelOnly="1" fieldPosition="0">
        <references count="2">
          <reference field="0" count="1" selected="0">
            <x v="6"/>
          </reference>
          <reference field="1" count="1">
            <x v="3"/>
          </reference>
        </references>
      </pivotArea>
    </format>
    <format dxfId="2060">
      <pivotArea dataOnly="0" labelOnly="1" fieldPosition="0">
        <references count="2">
          <reference field="0" count="1" selected="0">
            <x v="7"/>
          </reference>
          <reference field="1" count="1">
            <x v="2"/>
          </reference>
        </references>
      </pivotArea>
    </format>
    <format dxfId="2059">
      <pivotArea dataOnly="0" labelOnly="1" fieldPosition="0">
        <references count="2">
          <reference field="0" count="1" selected="0">
            <x v="8"/>
          </reference>
          <reference field="1" count="1">
            <x v="2"/>
          </reference>
        </references>
      </pivotArea>
    </format>
    <format dxfId="2058">
      <pivotArea dataOnly="0" labelOnly="1" fieldPosition="0">
        <references count="2">
          <reference field="0" count="1" selected="0">
            <x v="9"/>
          </reference>
          <reference field="1" count="1">
            <x v="1"/>
          </reference>
        </references>
      </pivotArea>
    </format>
    <format dxfId="2057">
      <pivotArea dataOnly="0" labelOnly="1" fieldPosition="0">
        <references count="2">
          <reference field="0" count="1" selected="0">
            <x v="10"/>
          </reference>
          <reference field="1" count="1">
            <x v="1"/>
          </reference>
        </references>
      </pivotArea>
    </format>
    <format dxfId="2056">
      <pivotArea dataOnly="0" labelOnly="1" fieldPosition="0">
        <references count="2">
          <reference field="0" count="1" selected="0">
            <x v="11"/>
          </reference>
          <reference field="1" count="1">
            <x v="0"/>
          </reference>
        </references>
      </pivotArea>
    </format>
    <format dxfId="2055">
      <pivotArea dataOnly="0" labelOnly="1" fieldPosition="0">
        <references count="2">
          <reference field="0" count="1" selected="0">
            <x v="12"/>
          </reference>
          <reference field="1" count="1">
            <x v="1"/>
          </reference>
        </references>
      </pivotArea>
    </format>
    <format dxfId="2054">
      <pivotArea dataOnly="0" labelOnly="1" fieldPosition="0">
        <references count="2">
          <reference field="0" count="1" selected="0">
            <x v="13"/>
          </reference>
          <reference field="1" count="1">
            <x v="0"/>
          </reference>
        </references>
      </pivotArea>
    </format>
    <format dxfId="2053">
      <pivotArea dataOnly="0" labelOnly="1" fieldPosition="0">
        <references count="2">
          <reference field="0" count="1" selected="0">
            <x v="14"/>
          </reference>
          <reference field="1" count="1">
            <x v="0"/>
          </reference>
        </references>
      </pivotArea>
    </format>
    <format dxfId="2052">
      <pivotArea dataOnly="0" labelOnly="1" fieldPosition="0">
        <references count="2">
          <reference field="0" count="1" selected="0">
            <x v="15"/>
          </reference>
          <reference field="1" count="1">
            <x v="0"/>
          </reference>
        </references>
      </pivotArea>
    </format>
    <format dxfId="2051">
      <pivotArea dataOnly="0" labelOnly="1" fieldPosition="0">
        <references count="2">
          <reference field="0" count="1" selected="0">
            <x v="16"/>
          </reference>
          <reference field="1" count="1">
            <x v="0"/>
          </reference>
        </references>
      </pivotArea>
    </format>
    <format dxfId="2050">
      <pivotArea dataOnly="0" labelOnly="1" fieldPosition="0">
        <references count="2">
          <reference field="0" count="1" selected="0">
            <x v="17"/>
          </reference>
          <reference field="1" count="1">
            <x v="0"/>
          </reference>
        </references>
      </pivotArea>
    </format>
    <format dxfId="2049">
      <pivotArea dataOnly="0" labelOnly="1" fieldPosition="0">
        <references count="2">
          <reference field="0" count="1" selected="0">
            <x v="18"/>
          </reference>
          <reference field="1" count="1">
            <x v="0"/>
          </reference>
        </references>
      </pivotArea>
    </format>
    <format dxfId="2048">
      <pivotArea dataOnly="0" labelOnly="1" fieldPosition="0">
        <references count="2">
          <reference field="0" count="1" selected="0">
            <x v="19"/>
          </reference>
          <reference field="1" count="1">
            <x v="0"/>
          </reference>
        </references>
      </pivotArea>
    </format>
    <format dxfId="2047">
      <pivotArea dataOnly="0" labelOnly="1" fieldPosition="0">
        <references count="2">
          <reference field="0" count="1" selected="0">
            <x v="20"/>
          </reference>
          <reference field="1" count="1">
            <x v="0"/>
          </reference>
        </references>
      </pivotArea>
    </format>
    <format dxfId="2046">
      <pivotArea dataOnly="0" labelOnly="1" fieldPosition="0">
        <references count="2">
          <reference field="0" count="1" selected="0">
            <x v="21"/>
          </reference>
          <reference field="1" count="1">
            <x v="0"/>
          </reference>
        </references>
      </pivotArea>
    </format>
    <format dxfId="2045">
      <pivotArea dataOnly="0" labelOnly="1" fieldPosition="0">
        <references count="2">
          <reference field="0" count="1" selected="0">
            <x v="22"/>
          </reference>
          <reference field="1" count="1">
            <x v="0"/>
          </reference>
        </references>
      </pivotArea>
    </format>
    <format dxfId="2044">
      <pivotArea dataOnly="0" labelOnly="1" fieldPosition="0">
        <references count="2">
          <reference field="0" count="1" selected="0">
            <x v="23"/>
          </reference>
          <reference field="1" count="1">
            <x v="0"/>
          </reference>
        </references>
      </pivotArea>
    </format>
    <format dxfId="2043">
      <pivotArea dataOnly="0" labelOnly="1" fieldPosition="0">
        <references count="2">
          <reference field="0" count="1" selected="0">
            <x v="24"/>
          </reference>
          <reference field="1" count="1">
            <x v="0"/>
          </reference>
        </references>
      </pivotArea>
    </format>
    <format dxfId="2042">
      <pivotArea dataOnly="0" labelOnly="1" fieldPosition="0">
        <references count="2">
          <reference field="0" count="1" selected="0">
            <x v="25"/>
          </reference>
          <reference field="1" count="1">
            <x v="0"/>
          </reference>
        </references>
      </pivotArea>
    </format>
    <format dxfId="2041">
      <pivotArea dataOnly="0" labelOnly="1" fieldPosition="0">
        <references count="2">
          <reference field="0" count="1" selected="0">
            <x v="26"/>
          </reference>
          <reference field="1" count="1">
            <x v="0"/>
          </reference>
        </references>
      </pivotArea>
    </format>
    <format dxfId="2040">
      <pivotArea dataOnly="0" labelOnly="1" fieldPosition="0">
        <references count="2">
          <reference field="0" count="1" selected="0">
            <x v="27"/>
          </reference>
          <reference field="1" count="1">
            <x v="0"/>
          </reference>
        </references>
      </pivotArea>
    </format>
    <format dxfId="2039">
      <pivotArea dataOnly="0" labelOnly="1" fieldPosition="0">
        <references count="2">
          <reference field="0" count="1" selected="0">
            <x v="28"/>
          </reference>
          <reference field="1" count="1">
            <x v="0"/>
          </reference>
        </references>
      </pivotArea>
    </format>
    <format dxfId="2038">
      <pivotArea dataOnly="0" labelOnly="1" fieldPosition="0">
        <references count="2">
          <reference field="0" count="1" selected="0">
            <x v="29"/>
          </reference>
          <reference field="1" count="1">
            <x v="3"/>
          </reference>
        </references>
      </pivotArea>
    </format>
    <format dxfId="2037">
      <pivotArea dataOnly="0" labelOnly="1" fieldPosition="0">
        <references count="2">
          <reference field="0" count="1" selected="0">
            <x v="30"/>
          </reference>
          <reference field="1" count="1">
            <x v="2"/>
          </reference>
        </references>
      </pivotArea>
    </format>
    <format dxfId="2036">
      <pivotArea dataOnly="0" labelOnly="1" fieldPosition="0">
        <references count="2">
          <reference field="0" count="1" selected="0">
            <x v="31"/>
          </reference>
          <reference field="1" count="1">
            <x v="3"/>
          </reference>
        </references>
      </pivotArea>
    </format>
    <format dxfId="2035">
      <pivotArea dataOnly="0" labelOnly="1" fieldPosition="0">
        <references count="2">
          <reference field="0" count="1" selected="0">
            <x v="32"/>
          </reference>
          <reference field="1" count="1">
            <x v="0"/>
          </reference>
        </references>
      </pivotArea>
    </format>
    <format dxfId="2034">
      <pivotArea dataOnly="0" labelOnly="1" fieldPosition="0">
        <references count="2">
          <reference field="0" count="1" selected="0">
            <x v="33"/>
          </reference>
          <reference field="1" count="1">
            <x v="0"/>
          </reference>
        </references>
      </pivotArea>
    </format>
    <format dxfId="2033">
      <pivotArea dataOnly="0" labelOnly="1" fieldPosition="0">
        <references count="2">
          <reference field="0" count="1" selected="0">
            <x v="34"/>
          </reference>
          <reference field="1" count="1">
            <x v="0"/>
          </reference>
        </references>
      </pivotArea>
    </format>
    <format dxfId="2032">
      <pivotArea dataOnly="0" labelOnly="1" fieldPosition="0">
        <references count="2">
          <reference field="0" count="1" selected="0">
            <x v="35"/>
          </reference>
          <reference field="1" count="1">
            <x v="0"/>
          </reference>
        </references>
      </pivotArea>
    </format>
    <format dxfId="2031">
      <pivotArea dataOnly="0" labelOnly="1" fieldPosition="0">
        <references count="2">
          <reference field="0" count="1" selected="0">
            <x v="36"/>
          </reference>
          <reference field="1" count="1">
            <x v="0"/>
          </reference>
        </references>
      </pivotArea>
    </format>
    <format dxfId="2030">
      <pivotArea dataOnly="0" labelOnly="1" fieldPosition="0">
        <references count="2">
          <reference field="0" count="1" selected="0">
            <x v="37"/>
          </reference>
          <reference field="1" count="1">
            <x v="0"/>
          </reference>
        </references>
      </pivotArea>
    </format>
    <format dxfId="2029">
      <pivotArea dataOnly="0" labelOnly="1" fieldPosition="0">
        <references count="2">
          <reference field="0" count="1" selected="0">
            <x v="38"/>
          </reference>
          <reference field="1" count="1">
            <x v="0"/>
          </reference>
        </references>
      </pivotArea>
    </format>
    <format dxfId="2028">
      <pivotArea dataOnly="0" labelOnly="1" fieldPosition="0">
        <references count="2">
          <reference field="0" count="1" selected="0">
            <x v="39"/>
          </reference>
          <reference field="1" count="1">
            <x v="0"/>
          </reference>
        </references>
      </pivotArea>
    </format>
    <format dxfId="2027">
      <pivotArea dataOnly="0" labelOnly="1" fieldPosition="0">
        <references count="2">
          <reference field="0" count="1" selected="0">
            <x v="40"/>
          </reference>
          <reference field="1" count="1">
            <x v="0"/>
          </reference>
        </references>
      </pivotArea>
    </format>
    <format dxfId="2026">
      <pivotArea dataOnly="0" labelOnly="1" fieldPosition="0">
        <references count="2">
          <reference field="0" count="1" selected="0">
            <x v="41"/>
          </reference>
          <reference field="1" count="1">
            <x v="0"/>
          </reference>
        </references>
      </pivotArea>
    </format>
    <format dxfId="2025">
      <pivotArea dataOnly="0" labelOnly="1" fieldPosition="0">
        <references count="2">
          <reference field="0" count="1" selected="0">
            <x v="42"/>
          </reference>
          <reference field="1" count="1">
            <x v="0"/>
          </reference>
        </references>
      </pivotArea>
    </format>
    <format dxfId="2024">
      <pivotArea dataOnly="0" labelOnly="1" fieldPosition="0">
        <references count="2">
          <reference field="0" count="1" selected="0">
            <x v="43"/>
          </reference>
          <reference field="1" count="1">
            <x v="0"/>
          </reference>
        </references>
      </pivotArea>
    </format>
    <format dxfId="2023">
      <pivotArea dataOnly="0" labelOnly="1" fieldPosition="0">
        <references count="2">
          <reference field="0" count="1" selected="0">
            <x v="44"/>
          </reference>
          <reference field="1" count="1">
            <x v="0"/>
          </reference>
        </references>
      </pivotArea>
    </format>
    <format dxfId="2022">
      <pivotArea dataOnly="0" labelOnly="1" fieldPosition="0">
        <references count="2">
          <reference field="0" count="1" selected="0">
            <x v="45"/>
          </reference>
          <reference field="1" count="1">
            <x v="0"/>
          </reference>
        </references>
      </pivotArea>
    </format>
    <format dxfId="2021">
      <pivotArea dataOnly="0" labelOnly="1" fieldPosition="0">
        <references count="2">
          <reference field="0" count="1" selected="0">
            <x v="46"/>
          </reference>
          <reference field="1" count="1">
            <x v="0"/>
          </reference>
        </references>
      </pivotArea>
    </format>
    <format dxfId="2020">
      <pivotArea dataOnly="0" labelOnly="1" fieldPosition="0">
        <references count="2">
          <reference field="0" count="1" selected="0">
            <x v="47"/>
          </reference>
          <reference field="1" count="1">
            <x v="0"/>
          </reference>
        </references>
      </pivotArea>
    </format>
    <format dxfId="2019">
      <pivotArea dataOnly="0" labelOnly="1" fieldPosition="0">
        <references count="2">
          <reference field="0" count="1" selected="0">
            <x v="48"/>
          </reference>
          <reference field="1" count="1">
            <x v="0"/>
          </reference>
        </references>
      </pivotArea>
    </format>
    <format dxfId="2018">
      <pivotArea dataOnly="0" labelOnly="1" fieldPosition="0">
        <references count="2">
          <reference field="0" count="1" selected="0">
            <x v="49"/>
          </reference>
          <reference field="1" count="1">
            <x v="0"/>
          </reference>
        </references>
      </pivotArea>
    </format>
    <format dxfId="2017">
      <pivotArea dataOnly="0" labelOnly="1" fieldPosition="0">
        <references count="2">
          <reference field="0" count="1" selected="0">
            <x v="50"/>
          </reference>
          <reference field="1" count="1">
            <x v="0"/>
          </reference>
        </references>
      </pivotArea>
    </format>
    <format dxfId="2016">
      <pivotArea dataOnly="0" labelOnly="1" fieldPosition="0">
        <references count="2">
          <reference field="0" count="1" selected="0">
            <x v="51"/>
          </reference>
          <reference field="1" count="1">
            <x v="0"/>
          </reference>
        </references>
      </pivotArea>
    </format>
    <format dxfId="2015">
      <pivotArea dataOnly="0" labelOnly="1" fieldPosition="0">
        <references count="2">
          <reference field="0" count="1" selected="0">
            <x v="52"/>
          </reference>
          <reference field="1" count="1">
            <x v="2"/>
          </reference>
        </references>
      </pivotArea>
    </format>
    <format dxfId="2014">
      <pivotArea dataOnly="0" labelOnly="1" fieldPosition="0">
        <references count="2">
          <reference field="0" count="1" selected="0">
            <x v="53"/>
          </reference>
          <reference field="1" count="1">
            <x v="0"/>
          </reference>
        </references>
      </pivotArea>
    </format>
    <format dxfId="2013">
      <pivotArea dataOnly="0" labelOnly="1" fieldPosition="0">
        <references count="2">
          <reference field="0" count="1" selected="0">
            <x v="54"/>
          </reference>
          <reference field="1" count="1">
            <x v="0"/>
          </reference>
        </references>
      </pivotArea>
    </format>
    <format dxfId="2012">
      <pivotArea dataOnly="0" labelOnly="1" fieldPosition="0">
        <references count="2">
          <reference field="0" count="1" selected="0">
            <x v="55"/>
          </reference>
          <reference field="1" count="1">
            <x v="0"/>
          </reference>
        </references>
      </pivotArea>
    </format>
    <format dxfId="2011">
      <pivotArea dataOnly="0" labelOnly="1" fieldPosition="0">
        <references count="2">
          <reference field="0" count="1" selected="0">
            <x v="56"/>
          </reference>
          <reference field="1" count="1">
            <x v="0"/>
          </reference>
        </references>
      </pivotArea>
    </format>
    <format dxfId="2010">
      <pivotArea dataOnly="0" labelOnly="1" fieldPosition="0">
        <references count="2">
          <reference field="0" count="1" selected="0">
            <x v="57"/>
          </reference>
          <reference field="1" count="1">
            <x v="0"/>
          </reference>
        </references>
      </pivotArea>
    </format>
    <format dxfId="2009">
      <pivotArea dataOnly="0" labelOnly="1" fieldPosition="0">
        <references count="2">
          <reference field="0" count="1" selected="0">
            <x v="58"/>
          </reference>
          <reference field="1" count="1">
            <x v="0"/>
          </reference>
        </references>
      </pivotArea>
    </format>
    <format dxfId="2008">
      <pivotArea dataOnly="0" labelOnly="1" fieldPosition="0">
        <references count="2">
          <reference field="0" count="1" selected="0">
            <x v="59"/>
          </reference>
          <reference field="1" count="1">
            <x v="0"/>
          </reference>
        </references>
      </pivotArea>
    </format>
    <format dxfId="2007">
      <pivotArea dataOnly="0" labelOnly="1" fieldPosition="0">
        <references count="2">
          <reference field="0" count="1" selected="0">
            <x v="60"/>
          </reference>
          <reference field="1" count="1">
            <x v="0"/>
          </reference>
        </references>
      </pivotArea>
    </format>
    <format dxfId="2006">
      <pivotArea dataOnly="0" labelOnly="1" fieldPosition="0">
        <references count="2">
          <reference field="0" count="1" selected="0">
            <x v="61"/>
          </reference>
          <reference field="1" count="1">
            <x v="0"/>
          </reference>
        </references>
      </pivotArea>
    </format>
    <format dxfId="2005">
      <pivotArea dataOnly="0" labelOnly="1" fieldPosition="0">
        <references count="2">
          <reference field="0" count="1" selected="0">
            <x v="62"/>
          </reference>
          <reference field="1" count="1">
            <x v="0"/>
          </reference>
        </references>
      </pivotArea>
    </format>
    <format dxfId="2004">
      <pivotArea dataOnly="0" labelOnly="1" fieldPosition="0">
        <references count="2">
          <reference field="0" count="1" selected="0">
            <x v="63"/>
          </reference>
          <reference field="1" count="1">
            <x v="0"/>
          </reference>
        </references>
      </pivotArea>
    </format>
    <format dxfId="2003">
      <pivotArea dataOnly="0" labelOnly="1" fieldPosition="0">
        <references count="2">
          <reference field="0" count="1" selected="0">
            <x v="64"/>
          </reference>
          <reference field="1" count="1">
            <x v="0"/>
          </reference>
        </references>
      </pivotArea>
    </format>
    <format dxfId="2002">
      <pivotArea dataOnly="0" labelOnly="1" fieldPosition="0">
        <references count="2">
          <reference field="0" count="1" selected="0">
            <x v="65"/>
          </reference>
          <reference field="1" count="1">
            <x v="0"/>
          </reference>
        </references>
      </pivotArea>
    </format>
    <format dxfId="2001">
      <pivotArea dataOnly="0" labelOnly="1" fieldPosition="0">
        <references count="2">
          <reference field="0" count="1" selected="0">
            <x v="66"/>
          </reference>
          <reference field="1" count="1">
            <x v="0"/>
          </reference>
        </references>
      </pivotArea>
    </format>
    <format dxfId="2000">
      <pivotArea dataOnly="0" labelOnly="1" fieldPosition="0">
        <references count="2">
          <reference field="0" count="1" selected="0">
            <x v="67"/>
          </reference>
          <reference field="1" count="1">
            <x v="0"/>
          </reference>
        </references>
      </pivotArea>
    </format>
    <format dxfId="1999">
      <pivotArea dataOnly="0" labelOnly="1" fieldPosition="0">
        <references count="2">
          <reference field="0" count="1" selected="0">
            <x v="68"/>
          </reference>
          <reference field="1" count="1">
            <x v="0"/>
          </reference>
        </references>
      </pivotArea>
    </format>
    <format dxfId="1998">
      <pivotArea dataOnly="0" labelOnly="1" fieldPosition="0">
        <references count="2">
          <reference field="0" count="1" selected="0">
            <x v="69"/>
          </reference>
          <reference field="1" count="1">
            <x v="3"/>
          </reference>
        </references>
      </pivotArea>
    </format>
    <format dxfId="1997">
      <pivotArea dataOnly="0" labelOnly="1" fieldPosition="0">
        <references count="2">
          <reference field="0" count="1" selected="0">
            <x v="70"/>
          </reference>
          <reference field="1" count="1">
            <x v="3"/>
          </reference>
        </references>
      </pivotArea>
    </format>
    <format dxfId="1996">
      <pivotArea dataOnly="0" labelOnly="1" fieldPosition="0">
        <references count="2">
          <reference field="0" count="1" selected="0">
            <x v="71"/>
          </reference>
          <reference field="1" count="1">
            <x v="3"/>
          </reference>
        </references>
      </pivotArea>
    </format>
    <format dxfId="1995">
      <pivotArea dataOnly="0" labelOnly="1" fieldPosition="0">
        <references count="2">
          <reference field="0" count="1" selected="0">
            <x v="72"/>
          </reference>
          <reference field="1" count="1">
            <x v="3"/>
          </reference>
        </references>
      </pivotArea>
    </format>
    <format dxfId="1994">
      <pivotArea dataOnly="0" labelOnly="1" fieldPosition="0">
        <references count="2">
          <reference field="0" count="1" selected="0">
            <x v="73"/>
          </reference>
          <reference field="1" count="1">
            <x v="3"/>
          </reference>
        </references>
      </pivotArea>
    </format>
    <format dxfId="1993">
      <pivotArea dataOnly="0" labelOnly="1" fieldPosition="0">
        <references count="2">
          <reference field="0" count="1" selected="0">
            <x v="74"/>
          </reference>
          <reference field="1" count="1">
            <x v="2"/>
          </reference>
        </references>
      </pivotArea>
    </format>
    <format dxfId="1992">
      <pivotArea dataOnly="0" labelOnly="1" fieldPosition="0">
        <references count="2">
          <reference field="0" count="1" selected="0">
            <x v="75"/>
          </reference>
          <reference field="1" count="1">
            <x v="3"/>
          </reference>
        </references>
      </pivotArea>
    </format>
    <format dxfId="1991">
      <pivotArea dataOnly="0" labelOnly="1" fieldPosition="0">
        <references count="2">
          <reference field="0" count="1" selected="0">
            <x v="76"/>
          </reference>
          <reference field="1" count="1">
            <x v="3"/>
          </reference>
        </references>
      </pivotArea>
    </format>
    <format dxfId="1990">
      <pivotArea dataOnly="0" labelOnly="1" fieldPosition="0">
        <references count="2">
          <reference field="0" count="1" selected="0">
            <x v="77"/>
          </reference>
          <reference field="1" count="1">
            <x v="3"/>
          </reference>
        </references>
      </pivotArea>
    </format>
    <format dxfId="1989">
      <pivotArea dataOnly="0" labelOnly="1" fieldPosition="0">
        <references count="2">
          <reference field="0" count="1" selected="0">
            <x v="78"/>
          </reference>
          <reference field="1" count="1">
            <x v="3"/>
          </reference>
        </references>
      </pivotArea>
    </format>
    <format dxfId="1988">
      <pivotArea dataOnly="0" labelOnly="1" fieldPosition="0">
        <references count="2">
          <reference field="0" count="1" selected="0">
            <x v="79"/>
          </reference>
          <reference field="1" count="1">
            <x v="3"/>
          </reference>
        </references>
      </pivotArea>
    </format>
    <format dxfId="1987">
      <pivotArea dataOnly="0" labelOnly="1" fieldPosition="0">
        <references count="2">
          <reference field="0" count="1" selected="0">
            <x v="80"/>
          </reference>
          <reference field="1" count="1">
            <x v="3"/>
          </reference>
        </references>
      </pivotArea>
    </format>
    <format dxfId="1986">
      <pivotArea dataOnly="0" labelOnly="1" fieldPosition="0">
        <references count="2">
          <reference field="0" count="1" selected="0">
            <x v="81"/>
          </reference>
          <reference field="1" count="1">
            <x v="3"/>
          </reference>
        </references>
      </pivotArea>
    </format>
    <format dxfId="1985">
      <pivotArea dataOnly="0" labelOnly="1" fieldPosition="0">
        <references count="2">
          <reference field="0" count="1" selected="0">
            <x v="82"/>
          </reference>
          <reference field="1" count="1">
            <x v="3"/>
          </reference>
        </references>
      </pivotArea>
    </format>
    <format dxfId="1984">
      <pivotArea dataOnly="0" labelOnly="1" fieldPosition="0">
        <references count="2">
          <reference field="0" count="1" selected="0">
            <x v="83"/>
          </reference>
          <reference field="1" count="1">
            <x v="3"/>
          </reference>
        </references>
      </pivotArea>
    </format>
    <format dxfId="1983">
      <pivotArea dataOnly="0" labelOnly="1" fieldPosition="0">
        <references count="2">
          <reference field="0" count="1" selected="0">
            <x v="84"/>
          </reference>
          <reference field="1" count="1">
            <x v="3"/>
          </reference>
        </references>
      </pivotArea>
    </format>
    <format dxfId="1982">
      <pivotArea dataOnly="0" labelOnly="1" fieldPosition="0">
        <references count="2">
          <reference field="0" count="1" selected="0">
            <x v="85"/>
          </reference>
          <reference field="1" count="1">
            <x v="1"/>
          </reference>
        </references>
      </pivotArea>
    </format>
    <format dxfId="1981">
      <pivotArea dataOnly="0" labelOnly="1" fieldPosition="0">
        <references count="2">
          <reference field="0" count="1" selected="0">
            <x v="86"/>
          </reference>
          <reference field="1" count="1">
            <x v="3"/>
          </reference>
        </references>
      </pivotArea>
    </format>
    <format dxfId="1980">
      <pivotArea dataOnly="0" labelOnly="1" fieldPosition="0">
        <references count="2">
          <reference field="0" count="1" selected="0">
            <x v="87"/>
          </reference>
          <reference field="1" count="1">
            <x v="3"/>
          </reference>
        </references>
      </pivotArea>
    </format>
    <format dxfId="1979">
      <pivotArea dataOnly="0" labelOnly="1" fieldPosition="0">
        <references count="2">
          <reference field="0" count="1" selected="0">
            <x v="88"/>
          </reference>
          <reference field="1" count="1">
            <x v="3"/>
          </reference>
        </references>
      </pivotArea>
    </format>
    <format dxfId="1978">
      <pivotArea dataOnly="0" labelOnly="1" fieldPosition="0">
        <references count="2">
          <reference field="0" count="1" selected="0">
            <x v="89"/>
          </reference>
          <reference field="1" count="1">
            <x v="3"/>
          </reference>
        </references>
      </pivotArea>
    </format>
    <format dxfId="1977">
      <pivotArea dataOnly="0" labelOnly="1" fieldPosition="0">
        <references count="2">
          <reference field="0" count="1" selected="0">
            <x v="90"/>
          </reference>
          <reference field="1" count="1">
            <x v="3"/>
          </reference>
        </references>
      </pivotArea>
    </format>
    <format dxfId="1976">
      <pivotArea dataOnly="0" labelOnly="1" fieldPosition="0">
        <references count="2">
          <reference field="0" count="1" selected="0">
            <x v="91"/>
          </reference>
          <reference field="1" count="1">
            <x v="3"/>
          </reference>
        </references>
      </pivotArea>
    </format>
    <format dxfId="1975">
      <pivotArea dataOnly="0" labelOnly="1" fieldPosition="0">
        <references count="2">
          <reference field="0" count="1" selected="0">
            <x v="92"/>
          </reference>
          <reference field="1" count="1">
            <x v="3"/>
          </reference>
        </references>
      </pivotArea>
    </format>
    <format dxfId="1974">
      <pivotArea dataOnly="0" labelOnly="1" fieldPosition="0">
        <references count="2">
          <reference field="0" count="1" selected="0">
            <x v="93"/>
          </reference>
          <reference field="1" count="1">
            <x v="3"/>
          </reference>
        </references>
      </pivotArea>
    </format>
    <format dxfId="1973">
      <pivotArea dataOnly="0" labelOnly="1" fieldPosition="0">
        <references count="2">
          <reference field="0" count="1" selected="0">
            <x v="94"/>
          </reference>
          <reference field="1" count="1">
            <x v="3"/>
          </reference>
        </references>
      </pivotArea>
    </format>
    <format dxfId="1972">
      <pivotArea dataOnly="0" labelOnly="1" fieldPosition="0">
        <references count="2">
          <reference field="0" count="1" selected="0">
            <x v="95"/>
          </reference>
          <reference field="1" count="1">
            <x v="3"/>
          </reference>
        </references>
      </pivotArea>
    </format>
    <format dxfId="1971">
      <pivotArea dataOnly="0" labelOnly="1" fieldPosition="0">
        <references count="2">
          <reference field="0" count="1" selected="0">
            <x v="96"/>
          </reference>
          <reference field="1" count="1">
            <x v="2"/>
          </reference>
        </references>
      </pivotArea>
    </format>
    <format dxfId="1970">
      <pivotArea dataOnly="0" labelOnly="1" fieldPosition="0">
        <references count="2">
          <reference field="0" count="1" selected="0">
            <x v="97"/>
          </reference>
          <reference field="1" count="1">
            <x v="3"/>
          </reference>
        </references>
      </pivotArea>
    </format>
    <format dxfId="1969">
      <pivotArea dataOnly="0" labelOnly="1" fieldPosition="0">
        <references count="2">
          <reference field="0" count="1" selected="0">
            <x v="98"/>
          </reference>
          <reference field="1" count="1">
            <x v="3"/>
          </reference>
        </references>
      </pivotArea>
    </format>
    <format dxfId="1968">
      <pivotArea dataOnly="0" labelOnly="1" fieldPosition="0">
        <references count="2">
          <reference field="0" count="1" selected="0">
            <x v="99"/>
          </reference>
          <reference field="1" count="1">
            <x v="3"/>
          </reference>
        </references>
      </pivotArea>
    </format>
    <format dxfId="1967">
      <pivotArea dataOnly="0" labelOnly="1" fieldPosition="0">
        <references count="2">
          <reference field="0" count="1" selected="0">
            <x v="100"/>
          </reference>
          <reference field="1" count="1">
            <x v="3"/>
          </reference>
        </references>
      </pivotArea>
    </format>
    <format dxfId="1966">
      <pivotArea dataOnly="0" labelOnly="1" fieldPosition="0">
        <references count="2">
          <reference field="0" count="1" selected="0">
            <x v="101"/>
          </reference>
          <reference field="1" count="1">
            <x v="3"/>
          </reference>
        </references>
      </pivotArea>
    </format>
    <format dxfId="1965">
      <pivotArea dataOnly="0" labelOnly="1" fieldPosition="0">
        <references count="2">
          <reference field="0" count="1" selected="0">
            <x v="102"/>
          </reference>
          <reference field="1" count="1">
            <x v="3"/>
          </reference>
        </references>
      </pivotArea>
    </format>
    <format dxfId="1964">
      <pivotArea dataOnly="0" labelOnly="1" fieldPosition="0">
        <references count="2">
          <reference field="0" count="1" selected="0">
            <x v="103"/>
          </reference>
          <reference field="1" count="1">
            <x v="3"/>
          </reference>
        </references>
      </pivotArea>
    </format>
    <format dxfId="1963">
      <pivotArea dataOnly="0" labelOnly="1" fieldPosition="0">
        <references count="2">
          <reference field="0" count="1" selected="0">
            <x v="104"/>
          </reference>
          <reference field="1" count="1">
            <x v="3"/>
          </reference>
        </references>
      </pivotArea>
    </format>
    <format dxfId="1962">
      <pivotArea dataOnly="0" labelOnly="1" fieldPosition="0">
        <references count="2">
          <reference field="0" count="1" selected="0">
            <x v="105"/>
          </reference>
          <reference field="1" count="1">
            <x v="2"/>
          </reference>
        </references>
      </pivotArea>
    </format>
    <format dxfId="1961">
      <pivotArea dataOnly="0" labelOnly="1" fieldPosition="0">
        <references count="2">
          <reference field="0" count="1" selected="0">
            <x v="106"/>
          </reference>
          <reference field="1" count="1">
            <x v="2"/>
          </reference>
        </references>
      </pivotArea>
    </format>
    <format dxfId="1960">
      <pivotArea dataOnly="0" labelOnly="1" fieldPosition="0">
        <references count="2">
          <reference field="0" count="1" selected="0">
            <x v="107"/>
          </reference>
          <reference field="1" count="1">
            <x v="1"/>
          </reference>
        </references>
      </pivotArea>
    </format>
    <format dxfId="1959">
      <pivotArea dataOnly="0" labelOnly="1" fieldPosition="0">
        <references count="2">
          <reference field="0" count="1" selected="0">
            <x v="108"/>
          </reference>
          <reference field="1" count="1">
            <x v="2"/>
          </reference>
        </references>
      </pivotArea>
    </format>
    <format dxfId="1958">
      <pivotArea dataOnly="0" labelOnly="1" fieldPosition="0">
        <references count="2">
          <reference field="0" count="1" selected="0">
            <x v="109"/>
          </reference>
          <reference field="1" count="1">
            <x v="2"/>
          </reference>
        </references>
      </pivotArea>
    </format>
    <format dxfId="1957">
      <pivotArea dataOnly="0" labelOnly="1" fieldPosition="0">
        <references count="2">
          <reference field="0" count="1" selected="0">
            <x v="110"/>
          </reference>
          <reference field="1" count="1">
            <x v="2"/>
          </reference>
        </references>
      </pivotArea>
    </format>
    <format dxfId="1956">
      <pivotArea dataOnly="0" labelOnly="1" fieldPosition="0">
        <references count="2">
          <reference field="0" count="1" selected="0">
            <x v="111"/>
          </reference>
          <reference field="1" count="1">
            <x v="2"/>
          </reference>
        </references>
      </pivotArea>
    </format>
    <format dxfId="1955">
      <pivotArea dataOnly="0" labelOnly="1" fieldPosition="0">
        <references count="2">
          <reference field="0" count="1" selected="0">
            <x v="112"/>
          </reference>
          <reference field="1" count="1">
            <x v="2"/>
          </reference>
        </references>
      </pivotArea>
    </format>
    <format dxfId="1954">
      <pivotArea dataOnly="0" labelOnly="1" fieldPosition="0">
        <references count="2">
          <reference field="0" count="1" selected="0">
            <x v="113"/>
          </reference>
          <reference field="1" count="1">
            <x v="2"/>
          </reference>
        </references>
      </pivotArea>
    </format>
    <format dxfId="1953">
      <pivotArea dataOnly="0" labelOnly="1" fieldPosition="0">
        <references count="2">
          <reference field="0" count="1" selected="0">
            <x v="114"/>
          </reference>
          <reference field="1" count="1">
            <x v="2"/>
          </reference>
        </references>
      </pivotArea>
    </format>
    <format dxfId="1952">
      <pivotArea dataOnly="0" labelOnly="1" fieldPosition="0">
        <references count="2">
          <reference field="0" count="1" selected="0">
            <x v="115"/>
          </reference>
          <reference field="1" count="1">
            <x v="2"/>
          </reference>
        </references>
      </pivotArea>
    </format>
    <format dxfId="1951">
      <pivotArea dataOnly="0" labelOnly="1" fieldPosition="0">
        <references count="2">
          <reference field="0" count="1" selected="0">
            <x v="116"/>
          </reference>
          <reference field="1" count="1">
            <x v="2"/>
          </reference>
        </references>
      </pivotArea>
    </format>
    <format dxfId="1950">
      <pivotArea dataOnly="0" labelOnly="1" fieldPosition="0">
        <references count="2">
          <reference field="0" count="1" selected="0">
            <x v="117"/>
          </reference>
          <reference field="1" count="1">
            <x v="2"/>
          </reference>
        </references>
      </pivotArea>
    </format>
    <format dxfId="1949">
      <pivotArea dataOnly="0" labelOnly="1" fieldPosition="0">
        <references count="2">
          <reference field="0" count="1" selected="0">
            <x v="118"/>
          </reference>
          <reference field="1" count="1">
            <x v="1"/>
          </reference>
        </references>
      </pivotArea>
    </format>
    <format dxfId="1948">
      <pivotArea dataOnly="0" labelOnly="1" fieldPosition="0">
        <references count="2">
          <reference field="0" count="1" selected="0">
            <x v="119"/>
          </reference>
          <reference field="1" count="1">
            <x v="2"/>
          </reference>
        </references>
      </pivotArea>
    </format>
    <format dxfId="1947">
      <pivotArea dataOnly="0" labelOnly="1" fieldPosition="0">
        <references count="2">
          <reference field="0" count="1" selected="0">
            <x v="120"/>
          </reference>
          <reference field="1" count="1">
            <x v="2"/>
          </reference>
        </references>
      </pivotArea>
    </format>
    <format dxfId="1946">
      <pivotArea dataOnly="0" labelOnly="1" fieldPosition="0">
        <references count="2">
          <reference field="0" count="1" selected="0">
            <x v="121"/>
          </reference>
          <reference field="1" count="1">
            <x v="2"/>
          </reference>
        </references>
      </pivotArea>
    </format>
    <format dxfId="1945">
      <pivotArea dataOnly="0" labelOnly="1" fieldPosition="0">
        <references count="2">
          <reference field="0" count="1" selected="0">
            <x v="122"/>
          </reference>
          <reference field="1" count="1">
            <x v="2"/>
          </reference>
        </references>
      </pivotArea>
    </format>
    <format dxfId="1944">
      <pivotArea dataOnly="0" labelOnly="1" fieldPosition="0">
        <references count="2">
          <reference field="0" count="1" selected="0">
            <x v="123"/>
          </reference>
          <reference field="1" count="1">
            <x v="2"/>
          </reference>
        </references>
      </pivotArea>
    </format>
    <format dxfId="1943">
      <pivotArea dataOnly="0" labelOnly="1" fieldPosition="0">
        <references count="2">
          <reference field="0" count="1" selected="0">
            <x v="124"/>
          </reference>
          <reference field="1" count="1">
            <x v="2"/>
          </reference>
        </references>
      </pivotArea>
    </format>
    <format dxfId="1942">
      <pivotArea dataOnly="0" labelOnly="1" fieldPosition="0">
        <references count="2">
          <reference field="0" count="1" selected="0">
            <x v="125"/>
          </reference>
          <reference field="1" count="1">
            <x v="2"/>
          </reference>
        </references>
      </pivotArea>
    </format>
    <format dxfId="1941">
      <pivotArea dataOnly="0" labelOnly="1" fieldPosition="0">
        <references count="2">
          <reference field="0" count="1" selected="0">
            <x v="126"/>
          </reference>
          <reference field="1" count="1">
            <x v="2"/>
          </reference>
        </references>
      </pivotArea>
    </format>
    <format dxfId="1940">
      <pivotArea dataOnly="0" labelOnly="1" fieldPosition="0">
        <references count="2">
          <reference field="0" count="1" selected="0">
            <x v="127"/>
          </reference>
          <reference field="1" count="1">
            <x v="2"/>
          </reference>
        </references>
      </pivotArea>
    </format>
    <format dxfId="1939">
      <pivotArea dataOnly="0" labelOnly="1" fieldPosition="0">
        <references count="2">
          <reference field="0" count="1" selected="0">
            <x v="128"/>
          </reference>
          <reference field="1" count="1">
            <x v="2"/>
          </reference>
        </references>
      </pivotArea>
    </format>
    <format dxfId="1938">
      <pivotArea dataOnly="0" labelOnly="1" fieldPosition="0">
        <references count="2">
          <reference field="0" count="1" selected="0">
            <x v="129"/>
          </reference>
          <reference field="1" count="1">
            <x v="3"/>
          </reference>
        </references>
      </pivotArea>
    </format>
    <format dxfId="1937">
      <pivotArea dataOnly="0" labelOnly="1" fieldPosition="0">
        <references count="2">
          <reference field="0" count="1" selected="0">
            <x v="130"/>
          </reference>
          <reference field="1" count="1">
            <x v="2"/>
          </reference>
        </references>
      </pivotArea>
    </format>
    <format dxfId="1936">
      <pivotArea dataOnly="0" labelOnly="1" fieldPosition="0">
        <references count="2">
          <reference field="0" count="1" selected="0">
            <x v="131"/>
          </reference>
          <reference field="1" count="1">
            <x v="2"/>
          </reference>
        </references>
      </pivotArea>
    </format>
    <format dxfId="1935">
      <pivotArea dataOnly="0" labelOnly="1" fieldPosition="0">
        <references count="2">
          <reference field="0" count="1" selected="0">
            <x v="132"/>
          </reference>
          <reference field="1" count="1">
            <x v="2"/>
          </reference>
        </references>
      </pivotArea>
    </format>
    <format dxfId="1934">
      <pivotArea dataOnly="0" labelOnly="1" fieldPosition="0">
        <references count="2">
          <reference field="0" count="1" selected="0">
            <x v="133"/>
          </reference>
          <reference field="1" count="1">
            <x v="2"/>
          </reference>
        </references>
      </pivotArea>
    </format>
    <format dxfId="1933">
      <pivotArea dataOnly="0" labelOnly="1" fieldPosition="0">
        <references count="2">
          <reference field="0" count="1" selected="0">
            <x v="134"/>
          </reference>
          <reference field="1" count="1">
            <x v="2"/>
          </reference>
        </references>
      </pivotArea>
    </format>
    <format dxfId="1932">
      <pivotArea dataOnly="0" labelOnly="1" fieldPosition="0">
        <references count="2">
          <reference field="0" count="1" selected="0">
            <x v="135"/>
          </reference>
          <reference field="1" count="1">
            <x v="2"/>
          </reference>
        </references>
      </pivotArea>
    </format>
    <format dxfId="1931">
      <pivotArea dataOnly="0" labelOnly="1" fieldPosition="0">
        <references count="2">
          <reference field="0" count="1" selected="0">
            <x v="136"/>
          </reference>
          <reference field="1" count="1">
            <x v="2"/>
          </reference>
        </references>
      </pivotArea>
    </format>
    <format dxfId="1930">
      <pivotArea dataOnly="0" labelOnly="1" fieldPosition="0">
        <references count="2">
          <reference field="0" count="1" selected="0">
            <x v="137"/>
          </reference>
          <reference field="1" count="1">
            <x v="2"/>
          </reference>
        </references>
      </pivotArea>
    </format>
    <format dxfId="1929">
      <pivotArea dataOnly="0" labelOnly="1" fieldPosition="0">
        <references count="2">
          <reference field="0" count="1" selected="0">
            <x v="138"/>
          </reference>
          <reference field="1" count="1">
            <x v="2"/>
          </reference>
        </references>
      </pivotArea>
    </format>
    <format dxfId="1928">
      <pivotArea dataOnly="0" labelOnly="1" fieldPosition="0">
        <references count="2">
          <reference field="0" count="1" selected="0">
            <x v="139"/>
          </reference>
          <reference field="1" count="1">
            <x v="2"/>
          </reference>
        </references>
      </pivotArea>
    </format>
    <format dxfId="1927">
      <pivotArea dataOnly="0" labelOnly="1" fieldPosition="0">
        <references count="2">
          <reference field="0" count="1" selected="0">
            <x v="140"/>
          </reference>
          <reference field="1" count="1">
            <x v="3"/>
          </reference>
        </references>
      </pivotArea>
    </format>
    <format dxfId="1926">
      <pivotArea dataOnly="0" labelOnly="1" fieldPosition="0">
        <references count="2">
          <reference field="0" count="1" selected="0">
            <x v="141"/>
          </reference>
          <reference field="1" count="1">
            <x v="2"/>
          </reference>
        </references>
      </pivotArea>
    </format>
    <format dxfId="1925">
      <pivotArea dataOnly="0" labelOnly="1" fieldPosition="0">
        <references count="2">
          <reference field="0" count="1" selected="0">
            <x v="142"/>
          </reference>
          <reference field="1" count="1">
            <x v="0"/>
          </reference>
        </references>
      </pivotArea>
    </format>
    <format dxfId="1924">
      <pivotArea dataOnly="0" labelOnly="1" fieldPosition="0">
        <references count="2">
          <reference field="0" count="1" selected="0">
            <x v="143"/>
          </reference>
          <reference field="1" count="1">
            <x v="0"/>
          </reference>
        </references>
      </pivotArea>
    </format>
    <format dxfId="1923">
      <pivotArea dataOnly="0" labelOnly="1" fieldPosition="0">
        <references count="2">
          <reference field="0" count="1" selected="0">
            <x v="144"/>
          </reference>
          <reference field="1" count="1">
            <x v="0"/>
          </reference>
        </references>
      </pivotArea>
    </format>
    <format dxfId="1922">
      <pivotArea dataOnly="0" labelOnly="1" fieldPosition="0">
        <references count="2">
          <reference field="0" count="1" selected="0">
            <x v="145"/>
          </reference>
          <reference field="1" count="1">
            <x v="0"/>
          </reference>
        </references>
      </pivotArea>
    </format>
    <format dxfId="1921">
      <pivotArea dataOnly="0" labelOnly="1" fieldPosition="0">
        <references count="2">
          <reference field="0" count="1" selected="0">
            <x v="146"/>
          </reference>
          <reference field="1" count="1">
            <x v="0"/>
          </reference>
        </references>
      </pivotArea>
    </format>
    <format dxfId="1920">
      <pivotArea dataOnly="0" labelOnly="1" fieldPosition="0">
        <references count="2">
          <reference field="0" count="1" selected="0">
            <x v="147"/>
          </reference>
          <reference field="1" count="1">
            <x v="0"/>
          </reference>
        </references>
      </pivotArea>
    </format>
    <format dxfId="1919">
      <pivotArea dataOnly="0" labelOnly="1" fieldPosition="0">
        <references count="2">
          <reference field="0" count="1" selected="0">
            <x v="148"/>
          </reference>
          <reference field="1" count="1">
            <x v="0"/>
          </reference>
        </references>
      </pivotArea>
    </format>
    <format dxfId="1918">
      <pivotArea dataOnly="0" labelOnly="1" fieldPosition="0">
        <references count="2">
          <reference field="0" count="1" selected="0">
            <x v="149"/>
          </reference>
          <reference field="1" count="1">
            <x v="0"/>
          </reference>
        </references>
      </pivotArea>
    </format>
    <format dxfId="1917">
      <pivotArea dataOnly="0" labelOnly="1" fieldPosition="0">
        <references count="2">
          <reference field="0" count="1" selected="0">
            <x v="150"/>
          </reference>
          <reference field="1" count="1">
            <x v="0"/>
          </reference>
        </references>
      </pivotArea>
    </format>
    <format dxfId="1916">
      <pivotArea dataOnly="0" labelOnly="1" fieldPosition="0">
        <references count="2">
          <reference field="0" count="1" selected="0">
            <x v="151"/>
          </reference>
          <reference field="1" count="1">
            <x v="0"/>
          </reference>
        </references>
      </pivotArea>
    </format>
    <format dxfId="1915">
      <pivotArea dataOnly="0" labelOnly="1" fieldPosition="0">
        <references count="2">
          <reference field="0" count="1" selected="0">
            <x v="152"/>
          </reference>
          <reference field="1" count="1">
            <x v="0"/>
          </reference>
        </references>
      </pivotArea>
    </format>
    <format dxfId="1914">
      <pivotArea dataOnly="0" labelOnly="1" fieldPosition="0">
        <references count="2">
          <reference field="0" count="1" selected="0">
            <x v="153"/>
          </reference>
          <reference field="1" count="1">
            <x v="0"/>
          </reference>
        </references>
      </pivotArea>
    </format>
    <format dxfId="1913">
      <pivotArea dataOnly="0" labelOnly="1" fieldPosition="0">
        <references count="2">
          <reference field="0" count="1" selected="0">
            <x v="154"/>
          </reference>
          <reference field="1" count="1">
            <x v="0"/>
          </reference>
        </references>
      </pivotArea>
    </format>
    <format dxfId="1912">
      <pivotArea dataOnly="0" labelOnly="1" fieldPosition="0">
        <references count="2">
          <reference field="0" count="1" selected="0">
            <x v="155"/>
          </reference>
          <reference field="1" count="1">
            <x v="0"/>
          </reference>
        </references>
      </pivotArea>
    </format>
    <format dxfId="1911">
      <pivotArea dataOnly="0" labelOnly="1" fieldPosition="0">
        <references count="2">
          <reference field="0" count="1" selected="0">
            <x v="156"/>
          </reference>
          <reference field="1" count="1">
            <x v="0"/>
          </reference>
        </references>
      </pivotArea>
    </format>
    <format dxfId="1910">
      <pivotArea dataOnly="0" labelOnly="1" fieldPosition="0">
        <references count="2">
          <reference field="0" count="1" selected="0">
            <x v="157"/>
          </reference>
          <reference field="1" count="1">
            <x v="0"/>
          </reference>
        </references>
      </pivotArea>
    </format>
    <format dxfId="1909">
      <pivotArea dataOnly="0" labelOnly="1" fieldPosition="0">
        <references count="2">
          <reference field="0" count="1" selected="0">
            <x v="158"/>
          </reference>
          <reference field="1" count="1">
            <x v="0"/>
          </reference>
        </references>
      </pivotArea>
    </format>
    <format dxfId="1908">
      <pivotArea dataOnly="0" labelOnly="1" fieldPosition="0">
        <references count="2">
          <reference field="0" count="1" selected="0">
            <x v="159"/>
          </reference>
          <reference field="1" count="1">
            <x v="0"/>
          </reference>
        </references>
      </pivotArea>
    </format>
    <format dxfId="1907">
      <pivotArea dataOnly="0" labelOnly="1" fieldPosition="0">
        <references count="2">
          <reference field="0" count="1" selected="0">
            <x v="160"/>
          </reference>
          <reference field="1" count="1">
            <x v="0"/>
          </reference>
        </references>
      </pivotArea>
    </format>
    <format dxfId="1906">
      <pivotArea dataOnly="0" labelOnly="1" fieldPosition="0">
        <references count="2">
          <reference field="0" count="1" selected="0">
            <x v="161"/>
          </reference>
          <reference field="1" count="1">
            <x v="0"/>
          </reference>
        </references>
      </pivotArea>
    </format>
    <format dxfId="1905">
      <pivotArea dataOnly="0" labelOnly="1" fieldPosition="0">
        <references count="2">
          <reference field="0" count="1" selected="0">
            <x v="162"/>
          </reference>
          <reference field="1" count="1">
            <x v="2"/>
          </reference>
        </references>
      </pivotArea>
    </format>
    <format dxfId="1904">
      <pivotArea dataOnly="0" labelOnly="1" fieldPosition="0">
        <references count="2">
          <reference field="0" count="1" selected="0">
            <x v="163"/>
          </reference>
          <reference field="1" count="1">
            <x v="0"/>
          </reference>
        </references>
      </pivotArea>
    </format>
    <format dxfId="1903">
      <pivotArea dataOnly="0" labelOnly="1" fieldPosition="0">
        <references count="2">
          <reference field="0" count="1" selected="0">
            <x v="164"/>
          </reference>
          <reference field="1" count="1">
            <x v="0"/>
          </reference>
        </references>
      </pivotArea>
    </format>
    <format dxfId="1902">
      <pivotArea dataOnly="0" labelOnly="1" fieldPosition="0">
        <references count="2">
          <reference field="0" count="1" selected="0">
            <x v="165"/>
          </reference>
          <reference field="1" count="1">
            <x v="0"/>
          </reference>
        </references>
      </pivotArea>
    </format>
    <format dxfId="1901">
      <pivotArea dataOnly="0" labelOnly="1" fieldPosition="0">
        <references count="2">
          <reference field="0" count="1" selected="0">
            <x v="166"/>
          </reference>
          <reference field="1" count="1">
            <x v="0"/>
          </reference>
        </references>
      </pivotArea>
    </format>
    <format dxfId="1900">
      <pivotArea dataOnly="0" labelOnly="1" fieldPosition="0">
        <references count="2">
          <reference field="0" count="1" selected="0">
            <x v="167"/>
          </reference>
          <reference field="1" count="1">
            <x v="0"/>
          </reference>
        </references>
      </pivotArea>
    </format>
    <format dxfId="1899">
      <pivotArea dataOnly="0" labelOnly="1" fieldPosition="0">
        <references count="2">
          <reference field="0" count="1" selected="0">
            <x v="168"/>
          </reference>
          <reference field="1" count="1">
            <x v="0"/>
          </reference>
        </references>
      </pivotArea>
    </format>
    <format dxfId="1898">
      <pivotArea dataOnly="0" labelOnly="1" fieldPosition="0">
        <references count="2">
          <reference field="0" count="1" selected="0">
            <x v="169"/>
          </reference>
          <reference field="1" count="1">
            <x v="0"/>
          </reference>
        </references>
      </pivotArea>
    </format>
    <format dxfId="1897">
      <pivotArea dataOnly="0" labelOnly="1" fieldPosition="0">
        <references count="2">
          <reference field="0" count="1" selected="0">
            <x v="170"/>
          </reference>
          <reference field="1" count="1">
            <x v="0"/>
          </reference>
        </references>
      </pivotArea>
    </format>
    <format dxfId="1896">
      <pivotArea dataOnly="0" labelOnly="1" fieldPosition="0">
        <references count="2">
          <reference field="0" count="1" selected="0">
            <x v="171"/>
          </reference>
          <reference field="1" count="1">
            <x v="0"/>
          </reference>
        </references>
      </pivotArea>
    </format>
    <format dxfId="1895">
      <pivotArea dataOnly="0" labelOnly="1" fieldPosition="0">
        <references count="2">
          <reference field="0" count="1" selected="0">
            <x v="172"/>
          </reference>
          <reference field="1" count="1">
            <x v="0"/>
          </reference>
        </references>
      </pivotArea>
    </format>
    <format dxfId="1894">
      <pivotArea dataOnly="0" labelOnly="1" fieldPosition="0">
        <references count="2">
          <reference field="0" count="1" selected="0">
            <x v="173"/>
          </reference>
          <reference field="1" count="1">
            <x v="0"/>
          </reference>
        </references>
      </pivotArea>
    </format>
    <format dxfId="1893">
      <pivotArea dataOnly="0" labelOnly="1" fieldPosition="0">
        <references count="2">
          <reference field="0" count="1" selected="0">
            <x v="174"/>
          </reference>
          <reference field="1" count="1">
            <x v="0"/>
          </reference>
        </references>
      </pivotArea>
    </format>
    <format dxfId="1892">
      <pivotArea dataOnly="0" labelOnly="1" fieldPosition="0">
        <references count="2">
          <reference field="0" count="1" selected="0">
            <x v="175"/>
          </reference>
          <reference field="1" count="1">
            <x v="0"/>
          </reference>
        </references>
      </pivotArea>
    </format>
    <format dxfId="1891">
      <pivotArea dataOnly="0" labelOnly="1" fieldPosition="0">
        <references count="2">
          <reference field="0" count="1" selected="0">
            <x v="176"/>
          </reference>
          <reference field="1" count="1">
            <x v="0"/>
          </reference>
        </references>
      </pivotArea>
    </format>
    <format dxfId="1890">
      <pivotArea dataOnly="0" labelOnly="1" fieldPosition="0">
        <references count="2">
          <reference field="0" count="1" selected="0">
            <x v="177"/>
          </reference>
          <reference field="1" count="1">
            <x v="0"/>
          </reference>
        </references>
      </pivotArea>
    </format>
    <format dxfId="1889">
      <pivotArea dataOnly="0" labelOnly="1" fieldPosition="0">
        <references count="2">
          <reference field="0" count="1" selected="0">
            <x v="178"/>
          </reference>
          <reference field="1" count="1">
            <x v="0"/>
          </reference>
        </references>
      </pivotArea>
    </format>
    <format dxfId="1888">
      <pivotArea dataOnly="0" labelOnly="1" fieldPosition="0">
        <references count="2">
          <reference field="0" count="1" selected="0">
            <x v="179"/>
          </reference>
          <reference field="1" count="1">
            <x v="3"/>
          </reference>
        </references>
      </pivotArea>
    </format>
    <format dxfId="1887">
      <pivotArea dataOnly="0" labelOnly="1" fieldPosition="0">
        <references count="2">
          <reference field="0" count="1" selected="0">
            <x v="180"/>
          </reference>
          <reference field="1" count="1">
            <x v="3"/>
          </reference>
        </references>
      </pivotArea>
    </format>
    <format dxfId="1886">
      <pivotArea dataOnly="0" labelOnly="1" fieldPosition="0">
        <references count="2">
          <reference field="0" count="1" selected="0">
            <x v="181"/>
          </reference>
          <reference field="1" count="1">
            <x v="3"/>
          </reference>
        </references>
      </pivotArea>
    </format>
    <format dxfId="1885">
      <pivotArea dataOnly="0" labelOnly="1" fieldPosition="0">
        <references count="2">
          <reference field="0" count="1" selected="0">
            <x v="182"/>
          </reference>
          <reference field="1" count="1">
            <x v="3"/>
          </reference>
        </references>
      </pivotArea>
    </format>
    <format dxfId="1884">
      <pivotArea dataOnly="0" labelOnly="1" fieldPosition="0">
        <references count="2">
          <reference field="0" count="1" selected="0">
            <x v="183"/>
          </reference>
          <reference field="1" count="1">
            <x v="3"/>
          </reference>
        </references>
      </pivotArea>
    </format>
    <format dxfId="1883">
      <pivotArea dataOnly="0" labelOnly="1" fieldPosition="0">
        <references count="2">
          <reference field="0" count="1" selected="0">
            <x v="184"/>
          </reference>
          <reference field="1" count="1">
            <x v="2"/>
          </reference>
        </references>
      </pivotArea>
    </format>
    <format dxfId="1882">
      <pivotArea dataOnly="0" labelOnly="1" fieldPosition="0">
        <references count="2">
          <reference field="0" count="1" selected="0">
            <x v="185"/>
          </reference>
          <reference field="1" count="1">
            <x v="3"/>
          </reference>
        </references>
      </pivotArea>
    </format>
    <format dxfId="1881">
      <pivotArea dataOnly="0" labelOnly="1" fieldPosition="0">
        <references count="2">
          <reference field="0" count="1" selected="0">
            <x v="186"/>
          </reference>
          <reference field="1" count="1">
            <x v="3"/>
          </reference>
        </references>
      </pivotArea>
    </format>
    <format dxfId="1880">
      <pivotArea dataOnly="0" labelOnly="1" fieldPosition="0">
        <references count="2">
          <reference field="0" count="1" selected="0">
            <x v="187"/>
          </reference>
          <reference field="1" count="1">
            <x v="3"/>
          </reference>
        </references>
      </pivotArea>
    </format>
    <format dxfId="1879">
      <pivotArea dataOnly="0" labelOnly="1" fieldPosition="0">
        <references count="2">
          <reference field="0" count="1" selected="0">
            <x v="188"/>
          </reference>
          <reference field="1" count="1">
            <x v="3"/>
          </reference>
        </references>
      </pivotArea>
    </format>
    <format dxfId="1878">
      <pivotArea dataOnly="0" labelOnly="1" fieldPosition="0">
        <references count="2">
          <reference field="0" count="1" selected="0">
            <x v="189"/>
          </reference>
          <reference field="1" count="1">
            <x v="3"/>
          </reference>
        </references>
      </pivotArea>
    </format>
    <format dxfId="1877">
      <pivotArea dataOnly="0" labelOnly="1" fieldPosition="0">
        <references count="2">
          <reference field="0" count="1" selected="0">
            <x v="190"/>
          </reference>
          <reference field="1" count="1">
            <x v="3"/>
          </reference>
        </references>
      </pivotArea>
    </format>
    <format dxfId="1876">
      <pivotArea dataOnly="0" labelOnly="1" fieldPosition="0">
        <references count="2">
          <reference field="0" count="1" selected="0">
            <x v="191"/>
          </reference>
          <reference field="1" count="1">
            <x v="3"/>
          </reference>
        </references>
      </pivotArea>
    </format>
    <format dxfId="1875">
      <pivotArea dataOnly="0" labelOnly="1" fieldPosition="0">
        <references count="2">
          <reference field="0" count="1" selected="0">
            <x v="192"/>
          </reference>
          <reference field="1" count="1">
            <x v="3"/>
          </reference>
        </references>
      </pivotArea>
    </format>
    <format dxfId="1874">
      <pivotArea dataOnly="0" labelOnly="1" fieldPosition="0">
        <references count="2">
          <reference field="0" count="1" selected="0">
            <x v="193"/>
          </reference>
          <reference field="1" count="1">
            <x v="3"/>
          </reference>
        </references>
      </pivotArea>
    </format>
    <format dxfId="1873">
      <pivotArea dataOnly="0" labelOnly="1" fieldPosition="0">
        <references count="2">
          <reference field="0" count="1" selected="0">
            <x v="194"/>
          </reference>
          <reference field="1" count="1">
            <x v="3"/>
          </reference>
        </references>
      </pivotArea>
    </format>
    <format dxfId="1872">
      <pivotArea dataOnly="0" labelOnly="1" fieldPosition="0">
        <references count="2">
          <reference field="0" count="1" selected="0">
            <x v="195"/>
          </reference>
          <reference field="1" count="1">
            <x v="2"/>
          </reference>
        </references>
      </pivotArea>
    </format>
    <format dxfId="1871">
      <pivotArea dataOnly="0" labelOnly="1" fieldPosition="0">
        <references count="2">
          <reference field="0" count="1" selected="0">
            <x v="196"/>
          </reference>
          <reference field="1" count="1">
            <x v="3"/>
          </reference>
        </references>
      </pivotArea>
    </format>
    <format dxfId="1870">
      <pivotArea dataOnly="0" labelOnly="1" fieldPosition="0">
        <references count="2">
          <reference field="0" count="1" selected="0">
            <x v="197"/>
          </reference>
          <reference field="1" count="1">
            <x v="3"/>
          </reference>
        </references>
      </pivotArea>
    </format>
    <format dxfId="1869">
      <pivotArea dataOnly="0" labelOnly="1" fieldPosition="0">
        <references count="2">
          <reference field="0" count="1" selected="0">
            <x v="198"/>
          </reference>
          <reference field="1" count="1">
            <x v="3"/>
          </reference>
        </references>
      </pivotArea>
    </format>
    <format dxfId="1868">
      <pivotArea dataOnly="0" labelOnly="1" fieldPosition="0">
        <references count="2">
          <reference field="0" count="1" selected="0">
            <x v="199"/>
          </reference>
          <reference field="1" count="1">
            <x v="3"/>
          </reference>
        </references>
      </pivotArea>
    </format>
    <format dxfId="1867">
      <pivotArea dataOnly="0" labelOnly="1" fieldPosition="0">
        <references count="2">
          <reference field="0" count="1" selected="0">
            <x v="200"/>
          </reference>
          <reference field="1" count="1">
            <x v="3"/>
          </reference>
        </references>
      </pivotArea>
    </format>
    <format dxfId="1866">
      <pivotArea dataOnly="0" labelOnly="1" fieldPosition="0">
        <references count="2">
          <reference field="0" count="1" selected="0">
            <x v="201"/>
          </reference>
          <reference field="1" count="1">
            <x v="3"/>
          </reference>
        </references>
      </pivotArea>
    </format>
    <format dxfId="1865">
      <pivotArea dataOnly="0" labelOnly="1" fieldPosition="0">
        <references count="2">
          <reference field="0" count="1" selected="0">
            <x v="202"/>
          </reference>
          <reference field="1" count="1">
            <x v="3"/>
          </reference>
        </references>
      </pivotArea>
    </format>
    <format dxfId="1864">
      <pivotArea dataOnly="0" labelOnly="1" fieldPosition="0">
        <references count="2">
          <reference field="0" count="1" selected="0">
            <x v="203"/>
          </reference>
          <reference field="1" count="1">
            <x v="3"/>
          </reference>
        </references>
      </pivotArea>
    </format>
    <format dxfId="1863">
      <pivotArea dataOnly="0" labelOnly="1" fieldPosition="0">
        <references count="2">
          <reference field="0" count="1" selected="0">
            <x v="204"/>
          </reference>
          <reference field="1" count="1">
            <x v="3"/>
          </reference>
        </references>
      </pivotArea>
    </format>
    <format dxfId="1862">
      <pivotArea dataOnly="0" labelOnly="1" fieldPosition="0">
        <references count="2">
          <reference field="0" count="1" selected="0">
            <x v="205"/>
          </reference>
          <reference field="1" count="1">
            <x v="3"/>
          </reference>
        </references>
      </pivotArea>
    </format>
    <format dxfId="1861">
      <pivotArea dataOnly="0" labelOnly="1" fieldPosition="0">
        <references count="2">
          <reference field="0" count="1" selected="0">
            <x v="206"/>
          </reference>
          <reference field="1" count="1">
            <x v="0"/>
          </reference>
        </references>
      </pivotArea>
    </format>
    <format dxfId="1860">
      <pivotArea dataOnly="0" labelOnly="1" fieldPosition="0">
        <references count="2">
          <reference field="0" count="1" selected="0">
            <x v="207"/>
          </reference>
          <reference field="1" count="1">
            <x v="3"/>
          </reference>
        </references>
      </pivotArea>
    </format>
    <format dxfId="1859">
      <pivotArea dataOnly="0" labelOnly="1" fieldPosition="0">
        <references count="2">
          <reference field="0" count="1" selected="0">
            <x v="208"/>
          </reference>
          <reference field="1" count="1">
            <x v="3"/>
          </reference>
        </references>
      </pivotArea>
    </format>
    <format dxfId="1858">
      <pivotArea dataOnly="0" labelOnly="1" fieldPosition="0">
        <references count="2">
          <reference field="0" count="1" selected="0">
            <x v="209"/>
          </reference>
          <reference field="1" count="1">
            <x v="3"/>
          </reference>
        </references>
      </pivotArea>
    </format>
    <format dxfId="1857">
      <pivotArea dataOnly="0" labelOnly="1" fieldPosition="0">
        <references count="2">
          <reference field="0" count="1" selected="0">
            <x v="210"/>
          </reference>
          <reference field="1" count="1">
            <x v="3"/>
          </reference>
        </references>
      </pivotArea>
    </format>
    <format dxfId="1856">
      <pivotArea dataOnly="0" labelOnly="1" fieldPosition="0">
        <references count="2">
          <reference field="0" count="1" selected="0">
            <x v="211"/>
          </reference>
          <reference field="1" count="1">
            <x v="3"/>
          </reference>
        </references>
      </pivotArea>
    </format>
    <format dxfId="1855">
      <pivotArea dataOnly="0" labelOnly="1" fieldPosition="0">
        <references count="2">
          <reference field="0" count="1" selected="0">
            <x v="212"/>
          </reference>
          <reference field="1" count="1">
            <x v="3"/>
          </reference>
        </references>
      </pivotArea>
    </format>
    <format dxfId="1854">
      <pivotArea dataOnly="0" labelOnly="1" fieldPosition="0">
        <references count="2">
          <reference field="0" count="1" selected="0">
            <x v="213"/>
          </reference>
          <reference field="1" count="1">
            <x v="2"/>
          </reference>
        </references>
      </pivotArea>
    </format>
    <format dxfId="1853">
      <pivotArea dataOnly="0" labelOnly="1" fieldPosition="0">
        <references count="2">
          <reference field="0" count="1" selected="0">
            <x v="214"/>
          </reference>
          <reference field="1" count="1">
            <x v="2"/>
          </reference>
        </references>
      </pivotArea>
    </format>
    <format dxfId="1852">
      <pivotArea dataOnly="0" labelOnly="1" fieldPosition="0">
        <references count="2">
          <reference field="0" count="1" selected="0">
            <x v="215"/>
          </reference>
          <reference field="1" count="1">
            <x v="2"/>
          </reference>
        </references>
      </pivotArea>
    </format>
    <format dxfId="1851">
      <pivotArea dataOnly="0" labelOnly="1" fieldPosition="0">
        <references count="2">
          <reference field="0" count="1" selected="0">
            <x v="216"/>
          </reference>
          <reference field="1" count="1">
            <x v="2"/>
          </reference>
        </references>
      </pivotArea>
    </format>
    <format dxfId="1850">
      <pivotArea dataOnly="0" labelOnly="1" fieldPosition="0">
        <references count="2">
          <reference field="0" count="1" selected="0">
            <x v="217"/>
          </reference>
          <reference field="1" count="1">
            <x v="0"/>
          </reference>
        </references>
      </pivotArea>
    </format>
    <format dxfId="1849">
      <pivotArea dataOnly="0" labelOnly="1" fieldPosition="0">
        <references count="2">
          <reference field="0" count="1" selected="0">
            <x v="218"/>
          </reference>
          <reference field="1" count="1">
            <x v="2"/>
          </reference>
        </references>
      </pivotArea>
    </format>
    <format dxfId="1848">
      <pivotArea dataOnly="0" labelOnly="1" fieldPosition="0">
        <references count="2">
          <reference field="0" count="1" selected="0">
            <x v="219"/>
          </reference>
          <reference field="1" count="1">
            <x v="2"/>
          </reference>
        </references>
      </pivotArea>
    </format>
    <format dxfId="1847">
      <pivotArea dataOnly="0" labelOnly="1" fieldPosition="0">
        <references count="2">
          <reference field="0" count="1" selected="0">
            <x v="220"/>
          </reference>
          <reference field="1" count="1">
            <x v="2"/>
          </reference>
        </references>
      </pivotArea>
    </format>
    <format dxfId="1846">
      <pivotArea dataOnly="0" labelOnly="1" fieldPosition="0">
        <references count="2">
          <reference field="0" count="1" selected="0">
            <x v="221"/>
          </reference>
          <reference field="1" count="1">
            <x v="2"/>
          </reference>
        </references>
      </pivotArea>
    </format>
    <format dxfId="1845">
      <pivotArea dataOnly="0" labelOnly="1" fieldPosition="0">
        <references count="2">
          <reference field="0" count="1" selected="0">
            <x v="222"/>
          </reference>
          <reference field="1" count="1">
            <x v="2"/>
          </reference>
        </references>
      </pivotArea>
    </format>
    <format dxfId="1844">
      <pivotArea dataOnly="0" labelOnly="1" fieldPosition="0">
        <references count="2">
          <reference field="0" count="1" selected="0">
            <x v="223"/>
          </reference>
          <reference field="1" count="1">
            <x v="2"/>
          </reference>
        </references>
      </pivotArea>
    </format>
    <format dxfId="1843">
      <pivotArea dataOnly="0" labelOnly="1" fieldPosition="0">
        <references count="2">
          <reference field="0" count="1" selected="0">
            <x v="224"/>
          </reference>
          <reference field="1" count="1">
            <x v="2"/>
          </reference>
        </references>
      </pivotArea>
    </format>
    <format dxfId="1842">
      <pivotArea dataOnly="0" labelOnly="1" fieldPosition="0">
        <references count="2">
          <reference field="0" count="1" selected="0">
            <x v="225"/>
          </reference>
          <reference field="1" count="1">
            <x v="2"/>
          </reference>
        </references>
      </pivotArea>
    </format>
    <format dxfId="1841">
      <pivotArea dataOnly="0" labelOnly="1" fieldPosition="0">
        <references count="2">
          <reference field="0" count="1" selected="0">
            <x v="226"/>
          </reference>
          <reference field="1" count="1">
            <x v="2"/>
          </reference>
        </references>
      </pivotArea>
    </format>
    <format dxfId="1840">
      <pivotArea dataOnly="0" labelOnly="1" fieldPosition="0">
        <references count="2">
          <reference field="0" count="1" selected="0">
            <x v="227"/>
          </reference>
          <reference field="1" count="1">
            <x v="2"/>
          </reference>
        </references>
      </pivotArea>
    </format>
    <format dxfId="1839">
      <pivotArea dataOnly="0" labelOnly="1" fieldPosition="0">
        <references count="2">
          <reference field="0" count="1" selected="0">
            <x v="228"/>
          </reference>
          <reference field="1" count="1">
            <x v="0"/>
          </reference>
        </references>
      </pivotArea>
    </format>
    <format dxfId="1838">
      <pivotArea dataOnly="0" labelOnly="1" fieldPosition="0">
        <references count="2">
          <reference field="0" count="1" selected="0">
            <x v="229"/>
          </reference>
          <reference field="1" count="1">
            <x v="2"/>
          </reference>
        </references>
      </pivotArea>
    </format>
    <format dxfId="1837">
      <pivotArea dataOnly="0" labelOnly="1" fieldPosition="0">
        <references count="2">
          <reference field="0" count="1" selected="0">
            <x v="230"/>
          </reference>
          <reference field="1" count="1">
            <x v="2"/>
          </reference>
        </references>
      </pivotArea>
    </format>
    <format dxfId="1836">
      <pivotArea dataOnly="0" labelOnly="1" fieldPosition="0">
        <references count="2">
          <reference field="0" count="1" selected="0">
            <x v="231"/>
          </reference>
          <reference field="1" count="1">
            <x v="2"/>
          </reference>
        </references>
      </pivotArea>
    </format>
    <format dxfId="1835">
      <pivotArea dataOnly="0" labelOnly="1" fieldPosition="0">
        <references count="2">
          <reference field="0" count="1" selected="0">
            <x v="232"/>
          </reference>
          <reference field="1" count="1">
            <x v="2"/>
          </reference>
        </references>
      </pivotArea>
    </format>
    <format dxfId="1834">
      <pivotArea dataOnly="0" labelOnly="1" fieldPosition="0">
        <references count="2">
          <reference field="0" count="1" selected="0">
            <x v="233"/>
          </reference>
          <reference field="1" count="1">
            <x v="2"/>
          </reference>
        </references>
      </pivotArea>
    </format>
    <format dxfId="1833">
      <pivotArea dataOnly="0" labelOnly="1" fieldPosition="0">
        <references count="2">
          <reference field="0" count="1" selected="0">
            <x v="234"/>
          </reference>
          <reference field="1" count="1">
            <x v="2"/>
          </reference>
        </references>
      </pivotArea>
    </format>
    <format dxfId="1832">
      <pivotArea dataOnly="0" labelOnly="1" fieldPosition="0">
        <references count="2">
          <reference field="0" count="1" selected="0">
            <x v="235"/>
          </reference>
          <reference field="1" count="1">
            <x v="2"/>
          </reference>
        </references>
      </pivotArea>
    </format>
    <format dxfId="1831">
      <pivotArea dataOnly="0" labelOnly="1" fieldPosition="0">
        <references count="2">
          <reference field="0" count="1" selected="0">
            <x v="236"/>
          </reference>
          <reference field="1" count="1">
            <x v="2"/>
          </reference>
        </references>
      </pivotArea>
    </format>
    <format dxfId="1830">
      <pivotArea dataOnly="0" labelOnly="1" fieldPosition="0">
        <references count="2">
          <reference field="0" count="1" selected="0">
            <x v="237"/>
          </reference>
          <reference field="1" count="1">
            <x v="2"/>
          </reference>
        </references>
      </pivotArea>
    </format>
    <format dxfId="1829">
      <pivotArea dataOnly="0" labelOnly="1" fieldPosition="0">
        <references count="2">
          <reference field="0" count="1" selected="0">
            <x v="238"/>
          </reference>
          <reference field="1" count="1">
            <x v="2"/>
          </reference>
        </references>
      </pivotArea>
    </format>
    <format dxfId="1828">
      <pivotArea dataOnly="0" labelOnly="1" fieldPosition="0">
        <references count="2">
          <reference field="0" count="1" selected="0">
            <x v="239"/>
          </reference>
          <reference field="1" count="1">
            <x v="2"/>
          </reference>
        </references>
      </pivotArea>
    </format>
    <format dxfId="1827">
      <pivotArea dataOnly="0" labelOnly="1" fieldPosition="0">
        <references count="2">
          <reference field="0" count="1" selected="0">
            <x v="240"/>
          </reference>
          <reference field="1" count="1">
            <x v="2"/>
          </reference>
        </references>
      </pivotArea>
    </format>
    <format dxfId="1826">
      <pivotArea dataOnly="0" labelOnly="1" fieldPosition="0">
        <references count="2">
          <reference field="0" count="1" selected="0">
            <x v="241"/>
          </reference>
          <reference field="1" count="1">
            <x v="2"/>
          </reference>
        </references>
      </pivotArea>
    </format>
    <format dxfId="1825">
      <pivotArea dataOnly="0" labelOnly="1" fieldPosition="0">
        <references count="2">
          <reference field="0" count="1" selected="0">
            <x v="242"/>
          </reference>
          <reference field="1" count="1">
            <x v="2"/>
          </reference>
        </references>
      </pivotArea>
    </format>
    <format dxfId="1824">
      <pivotArea dataOnly="0" labelOnly="1" fieldPosition="0">
        <references count="2">
          <reference field="0" count="1" selected="0">
            <x v="243"/>
          </reference>
          <reference field="1" count="1">
            <x v="2"/>
          </reference>
        </references>
      </pivotArea>
    </format>
    <format dxfId="1823">
      <pivotArea dataOnly="0" labelOnly="1" fieldPosition="0">
        <references count="2">
          <reference field="0" count="1" selected="0">
            <x v="244"/>
          </reference>
          <reference field="1" count="1">
            <x v="2"/>
          </reference>
        </references>
      </pivotArea>
    </format>
    <format dxfId="1822">
      <pivotArea dataOnly="0" labelOnly="1" fieldPosition="0">
        <references count="2">
          <reference field="0" count="1" selected="0">
            <x v="245"/>
          </reference>
          <reference field="1" count="1">
            <x v="2"/>
          </reference>
        </references>
      </pivotArea>
    </format>
    <format dxfId="1821">
      <pivotArea dataOnly="0" labelOnly="1" fieldPosition="0">
        <references count="2">
          <reference field="0" count="1" selected="0">
            <x v="246"/>
          </reference>
          <reference field="1" count="1">
            <x v="2"/>
          </reference>
        </references>
      </pivotArea>
    </format>
    <format dxfId="1820">
      <pivotArea dataOnly="0" labelOnly="1" fieldPosition="0">
        <references count="2">
          <reference field="0" count="1" selected="0">
            <x v="247"/>
          </reference>
          <reference field="1" count="1">
            <x v="2"/>
          </reference>
        </references>
      </pivotArea>
    </format>
    <format dxfId="1819">
      <pivotArea dataOnly="0" labelOnly="1" fieldPosition="0">
        <references count="2">
          <reference field="0" count="1" selected="0">
            <x v="248"/>
          </reference>
          <reference field="1" count="1">
            <x v="2"/>
          </reference>
        </references>
      </pivotArea>
    </format>
    <format dxfId="1818">
      <pivotArea dataOnly="0" labelOnly="1" fieldPosition="0">
        <references count="2">
          <reference field="0" count="1" selected="0">
            <x v="249"/>
          </reference>
          <reference field="1" count="1">
            <x v="2"/>
          </reference>
        </references>
      </pivotArea>
    </format>
    <format dxfId="1817">
      <pivotArea dataOnly="0" labelOnly="1" fieldPosition="0">
        <references count="2">
          <reference field="0" count="1" selected="0">
            <x v="250"/>
          </reference>
          <reference field="1" count="1">
            <x v="2"/>
          </reference>
        </references>
      </pivotArea>
    </format>
    <format dxfId="1816">
      <pivotArea dataOnly="0" labelOnly="1" fieldPosition="0">
        <references count="2">
          <reference field="0" count="1" selected="0">
            <x v="251"/>
          </reference>
          <reference field="1" count="1">
            <x v="2"/>
          </reference>
        </references>
      </pivotArea>
    </format>
    <format dxfId="1815">
      <pivotArea dataOnly="0" labelOnly="1" fieldPosition="0">
        <references count="2">
          <reference field="0" count="1" selected="0">
            <x v="252"/>
          </reference>
          <reference field="1" count="1">
            <x v="2"/>
          </reference>
        </references>
      </pivotArea>
    </format>
    <format dxfId="1814">
      <pivotArea dataOnly="0" labelOnly="1" fieldPosition="0">
        <references count="2">
          <reference field="0" count="1" selected="0">
            <x v="253"/>
          </reference>
          <reference field="1" count="1">
            <x v="2"/>
          </reference>
        </references>
      </pivotArea>
    </format>
    <format dxfId="1813">
      <pivotArea dataOnly="0" labelOnly="1" fieldPosition="0">
        <references count="2">
          <reference field="0" count="1" selected="0">
            <x v="254"/>
          </reference>
          <reference field="1" count="1">
            <x v="2"/>
          </reference>
        </references>
      </pivotArea>
    </format>
    <format dxfId="1812">
      <pivotArea dataOnly="0" labelOnly="1" fieldPosition="0">
        <references count="2">
          <reference field="0" count="1" selected="0">
            <x v="255"/>
          </reference>
          <reference field="1" count="1">
            <x v="2"/>
          </reference>
        </references>
      </pivotArea>
    </format>
    <format dxfId="1811">
      <pivotArea dataOnly="0" labelOnly="1" fieldPosition="0">
        <references count="2">
          <reference field="0" count="1" selected="0">
            <x v="256"/>
          </reference>
          <reference field="1" count="1">
            <x v="2"/>
          </reference>
        </references>
      </pivotArea>
    </format>
    <format dxfId="1810">
      <pivotArea dataOnly="0" labelOnly="1" fieldPosition="0">
        <references count="2">
          <reference field="0" count="1" selected="0">
            <x v="257"/>
          </reference>
          <reference field="1" count="1">
            <x v="2"/>
          </reference>
        </references>
      </pivotArea>
    </format>
    <format dxfId="1809">
      <pivotArea dataOnly="0" labelOnly="1" fieldPosition="0">
        <references count="2">
          <reference field="0" count="1" selected="0">
            <x v="258"/>
          </reference>
          <reference field="1" count="1">
            <x v="2"/>
          </reference>
        </references>
      </pivotArea>
    </format>
    <format dxfId="1808">
      <pivotArea dataOnly="0" labelOnly="1" fieldPosition="0">
        <references count="2">
          <reference field="0" count="1" selected="0">
            <x v="259"/>
          </reference>
          <reference field="1" count="1">
            <x v="2"/>
          </reference>
        </references>
      </pivotArea>
    </format>
    <format dxfId="1807">
      <pivotArea dataOnly="0" labelOnly="1" fieldPosition="0">
        <references count="2">
          <reference field="0" count="1" selected="0">
            <x v="260"/>
          </reference>
          <reference field="1" count="1">
            <x v="2"/>
          </reference>
        </references>
      </pivotArea>
    </format>
    <format dxfId="1806">
      <pivotArea dataOnly="0" labelOnly="1" fieldPosition="0">
        <references count="2">
          <reference field="0" count="1" selected="0">
            <x v="261"/>
          </reference>
          <reference field="1" count="1">
            <x v="1"/>
          </reference>
        </references>
      </pivotArea>
    </format>
    <format dxfId="1805">
      <pivotArea dataOnly="0" labelOnly="1" fieldPosition="0">
        <references count="2">
          <reference field="0" count="1" selected="0">
            <x v="262"/>
          </reference>
          <reference field="1" count="1">
            <x v="2"/>
          </reference>
        </references>
      </pivotArea>
    </format>
    <format dxfId="1804">
      <pivotArea dataOnly="0" labelOnly="1" fieldPosition="0">
        <references count="2">
          <reference field="0" count="1" selected="0">
            <x v="263"/>
          </reference>
          <reference field="1" count="1">
            <x v="2"/>
          </reference>
        </references>
      </pivotArea>
    </format>
    <format dxfId="1803">
      <pivotArea dataOnly="0" labelOnly="1" fieldPosition="0">
        <references count="2">
          <reference field="0" count="1" selected="0">
            <x v="264"/>
          </reference>
          <reference field="1" count="1">
            <x v="2"/>
          </reference>
        </references>
      </pivotArea>
    </format>
    <format dxfId="1802">
      <pivotArea dataOnly="0" labelOnly="1" fieldPosition="0">
        <references count="2">
          <reference field="0" count="1" selected="0">
            <x v="265"/>
          </reference>
          <reference field="1" count="1">
            <x v="2"/>
          </reference>
        </references>
      </pivotArea>
    </format>
    <format dxfId="1801">
      <pivotArea dataOnly="0" labelOnly="1" fieldPosition="0">
        <references count="2">
          <reference field="0" count="1" selected="0">
            <x v="266"/>
          </reference>
          <reference field="1" count="1">
            <x v="2"/>
          </reference>
        </references>
      </pivotArea>
    </format>
    <format dxfId="1800">
      <pivotArea dataOnly="0" labelOnly="1" fieldPosition="0">
        <references count="2">
          <reference field="0" count="1" selected="0">
            <x v="267"/>
          </reference>
          <reference field="1" count="1">
            <x v="2"/>
          </reference>
        </references>
      </pivotArea>
    </format>
    <format dxfId="1799">
      <pivotArea dataOnly="0" labelOnly="1" fieldPosition="0">
        <references count="2">
          <reference field="0" count="1" selected="0">
            <x v="268"/>
          </reference>
          <reference field="1" count="1">
            <x v="2"/>
          </reference>
        </references>
      </pivotArea>
    </format>
    <format dxfId="1798">
      <pivotArea dataOnly="0" labelOnly="1" fieldPosition="0">
        <references count="2">
          <reference field="0" count="1" selected="0">
            <x v="269"/>
          </reference>
          <reference field="1" count="1">
            <x v="2"/>
          </reference>
        </references>
      </pivotArea>
    </format>
    <format dxfId="1797">
      <pivotArea dataOnly="0" labelOnly="1" fieldPosition="0">
        <references count="2">
          <reference field="0" count="1" selected="0">
            <x v="270"/>
          </reference>
          <reference field="1" count="1">
            <x v="2"/>
          </reference>
        </references>
      </pivotArea>
    </format>
    <format dxfId="1796">
      <pivotArea dataOnly="0" labelOnly="1" fieldPosition="0">
        <references count="2">
          <reference field="0" count="1" selected="0">
            <x v="271"/>
          </reference>
          <reference field="1" count="1">
            <x v="2"/>
          </reference>
        </references>
      </pivotArea>
    </format>
    <format dxfId="1795">
      <pivotArea dataOnly="0" labelOnly="1" fieldPosition="0">
        <references count="2">
          <reference field="0" count="1" selected="0">
            <x v="272"/>
          </reference>
          <reference field="1" count="1">
            <x v="1"/>
          </reference>
        </references>
      </pivotArea>
    </format>
    <format dxfId="1794">
      <pivotArea dataOnly="0" labelOnly="1" fieldPosition="0">
        <references count="2">
          <reference field="0" count="1" selected="0">
            <x v="273"/>
          </reference>
          <reference field="1" count="1">
            <x v="2"/>
          </reference>
        </references>
      </pivotArea>
    </format>
    <format dxfId="1793">
      <pivotArea dataOnly="0" labelOnly="1" fieldPosition="0">
        <references count="2">
          <reference field="0" count="1" selected="0">
            <x v="274"/>
          </reference>
          <reference field="1" count="1">
            <x v="2"/>
          </reference>
        </references>
      </pivotArea>
    </format>
    <format dxfId="1792">
      <pivotArea dataOnly="0" labelOnly="1" fieldPosition="0">
        <references count="2">
          <reference field="0" count="1" selected="0">
            <x v="275"/>
          </reference>
          <reference field="1" count="1">
            <x v="2"/>
          </reference>
        </references>
      </pivotArea>
    </format>
    <format dxfId="1791">
      <pivotArea dataOnly="0" labelOnly="1" fieldPosition="0">
        <references count="2">
          <reference field="0" count="1" selected="0">
            <x v="276"/>
          </reference>
          <reference field="1" count="1">
            <x v="2"/>
          </reference>
        </references>
      </pivotArea>
    </format>
    <format dxfId="1790">
      <pivotArea dataOnly="0" labelOnly="1" fieldPosition="0">
        <references count="2">
          <reference field="0" count="1" selected="0">
            <x v="277"/>
          </reference>
          <reference field="1" count="1">
            <x v="2"/>
          </reference>
        </references>
      </pivotArea>
    </format>
    <format dxfId="1789">
      <pivotArea dataOnly="0" labelOnly="1" fieldPosition="0">
        <references count="2">
          <reference field="0" count="1" selected="0">
            <x v="278"/>
          </reference>
          <reference field="1" count="1">
            <x v="2"/>
          </reference>
        </references>
      </pivotArea>
    </format>
    <format dxfId="1788">
      <pivotArea dataOnly="0" labelOnly="1" fieldPosition="0">
        <references count="2">
          <reference field="0" count="1" selected="0">
            <x v="279"/>
          </reference>
          <reference field="1" count="1">
            <x v="2"/>
          </reference>
        </references>
      </pivotArea>
    </format>
    <format dxfId="1787">
      <pivotArea dataOnly="0" labelOnly="1" fieldPosition="0">
        <references count="2">
          <reference field="0" count="1" selected="0">
            <x v="280"/>
          </reference>
          <reference field="1" count="1">
            <x v="2"/>
          </reference>
        </references>
      </pivotArea>
    </format>
    <format dxfId="1786">
      <pivotArea dataOnly="0" labelOnly="1" fieldPosition="0">
        <references count="2">
          <reference field="0" count="1" selected="0">
            <x v="281"/>
          </reference>
          <reference field="1" count="1">
            <x v="2"/>
          </reference>
        </references>
      </pivotArea>
    </format>
    <format dxfId="1785">
      <pivotArea dataOnly="0" labelOnly="1" fieldPosition="0">
        <references count="2">
          <reference field="0" count="1" selected="0">
            <x v="282"/>
          </reference>
          <reference field="1" count="1">
            <x v="2"/>
          </reference>
        </references>
      </pivotArea>
    </format>
    <format dxfId="1784">
      <pivotArea dataOnly="0" labelOnly="1" fieldPosition="0">
        <references count="2">
          <reference field="0" count="1" selected="0">
            <x v="283"/>
          </reference>
          <reference field="1" count="1">
            <x v="1"/>
          </reference>
        </references>
      </pivotArea>
    </format>
    <format dxfId="1783">
      <pivotArea dataOnly="0" labelOnly="1" fieldPosition="0">
        <references count="2">
          <reference field="0" count="1" selected="0">
            <x v="284"/>
          </reference>
          <reference field="1" count="1">
            <x v="2"/>
          </reference>
        </references>
      </pivotArea>
    </format>
    <format dxfId="1782">
      <pivotArea dataOnly="0" labelOnly="1" fieldPosition="0">
        <references count="2">
          <reference field="0" count="1" selected="0">
            <x v="285"/>
          </reference>
          <reference field="1" count="1">
            <x v="2"/>
          </reference>
        </references>
      </pivotArea>
    </format>
    <format dxfId="1781">
      <pivotArea dataOnly="0" labelOnly="1" fieldPosition="0">
        <references count="2">
          <reference field="0" count="1" selected="0">
            <x v="286"/>
          </reference>
          <reference field="1" count="1">
            <x v="2"/>
          </reference>
        </references>
      </pivotArea>
    </format>
    <format dxfId="1780">
      <pivotArea dataOnly="0" labelOnly="1" fieldPosition="0">
        <references count="2">
          <reference field="0" count="1" selected="0">
            <x v="287"/>
          </reference>
          <reference field="1" count="1">
            <x v="2"/>
          </reference>
        </references>
      </pivotArea>
    </format>
    <format dxfId="1779">
      <pivotArea dataOnly="0" labelOnly="1" fieldPosition="0">
        <references count="2">
          <reference field="0" count="1" selected="0">
            <x v="288"/>
          </reference>
          <reference field="1" count="1">
            <x v="2"/>
          </reference>
        </references>
      </pivotArea>
    </format>
    <format dxfId="1778">
      <pivotArea dataOnly="0" labelOnly="1" fieldPosition="0">
        <references count="2">
          <reference field="0" count="1" selected="0">
            <x v="289"/>
          </reference>
          <reference field="1" count="1">
            <x v="2"/>
          </reference>
        </references>
      </pivotArea>
    </format>
    <format dxfId="1777">
      <pivotArea dataOnly="0" labelOnly="1" fieldPosition="0">
        <references count="2">
          <reference field="0" count="1" selected="0">
            <x v="290"/>
          </reference>
          <reference field="1" count="1">
            <x v="2"/>
          </reference>
        </references>
      </pivotArea>
    </format>
    <format dxfId="1776">
      <pivotArea dataOnly="0" labelOnly="1" fieldPosition="0">
        <references count="2">
          <reference field="0" count="1" selected="0">
            <x v="291"/>
          </reference>
          <reference field="1" count="1">
            <x v="2"/>
          </reference>
        </references>
      </pivotArea>
    </format>
    <format dxfId="1775">
      <pivotArea dataOnly="0" labelOnly="1" fieldPosition="0">
        <references count="2">
          <reference field="0" count="1" selected="0">
            <x v="292"/>
          </reference>
          <reference field="1" count="1">
            <x v="2"/>
          </reference>
        </references>
      </pivotArea>
    </format>
    <format dxfId="1774">
      <pivotArea dataOnly="0" labelOnly="1" fieldPosition="0">
        <references count="2">
          <reference field="0" count="1" selected="0">
            <x v="293"/>
          </reference>
          <reference field="1" count="1">
            <x v="2"/>
          </reference>
        </references>
      </pivotArea>
    </format>
    <format dxfId="1773">
      <pivotArea dataOnly="0" labelOnly="1" fieldPosition="0">
        <references count="2">
          <reference field="0" count="1" selected="0">
            <x v="294"/>
          </reference>
          <reference field="1" count="1">
            <x v="0"/>
          </reference>
        </references>
      </pivotArea>
    </format>
    <format dxfId="1772">
      <pivotArea dataOnly="0" labelOnly="1" fieldPosition="0">
        <references count="2">
          <reference field="0" count="1" selected="0">
            <x v="295"/>
          </reference>
          <reference field="1" count="1">
            <x v="2"/>
          </reference>
        </references>
      </pivotArea>
    </format>
    <format dxfId="1771">
      <pivotArea dataOnly="0" labelOnly="1" fieldPosition="0">
        <references count="2">
          <reference field="0" count="1" selected="0">
            <x v="296"/>
          </reference>
          <reference field="1" count="1">
            <x v="2"/>
          </reference>
        </references>
      </pivotArea>
    </format>
    <format dxfId="1770">
      <pivotArea dataOnly="0" labelOnly="1" fieldPosition="0">
        <references count="2">
          <reference field="0" count="1" selected="0">
            <x v="297"/>
          </reference>
          <reference field="1" count="1">
            <x v="2"/>
          </reference>
        </references>
      </pivotArea>
    </format>
    <format dxfId="1769">
      <pivotArea dataOnly="0" labelOnly="1" fieldPosition="0">
        <references count="2">
          <reference field="0" count="1" selected="0">
            <x v="298"/>
          </reference>
          <reference field="1" count="1">
            <x v="2"/>
          </reference>
        </references>
      </pivotArea>
    </format>
    <format dxfId="1768">
      <pivotArea dataOnly="0" labelOnly="1" fieldPosition="0">
        <references count="2">
          <reference field="0" count="1" selected="0">
            <x v="299"/>
          </reference>
          <reference field="1" count="1">
            <x v="2"/>
          </reference>
        </references>
      </pivotArea>
    </format>
    <format dxfId="1767">
      <pivotArea dataOnly="0" labelOnly="1" fieldPosition="0">
        <references count="2">
          <reference field="0" count="1" selected="0">
            <x v="300"/>
          </reference>
          <reference field="1" count="1">
            <x v="2"/>
          </reference>
        </references>
      </pivotArea>
    </format>
    <format dxfId="1766">
      <pivotArea dataOnly="0" labelOnly="1" fieldPosition="0">
        <references count="2">
          <reference field="0" count="1" selected="0">
            <x v="301"/>
          </reference>
          <reference field="1" count="1">
            <x v="2"/>
          </reference>
        </references>
      </pivotArea>
    </format>
    <format dxfId="1765">
      <pivotArea dataOnly="0" labelOnly="1" fieldPosition="0">
        <references count="2">
          <reference field="0" count="1" selected="0">
            <x v="302"/>
          </reference>
          <reference field="1" count="1">
            <x v="2"/>
          </reference>
        </references>
      </pivotArea>
    </format>
    <format dxfId="1764">
      <pivotArea dataOnly="0" labelOnly="1" fieldPosition="0">
        <references count="2">
          <reference field="0" count="1" selected="0">
            <x v="303"/>
          </reference>
          <reference field="1" count="1">
            <x v="2"/>
          </reference>
        </references>
      </pivotArea>
    </format>
    <format dxfId="1763">
      <pivotArea dataOnly="0" labelOnly="1" fieldPosition="0">
        <references count="2">
          <reference field="0" count="1" selected="0">
            <x v="304"/>
          </reference>
          <reference field="1" count="1">
            <x v="2"/>
          </reference>
        </references>
      </pivotArea>
    </format>
    <format dxfId="1762">
      <pivotArea dataOnly="0" labelOnly="1" fieldPosition="0">
        <references count="2">
          <reference field="0" count="1" selected="0">
            <x v="305"/>
          </reference>
          <reference field="1" count="1">
            <x v="0"/>
          </reference>
        </references>
      </pivotArea>
    </format>
    <format dxfId="1761">
      <pivotArea dataOnly="0" labelOnly="1" fieldPosition="0">
        <references count="2">
          <reference field="0" count="1" selected="0">
            <x v="306"/>
          </reference>
          <reference field="1" count="1">
            <x v="2"/>
          </reference>
        </references>
      </pivotArea>
    </format>
    <format dxfId="1760">
      <pivotArea dataOnly="0" labelOnly="1" fieldPosition="0">
        <references count="2">
          <reference field="0" count="1" selected="0">
            <x v="307"/>
          </reference>
          <reference field="1" count="1">
            <x v="2"/>
          </reference>
        </references>
      </pivotArea>
    </format>
    <format dxfId="1759">
      <pivotArea dataOnly="0" labelOnly="1" fieldPosition="0">
        <references count="2">
          <reference field="0" count="1" selected="0">
            <x v="308"/>
          </reference>
          <reference field="1" count="1">
            <x v="2"/>
          </reference>
        </references>
      </pivotArea>
    </format>
    <format dxfId="1758">
      <pivotArea dataOnly="0" labelOnly="1" fieldPosition="0">
        <references count="2">
          <reference field="0" count="1" selected="0">
            <x v="309"/>
          </reference>
          <reference field="1" count="1">
            <x v="2"/>
          </reference>
        </references>
      </pivotArea>
    </format>
    <format dxfId="1757">
      <pivotArea dataOnly="0" labelOnly="1" fieldPosition="0">
        <references count="2">
          <reference field="0" count="1" selected="0">
            <x v="310"/>
          </reference>
          <reference field="1" count="1">
            <x v="2"/>
          </reference>
        </references>
      </pivotArea>
    </format>
    <format dxfId="1756">
      <pivotArea dataOnly="0" labelOnly="1" fieldPosition="0">
        <references count="2">
          <reference field="0" count="1" selected="0">
            <x v="311"/>
          </reference>
          <reference field="1" count="1">
            <x v="2"/>
          </reference>
        </references>
      </pivotArea>
    </format>
    <format dxfId="1755">
      <pivotArea dataOnly="0" labelOnly="1" fieldPosition="0">
        <references count="2">
          <reference field="0" count="1" selected="0">
            <x v="312"/>
          </reference>
          <reference field="1" count="1">
            <x v="2"/>
          </reference>
        </references>
      </pivotArea>
    </format>
    <format dxfId="1754">
      <pivotArea dataOnly="0" labelOnly="1" fieldPosition="0">
        <references count="2">
          <reference field="0" count="1" selected="0">
            <x v="313"/>
          </reference>
          <reference field="1" count="1">
            <x v="2"/>
          </reference>
        </references>
      </pivotArea>
    </format>
    <format dxfId="1753">
      <pivotArea dataOnly="0" labelOnly="1" fieldPosition="0">
        <references count="2">
          <reference field="0" count="1" selected="0">
            <x v="314"/>
          </reference>
          <reference field="1" count="1">
            <x v="2"/>
          </reference>
        </references>
      </pivotArea>
    </format>
    <format dxfId="1752">
      <pivotArea dataOnly="0" labelOnly="1" fieldPosition="0">
        <references count="2">
          <reference field="0" count="1" selected="0">
            <x v="315"/>
          </reference>
          <reference field="1" count="1">
            <x v="2"/>
          </reference>
        </references>
      </pivotArea>
    </format>
    <format dxfId="1751">
      <pivotArea dataOnly="0" labelOnly="1" fieldPosition="0">
        <references count="2">
          <reference field="0" count="1" selected="0">
            <x v="316"/>
          </reference>
          <reference field="1" count="1">
            <x v="1"/>
          </reference>
        </references>
      </pivotArea>
    </format>
    <format dxfId="1750">
      <pivotArea dataOnly="0" labelOnly="1" fieldPosition="0">
        <references count="2">
          <reference field="0" count="1" selected="0">
            <x v="317"/>
          </reference>
          <reference field="1" count="1">
            <x v="2"/>
          </reference>
        </references>
      </pivotArea>
    </format>
    <format dxfId="1749">
      <pivotArea dataOnly="0" labelOnly="1" fieldPosition="0">
        <references count="2">
          <reference field="0" count="1" selected="0">
            <x v="318"/>
          </reference>
          <reference field="1" count="1">
            <x v="2"/>
          </reference>
        </references>
      </pivotArea>
    </format>
    <format dxfId="1748">
      <pivotArea dataOnly="0" labelOnly="1" fieldPosition="0">
        <references count="2">
          <reference field="0" count="1" selected="0">
            <x v="319"/>
          </reference>
          <reference field="1" count="1">
            <x v="2"/>
          </reference>
        </references>
      </pivotArea>
    </format>
    <format dxfId="1747">
      <pivotArea dataOnly="0" labelOnly="1" fieldPosition="0">
        <references count="2">
          <reference field="0" count="1" selected="0">
            <x v="320"/>
          </reference>
          <reference field="1" count="1">
            <x v="2"/>
          </reference>
        </references>
      </pivotArea>
    </format>
    <format dxfId="1746">
      <pivotArea dataOnly="0" labelOnly="1" fieldPosition="0">
        <references count="2">
          <reference field="0" count="1" selected="0">
            <x v="321"/>
          </reference>
          <reference field="1" count="1">
            <x v="2"/>
          </reference>
        </references>
      </pivotArea>
    </format>
    <format dxfId="1745">
      <pivotArea dataOnly="0" labelOnly="1" fieldPosition="0">
        <references count="2">
          <reference field="0" count="1" selected="0">
            <x v="322"/>
          </reference>
          <reference field="1" count="1">
            <x v="2"/>
          </reference>
        </references>
      </pivotArea>
    </format>
    <format dxfId="1744">
      <pivotArea dataOnly="0" labelOnly="1" fieldPosition="0">
        <references count="2">
          <reference field="0" count="1" selected="0">
            <x v="323"/>
          </reference>
          <reference field="1" count="1">
            <x v="2"/>
          </reference>
        </references>
      </pivotArea>
    </format>
    <format dxfId="1743">
      <pivotArea dataOnly="0" labelOnly="1" fieldPosition="0">
        <references count="2">
          <reference field="0" count="1" selected="0">
            <x v="324"/>
          </reference>
          <reference field="1" count="1">
            <x v="2"/>
          </reference>
        </references>
      </pivotArea>
    </format>
    <format dxfId="1742">
      <pivotArea dataOnly="0" labelOnly="1" fieldPosition="0">
        <references count="2">
          <reference field="0" count="1" selected="0">
            <x v="325"/>
          </reference>
          <reference field="1" count="1">
            <x v="2"/>
          </reference>
        </references>
      </pivotArea>
    </format>
    <format dxfId="1741">
      <pivotArea dataOnly="0" labelOnly="1" fieldPosition="0">
        <references count="2">
          <reference field="0" count="1" selected="0">
            <x v="326"/>
          </reference>
          <reference field="1" count="1">
            <x v="2"/>
          </reference>
        </references>
      </pivotArea>
    </format>
    <format dxfId="1740">
      <pivotArea dataOnly="0" labelOnly="1" fieldPosition="0">
        <references count="2">
          <reference field="0" count="1" selected="0">
            <x v="327"/>
          </reference>
          <reference field="1" count="1">
            <x v="1"/>
          </reference>
        </references>
      </pivotArea>
    </format>
    <format dxfId="1739">
      <pivotArea dataOnly="0" labelOnly="1" fieldPosition="0">
        <references count="2">
          <reference field="0" count="1" selected="0">
            <x v="328"/>
          </reference>
          <reference field="1" count="1">
            <x v="2"/>
          </reference>
        </references>
      </pivotArea>
    </format>
    <format dxfId="1738">
      <pivotArea dataOnly="0" labelOnly="1" fieldPosition="0">
        <references count="2">
          <reference field="0" count="1" selected="0">
            <x v="329"/>
          </reference>
          <reference field="1" count="1">
            <x v="2"/>
          </reference>
        </references>
      </pivotArea>
    </format>
    <format dxfId="1737">
      <pivotArea dataOnly="0" labelOnly="1" fieldPosition="0">
        <references count="2">
          <reference field="0" count="1" selected="0">
            <x v="330"/>
          </reference>
          <reference field="1" count="1">
            <x v="2"/>
          </reference>
        </references>
      </pivotArea>
    </format>
    <format dxfId="1736">
      <pivotArea dataOnly="0" labelOnly="1" fieldPosition="0">
        <references count="2">
          <reference field="0" count="1" selected="0">
            <x v="331"/>
          </reference>
          <reference field="1" count="1">
            <x v="2"/>
          </reference>
        </references>
      </pivotArea>
    </format>
    <format dxfId="1735">
      <pivotArea dataOnly="0" labelOnly="1" fieldPosition="0">
        <references count="2">
          <reference field="0" count="1" selected="0">
            <x v="332"/>
          </reference>
          <reference field="1" count="1">
            <x v="2"/>
          </reference>
        </references>
      </pivotArea>
    </format>
    <format dxfId="1734">
      <pivotArea dataOnly="0" labelOnly="1" fieldPosition="0">
        <references count="2">
          <reference field="0" count="1" selected="0">
            <x v="333"/>
          </reference>
          <reference field="1" count="1">
            <x v="2"/>
          </reference>
        </references>
      </pivotArea>
    </format>
    <format dxfId="1733">
      <pivotArea dataOnly="0" labelOnly="1" fieldPosition="0">
        <references count="2">
          <reference field="0" count="1" selected="0">
            <x v="334"/>
          </reference>
          <reference field="1" count="1">
            <x v="2"/>
          </reference>
        </references>
      </pivotArea>
    </format>
    <format dxfId="1732">
      <pivotArea dataOnly="0" labelOnly="1" fieldPosition="0">
        <references count="2">
          <reference field="0" count="1" selected="0">
            <x v="335"/>
          </reference>
          <reference field="1" count="1">
            <x v="2"/>
          </reference>
        </references>
      </pivotArea>
    </format>
    <format dxfId="1731">
      <pivotArea dataOnly="0" labelOnly="1" fieldPosition="0">
        <references count="2">
          <reference field="0" count="1" selected="0">
            <x v="336"/>
          </reference>
          <reference field="1" count="1">
            <x v="2"/>
          </reference>
        </references>
      </pivotArea>
    </format>
    <format dxfId="1730">
      <pivotArea dataOnly="0" labelOnly="1" fieldPosition="0">
        <references count="2">
          <reference field="0" count="1" selected="0">
            <x v="337"/>
          </reference>
          <reference field="1" count="1">
            <x v="2"/>
          </reference>
        </references>
      </pivotArea>
    </format>
    <format dxfId="1729">
      <pivotArea dataOnly="0" labelOnly="1" fieldPosition="0">
        <references count="2">
          <reference field="0" count="1" selected="0">
            <x v="338"/>
          </reference>
          <reference field="1" count="1">
            <x v="2"/>
          </reference>
        </references>
      </pivotArea>
    </format>
    <format dxfId="1728">
      <pivotArea dataOnly="0" labelOnly="1" fieldPosition="0">
        <references count="2">
          <reference field="0" count="1" selected="0">
            <x v="339"/>
          </reference>
          <reference field="1" count="1">
            <x v="2"/>
          </reference>
        </references>
      </pivotArea>
    </format>
    <format dxfId="1727">
      <pivotArea dataOnly="0" labelOnly="1" fieldPosition="0">
        <references count="2">
          <reference field="0" count="1" selected="0">
            <x v="340"/>
          </reference>
          <reference field="1" count="1">
            <x v="2"/>
          </reference>
        </references>
      </pivotArea>
    </format>
    <format dxfId="1726">
      <pivotArea dataOnly="0" labelOnly="1" fieldPosition="0">
        <references count="2">
          <reference field="0" count="1" selected="0">
            <x v="341"/>
          </reference>
          <reference field="1" count="1">
            <x v="2"/>
          </reference>
        </references>
      </pivotArea>
    </format>
    <format dxfId="1725">
      <pivotArea dataOnly="0" labelOnly="1" fieldPosition="0">
        <references count="2">
          <reference field="0" count="1" selected="0">
            <x v="342"/>
          </reference>
          <reference field="1" count="1">
            <x v="2"/>
          </reference>
        </references>
      </pivotArea>
    </format>
    <format dxfId="1724">
      <pivotArea dataOnly="0" labelOnly="1" fieldPosition="0">
        <references count="2">
          <reference field="0" count="1" selected="0">
            <x v="343"/>
          </reference>
          <reference field="1" count="1">
            <x v="2"/>
          </reference>
        </references>
      </pivotArea>
    </format>
    <format dxfId="1723">
      <pivotArea dataOnly="0" labelOnly="1" fieldPosition="0">
        <references count="2">
          <reference field="0" count="1" selected="0">
            <x v="344"/>
          </reference>
          <reference field="1" count="1">
            <x v="2"/>
          </reference>
        </references>
      </pivotArea>
    </format>
    <format dxfId="1722">
      <pivotArea dataOnly="0" labelOnly="1" fieldPosition="0">
        <references count="2">
          <reference field="0" count="1" selected="0">
            <x v="345"/>
          </reference>
          <reference field="1" count="1">
            <x v="2"/>
          </reference>
        </references>
      </pivotArea>
    </format>
    <format dxfId="1721">
      <pivotArea dataOnly="0" labelOnly="1" fieldPosition="0">
        <references count="2">
          <reference field="0" count="1" selected="0">
            <x v="346"/>
          </reference>
          <reference field="1" count="1">
            <x v="2"/>
          </reference>
        </references>
      </pivotArea>
    </format>
    <format dxfId="1720">
      <pivotArea dataOnly="0" labelOnly="1" fieldPosition="0">
        <references count="2">
          <reference field="0" count="1" selected="0">
            <x v="347"/>
          </reference>
          <reference field="1" count="1">
            <x v="2"/>
          </reference>
        </references>
      </pivotArea>
    </format>
    <format dxfId="1719">
      <pivotArea dataOnly="0" labelOnly="1" fieldPosition="0">
        <references count="2">
          <reference field="0" count="1" selected="0">
            <x v="348"/>
          </reference>
          <reference field="1" count="1">
            <x v="2"/>
          </reference>
        </references>
      </pivotArea>
    </format>
    <format dxfId="1718">
      <pivotArea dataOnly="0" labelOnly="1" fieldPosition="0">
        <references count="2">
          <reference field="0" count="1" selected="0">
            <x v="349"/>
          </reference>
          <reference field="1" count="1">
            <x v="2"/>
          </reference>
        </references>
      </pivotArea>
    </format>
    <format dxfId="1717">
      <pivotArea dataOnly="0" labelOnly="1" fieldPosition="0">
        <references count="2">
          <reference field="0" count="1" selected="0">
            <x v="350"/>
          </reference>
          <reference field="1" count="1">
            <x v="2"/>
          </reference>
        </references>
      </pivotArea>
    </format>
    <format dxfId="1716">
      <pivotArea dataOnly="0" labelOnly="1" fieldPosition="0">
        <references count="2">
          <reference field="0" count="1" selected="0">
            <x v="351"/>
          </reference>
          <reference field="1" count="1">
            <x v="2"/>
          </reference>
        </references>
      </pivotArea>
    </format>
    <format dxfId="1715">
      <pivotArea dataOnly="0" labelOnly="1" fieldPosition="0">
        <references count="2">
          <reference field="0" count="1" selected="0">
            <x v="352"/>
          </reference>
          <reference field="1" count="1">
            <x v="2"/>
          </reference>
        </references>
      </pivotArea>
    </format>
    <format dxfId="1714">
      <pivotArea dataOnly="0" labelOnly="1" fieldPosition="0">
        <references count="2">
          <reference field="0" count="1" selected="0">
            <x v="353"/>
          </reference>
          <reference field="1" count="1">
            <x v="2"/>
          </reference>
        </references>
      </pivotArea>
    </format>
    <format dxfId="1713">
      <pivotArea dataOnly="0" labelOnly="1" fieldPosition="0">
        <references count="2">
          <reference field="0" count="1" selected="0">
            <x v="354"/>
          </reference>
          <reference field="1" count="1">
            <x v="2"/>
          </reference>
        </references>
      </pivotArea>
    </format>
    <format dxfId="1712">
      <pivotArea dataOnly="0" labelOnly="1" fieldPosition="0">
        <references count="2">
          <reference field="0" count="1" selected="0">
            <x v="355"/>
          </reference>
          <reference field="1" count="1">
            <x v="2"/>
          </reference>
        </references>
      </pivotArea>
    </format>
    <format dxfId="1711">
      <pivotArea dataOnly="0" labelOnly="1" fieldPosition="0">
        <references count="2">
          <reference field="0" count="1" selected="0">
            <x v="356"/>
          </reference>
          <reference field="1" count="1">
            <x v="2"/>
          </reference>
        </references>
      </pivotArea>
    </format>
    <format dxfId="1710">
      <pivotArea dataOnly="0" labelOnly="1" fieldPosition="0">
        <references count="2">
          <reference field="0" count="1" selected="0">
            <x v="357"/>
          </reference>
          <reference field="1" count="1">
            <x v="2"/>
          </reference>
        </references>
      </pivotArea>
    </format>
    <format dxfId="1709">
      <pivotArea dataOnly="0" labelOnly="1" fieldPosition="0">
        <references count="2">
          <reference field="0" count="1" selected="0">
            <x v="358"/>
          </reference>
          <reference field="1" count="1">
            <x v="2"/>
          </reference>
        </references>
      </pivotArea>
    </format>
    <format dxfId="1708">
      <pivotArea dataOnly="0" labelOnly="1" fieldPosition="0">
        <references count="2">
          <reference field="0" count="1" selected="0">
            <x v="359"/>
          </reference>
          <reference field="1" count="1">
            <x v="2"/>
          </reference>
        </references>
      </pivotArea>
    </format>
    <format dxfId="1707">
      <pivotArea dataOnly="0" labelOnly="1" fieldPosition="0">
        <references count="2">
          <reference field="0" count="1" selected="0">
            <x v="360"/>
          </reference>
          <reference field="1" count="1">
            <x v="2"/>
          </reference>
        </references>
      </pivotArea>
    </format>
    <format dxfId="1706">
      <pivotArea dataOnly="0" labelOnly="1" fieldPosition="0">
        <references count="2">
          <reference field="0" count="1" selected="0">
            <x v="361"/>
          </reference>
          <reference field="1" count="1">
            <x v="2"/>
          </reference>
        </references>
      </pivotArea>
    </format>
    <format dxfId="1705">
      <pivotArea dataOnly="0" labelOnly="1" fieldPosition="0">
        <references count="2">
          <reference field="0" count="1" selected="0">
            <x v="362"/>
          </reference>
          <reference field="1" count="1">
            <x v="2"/>
          </reference>
        </references>
      </pivotArea>
    </format>
    <format dxfId="1704">
      <pivotArea dataOnly="0" labelOnly="1" fieldPosition="0">
        <references count="2">
          <reference field="0" count="1" selected="0">
            <x v="363"/>
          </reference>
          <reference field="1" count="1">
            <x v="2"/>
          </reference>
        </references>
      </pivotArea>
    </format>
    <format dxfId="1703">
      <pivotArea dataOnly="0" labelOnly="1" fieldPosition="0">
        <references count="2">
          <reference field="0" count="1" selected="0">
            <x v="364"/>
          </reference>
          <reference field="1" count="1">
            <x v="1"/>
          </reference>
        </references>
      </pivotArea>
    </format>
    <format dxfId="1702">
      <pivotArea dataOnly="0" labelOnly="1" fieldPosition="0">
        <references count="2">
          <reference field="0" count="1" selected="0">
            <x v="365"/>
          </reference>
          <reference field="1" count="1">
            <x v="1"/>
          </reference>
        </references>
      </pivotArea>
    </format>
    <format dxfId="1701">
      <pivotArea dataOnly="0" labelOnly="1" fieldPosition="0">
        <references count="2">
          <reference field="0" count="1" selected="0">
            <x v="366"/>
          </reference>
          <reference field="1" count="1">
            <x v="1"/>
          </reference>
        </references>
      </pivotArea>
    </format>
    <format dxfId="1700">
      <pivotArea dataOnly="0" labelOnly="1" fieldPosition="0">
        <references count="2">
          <reference field="0" count="1" selected="0">
            <x v="367"/>
          </reference>
          <reference field="1" count="1">
            <x v="1"/>
          </reference>
        </references>
      </pivotArea>
    </format>
    <format dxfId="1699">
      <pivotArea dataOnly="0" labelOnly="1" fieldPosition="0">
        <references count="2">
          <reference field="0" count="1" selected="0">
            <x v="368"/>
          </reference>
          <reference field="1" count="1">
            <x v="1"/>
          </reference>
        </references>
      </pivotArea>
    </format>
    <format dxfId="1698">
      <pivotArea dataOnly="0" labelOnly="1" fieldPosition="0">
        <references count="2">
          <reference field="0" count="1" selected="0">
            <x v="369"/>
          </reference>
          <reference field="1" count="1">
            <x v="1"/>
          </reference>
        </references>
      </pivotArea>
    </format>
    <format dxfId="1697">
      <pivotArea dataOnly="0" labelOnly="1" fieldPosition="0">
        <references count="2">
          <reference field="0" count="1" selected="0">
            <x v="370"/>
          </reference>
          <reference field="1" count="1">
            <x v="1"/>
          </reference>
        </references>
      </pivotArea>
    </format>
    <format dxfId="1696">
      <pivotArea dataOnly="0" labelOnly="1" fieldPosition="0">
        <references count="2">
          <reference field="0" count="1" selected="0">
            <x v="371"/>
          </reference>
          <reference field="1" count="1">
            <x v="2"/>
          </reference>
        </references>
      </pivotArea>
    </format>
    <format dxfId="1695">
      <pivotArea dataOnly="0" labelOnly="1" fieldPosition="0">
        <references count="2">
          <reference field="0" count="1" selected="0">
            <x v="372"/>
          </reference>
          <reference field="1" count="1">
            <x v="1"/>
          </reference>
        </references>
      </pivotArea>
    </format>
    <format dxfId="1694">
      <pivotArea dataOnly="0" labelOnly="1" fieldPosition="0">
        <references count="2">
          <reference field="0" count="1" selected="0">
            <x v="373"/>
          </reference>
          <reference field="1" count="1">
            <x v="1"/>
          </reference>
        </references>
      </pivotArea>
    </format>
    <format dxfId="1693">
      <pivotArea dataOnly="0" labelOnly="1" fieldPosition="0">
        <references count="2">
          <reference field="0" count="1" selected="0">
            <x v="374"/>
          </reference>
          <reference field="1" count="1">
            <x v="1"/>
          </reference>
        </references>
      </pivotArea>
    </format>
    <format dxfId="1692">
      <pivotArea dataOnly="0" labelOnly="1" fieldPosition="0">
        <references count="2">
          <reference field="0" count="1" selected="0">
            <x v="375"/>
          </reference>
          <reference field="1" count="1">
            <x v="1"/>
          </reference>
        </references>
      </pivotArea>
    </format>
    <format dxfId="1691">
      <pivotArea dataOnly="0" labelOnly="1" fieldPosition="0">
        <references count="2">
          <reference field="0" count="1" selected="0">
            <x v="376"/>
          </reference>
          <reference field="1" count="1">
            <x v="1"/>
          </reference>
        </references>
      </pivotArea>
    </format>
    <format dxfId="1690">
      <pivotArea dataOnly="0" labelOnly="1" fieldPosition="0">
        <references count="2">
          <reference field="0" count="1" selected="0">
            <x v="377"/>
          </reference>
          <reference field="1" count="1">
            <x v="1"/>
          </reference>
        </references>
      </pivotArea>
    </format>
    <format dxfId="1689">
      <pivotArea dataOnly="0" labelOnly="1" fieldPosition="0">
        <references count="2">
          <reference field="0" count="1" selected="0">
            <x v="378"/>
          </reference>
          <reference field="1" count="1">
            <x v="1"/>
          </reference>
        </references>
      </pivotArea>
    </format>
    <format dxfId="1688">
      <pivotArea dataOnly="0" labelOnly="1" fieldPosition="0">
        <references count="2">
          <reference field="0" count="1" selected="0">
            <x v="379"/>
          </reference>
          <reference field="1" count="1">
            <x v="1"/>
          </reference>
        </references>
      </pivotArea>
    </format>
    <format dxfId="1687">
      <pivotArea dataOnly="0" labelOnly="1" fieldPosition="0">
        <references count="2">
          <reference field="0" count="1" selected="0">
            <x v="380"/>
          </reference>
          <reference field="1" count="1">
            <x v="1"/>
          </reference>
        </references>
      </pivotArea>
    </format>
    <format dxfId="1686">
      <pivotArea dataOnly="0" labelOnly="1" fieldPosition="0">
        <references count="2">
          <reference field="0" count="1" selected="0">
            <x v="381"/>
          </reference>
          <reference field="1" count="1">
            <x v="1"/>
          </reference>
        </references>
      </pivotArea>
    </format>
    <format dxfId="1685">
      <pivotArea dataOnly="0" labelOnly="1" fieldPosition="0">
        <references count="2">
          <reference field="0" count="1" selected="0">
            <x v="382"/>
          </reference>
          <reference field="1" count="1">
            <x v="1"/>
          </reference>
        </references>
      </pivotArea>
    </format>
    <format dxfId="1684">
      <pivotArea dataOnly="0" labelOnly="1" fieldPosition="0">
        <references count="2">
          <reference field="0" count="1" selected="0">
            <x v="383"/>
          </reference>
          <reference field="1" count="1">
            <x v="1"/>
          </reference>
        </references>
      </pivotArea>
    </format>
    <format dxfId="1683">
      <pivotArea dataOnly="0" labelOnly="1" fieldPosition="0">
        <references count="2">
          <reference field="0" count="1" selected="0">
            <x v="384"/>
          </reference>
          <reference field="1" count="1">
            <x v="1"/>
          </reference>
        </references>
      </pivotArea>
    </format>
    <format dxfId="1682">
      <pivotArea dataOnly="0" labelOnly="1" fieldPosition="0">
        <references count="2">
          <reference field="0" count="1" selected="0">
            <x v="385"/>
          </reference>
          <reference field="1" count="1">
            <x v="1"/>
          </reference>
        </references>
      </pivotArea>
    </format>
    <format dxfId="1681">
      <pivotArea dataOnly="0" labelOnly="1" fieldPosition="0">
        <references count="2">
          <reference field="0" count="1" selected="0">
            <x v="386"/>
          </reference>
          <reference field="1" count="1">
            <x v="1"/>
          </reference>
        </references>
      </pivotArea>
    </format>
    <format dxfId="1680">
      <pivotArea dataOnly="0" labelOnly="1" fieldPosition="0">
        <references count="2">
          <reference field="0" count="1" selected="0">
            <x v="387"/>
          </reference>
          <reference field="1" count="1">
            <x v="1"/>
          </reference>
        </references>
      </pivotArea>
    </format>
    <format dxfId="1679">
      <pivotArea dataOnly="0" labelOnly="1" fieldPosition="0">
        <references count="2">
          <reference field="0" count="1" selected="0">
            <x v="388"/>
          </reference>
          <reference field="1" count="1">
            <x v="1"/>
          </reference>
        </references>
      </pivotArea>
    </format>
    <format dxfId="1678">
      <pivotArea dataOnly="0" labelOnly="1" fieldPosition="0">
        <references count="2">
          <reference field="0" count="1" selected="0">
            <x v="389"/>
          </reference>
          <reference field="1" count="1">
            <x v="1"/>
          </reference>
        </references>
      </pivotArea>
    </format>
    <format dxfId="1677">
      <pivotArea dataOnly="0" labelOnly="1" fieldPosition="0">
        <references count="2">
          <reference field="0" count="1" selected="0">
            <x v="390"/>
          </reference>
          <reference field="1" count="1">
            <x v="1"/>
          </reference>
        </references>
      </pivotArea>
    </format>
    <format dxfId="1676">
      <pivotArea dataOnly="0" labelOnly="1" fieldPosition="0">
        <references count="2">
          <reference field="0" count="1" selected="0">
            <x v="391"/>
          </reference>
          <reference field="1" count="1">
            <x v="1"/>
          </reference>
        </references>
      </pivotArea>
    </format>
    <format dxfId="1675">
      <pivotArea dataOnly="0" labelOnly="1" fieldPosition="0">
        <references count="2">
          <reference field="0" count="1" selected="0">
            <x v="392"/>
          </reference>
          <reference field="1" count="1">
            <x v="1"/>
          </reference>
        </references>
      </pivotArea>
    </format>
    <format dxfId="1674">
      <pivotArea dataOnly="0" labelOnly="1" fieldPosition="0">
        <references count="2">
          <reference field="0" count="1" selected="0">
            <x v="393"/>
          </reference>
          <reference field="1" count="1">
            <x v="2"/>
          </reference>
        </references>
      </pivotArea>
    </format>
    <format dxfId="1673">
      <pivotArea dataOnly="0" labelOnly="1" fieldPosition="0">
        <references count="2">
          <reference field="0" count="1" selected="0">
            <x v="394"/>
          </reference>
          <reference field="1" count="1">
            <x v="1"/>
          </reference>
        </references>
      </pivotArea>
    </format>
    <format dxfId="1672">
      <pivotArea dataOnly="0" labelOnly="1" fieldPosition="0">
        <references count="2">
          <reference field="0" count="1" selected="0">
            <x v="395"/>
          </reference>
          <reference field="1" count="1">
            <x v="1"/>
          </reference>
        </references>
      </pivotArea>
    </format>
    <format dxfId="1671">
      <pivotArea dataOnly="0" labelOnly="1" fieldPosition="0">
        <references count="2">
          <reference field="0" count="1" selected="0">
            <x v="396"/>
          </reference>
          <reference field="1" count="1">
            <x v="1"/>
          </reference>
        </references>
      </pivotArea>
    </format>
    <format dxfId="1670">
      <pivotArea dataOnly="0" labelOnly="1" fieldPosition="0">
        <references count="2">
          <reference field="0" count="1" selected="0">
            <x v="397"/>
          </reference>
          <reference field="1" count="1">
            <x v="1"/>
          </reference>
        </references>
      </pivotArea>
    </format>
    <format dxfId="1669">
      <pivotArea dataOnly="0" labelOnly="1" fieldPosition="0">
        <references count="2">
          <reference field="0" count="1" selected="0">
            <x v="398"/>
          </reference>
          <reference field="1" count="1">
            <x v="1"/>
          </reference>
        </references>
      </pivotArea>
    </format>
    <format dxfId="1668">
      <pivotArea dataOnly="0" labelOnly="1" fieldPosition="0">
        <references count="2">
          <reference field="0" count="1" selected="0">
            <x v="399"/>
          </reference>
          <reference field="1" count="1">
            <x v="1"/>
          </reference>
        </references>
      </pivotArea>
    </format>
    <format dxfId="1667">
      <pivotArea dataOnly="0" labelOnly="1" fieldPosition="0">
        <references count="2">
          <reference field="0" count="1" selected="0">
            <x v="400"/>
          </reference>
          <reference field="1" count="1">
            <x v="1"/>
          </reference>
        </references>
      </pivotArea>
    </format>
    <format dxfId="1666">
      <pivotArea dataOnly="0" labelOnly="1" fieldPosition="0">
        <references count="2">
          <reference field="0" count="1" selected="0">
            <x v="401"/>
          </reference>
          <reference field="1" count="1">
            <x v="1"/>
          </reference>
        </references>
      </pivotArea>
    </format>
    <format dxfId="1665">
      <pivotArea dataOnly="0" labelOnly="1" fieldPosition="0">
        <references count="2">
          <reference field="0" count="1" selected="0">
            <x v="402"/>
          </reference>
          <reference field="1" count="1">
            <x v="1"/>
          </reference>
        </references>
      </pivotArea>
    </format>
    <format dxfId="1664">
      <pivotArea dataOnly="0" labelOnly="1" fieldPosition="0">
        <references count="2">
          <reference field="0" count="1" selected="0">
            <x v="403"/>
          </reference>
          <reference field="1" count="1">
            <x v="1"/>
          </reference>
        </references>
      </pivotArea>
    </format>
    <format dxfId="1663">
      <pivotArea dataOnly="0" labelOnly="1" fieldPosition="0">
        <references count="2">
          <reference field="0" count="1" selected="0">
            <x v="404"/>
          </reference>
          <reference field="1" count="1">
            <x v="0"/>
          </reference>
        </references>
      </pivotArea>
    </format>
    <format dxfId="1662">
      <pivotArea dataOnly="0" labelOnly="1" fieldPosition="0">
        <references count="2">
          <reference field="0" count="1" selected="0">
            <x v="405"/>
          </reference>
          <reference field="1" count="1">
            <x v="1"/>
          </reference>
        </references>
      </pivotArea>
    </format>
    <format dxfId="1661">
      <pivotArea dataOnly="0" labelOnly="1" fieldPosition="0">
        <references count="2">
          <reference field="0" count="1" selected="0">
            <x v="406"/>
          </reference>
          <reference field="1" count="1">
            <x v="1"/>
          </reference>
        </references>
      </pivotArea>
    </format>
    <format dxfId="1660">
      <pivotArea dataOnly="0" labelOnly="1" fieldPosition="0">
        <references count="2">
          <reference field="0" count="1" selected="0">
            <x v="407"/>
          </reference>
          <reference field="1" count="1">
            <x v="1"/>
          </reference>
        </references>
      </pivotArea>
    </format>
    <format dxfId="1659">
      <pivotArea dataOnly="0" labelOnly="1" fieldPosition="0">
        <references count="2">
          <reference field="0" count="1" selected="0">
            <x v="408"/>
          </reference>
          <reference field="1" count="1">
            <x v="1"/>
          </reference>
        </references>
      </pivotArea>
    </format>
    <format dxfId="1658">
      <pivotArea dataOnly="0" labelOnly="1" fieldPosition="0">
        <references count="2">
          <reference field="0" count="1" selected="0">
            <x v="409"/>
          </reference>
          <reference field="1" count="1">
            <x v="1"/>
          </reference>
        </references>
      </pivotArea>
    </format>
    <format dxfId="1657">
      <pivotArea dataOnly="0" labelOnly="1" fieldPosition="0">
        <references count="2">
          <reference field="0" count="1" selected="0">
            <x v="410"/>
          </reference>
          <reference field="1" count="1">
            <x v="1"/>
          </reference>
        </references>
      </pivotArea>
    </format>
    <format dxfId="1656">
      <pivotArea dataOnly="0" labelOnly="1" fieldPosition="0">
        <references count="2">
          <reference field="0" count="1" selected="0">
            <x v="411"/>
          </reference>
          <reference field="1" count="1">
            <x v="1"/>
          </reference>
        </references>
      </pivotArea>
    </format>
    <format dxfId="1655">
      <pivotArea dataOnly="0" labelOnly="1" fieldPosition="0">
        <references count="2">
          <reference field="0" count="1" selected="0">
            <x v="412"/>
          </reference>
          <reference field="1" count="1">
            <x v="1"/>
          </reference>
        </references>
      </pivotArea>
    </format>
    <format dxfId="1654">
      <pivotArea dataOnly="0" labelOnly="1" fieldPosition="0">
        <references count="2">
          <reference field="0" count="1" selected="0">
            <x v="413"/>
          </reference>
          <reference field="1" count="1">
            <x v="1"/>
          </reference>
        </references>
      </pivotArea>
    </format>
    <format dxfId="1653">
      <pivotArea dataOnly="0" labelOnly="1" fieldPosition="0">
        <references count="2">
          <reference field="0" count="1" selected="0">
            <x v="414"/>
          </reference>
          <reference field="1" count="1">
            <x v="1"/>
          </reference>
        </references>
      </pivotArea>
    </format>
    <format dxfId="1652">
      <pivotArea dataOnly="0" labelOnly="1" fieldPosition="0">
        <references count="2">
          <reference field="0" count="1" selected="0">
            <x v="415"/>
          </reference>
          <reference field="1" count="1">
            <x v="2"/>
          </reference>
        </references>
      </pivotArea>
    </format>
    <format dxfId="1651">
      <pivotArea dataOnly="0" labelOnly="1" fieldPosition="0">
        <references count="2">
          <reference field="0" count="1" selected="0">
            <x v="416"/>
          </reference>
          <reference field="1" count="1">
            <x v="1"/>
          </reference>
        </references>
      </pivotArea>
    </format>
    <format dxfId="1650">
      <pivotArea dataOnly="0" labelOnly="1" fieldPosition="0">
        <references count="2">
          <reference field="0" count="1" selected="0">
            <x v="417"/>
          </reference>
          <reference field="1" count="1">
            <x v="1"/>
          </reference>
        </references>
      </pivotArea>
    </format>
    <format dxfId="1649">
      <pivotArea dataOnly="0" labelOnly="1" fieldPosition="0">
        <references count="2">
          <reference field="0" count="1" selected="0">
            <x v="418"/>
          </reference>
          <reference field="1" count="1">
            <x v="1"/>
          </reference>
        </references>
      </pivotArea>
    </format>
    <format dxfId="1648">
      <pivotArea dataOnly="0" labelOnly="1" fieldPosition="0">
        <references count="2">
          <reference field="0" count="1" selected="0">
            <x v="419"/>
          </reference>
          <reference field="1" count="1">
            <x v="1"/>
          </reference>
        </references>
      </pivotArea>
    </format>
    <format dxfId="1647">
      <pivotArea dataOnly="0" labelOnly="1" fieldPosition="0">
        <references count="2">
          <reference field="0" count="1" selected="0">
            <x v="420"/>
          </reference>
          <reference field="1" count="1">
            <x v="1"/>
          </reference>
        </references>
      </pivotArea>
    </format>
    <format dxfId="1646">
      <pivotArea dataOnly="0" labelOnly="1" fieldPosition="0">
        <references count="2">
          <reference field="0" count="1" selected="0">
            <x v="421"/>
          </reference>
          <reference field="1" count="1">
            <x v="1"/>
          </reference>
        </references>
      </pivotArea>
    </format>
    <format dxfId="1645">
      <pivotArea dataOnly="0" labelOnly="1" fieldPosition="0">
        <references count="2">
          <reference field="0" count="1" selected="0">
            <x v="422"/>
          </reference>
          <reference field="1" count="1">
            <x v="1"/>
          </reference>
        </references>
      </pivotArea>
    </format>
    <format dxfId="1644">
      <pivotArea dataOnly="0" labelOnly="1" fieldPosition="0">
        <references count="2">
          <reference field="0" count="1" selected="0">
            <x v="423"/>
          </reference>
          <reference field="1" count="1">
            <x v="1"/>
          </reference>
        </references>
      </pivotArea>
    </format>
    <format dxfId="1643">
      <pivotArea dataOnly="0" labelOnly="1" fieldPosition="0">
        <references count="2">
          <reference field="0" count="1" selected="0">
            <x v="424"/>
          </reference>
          <reference field="1" count="1">
            <x v="1"/>
          </reference>
        </references>
      </pivotArea>
    </format>
    <format dxfId="1642">
      <pivotArea dataOnly="0" labelOnly="1" fieldPosition="0">
        <references count="2">
          <reference field="0" count="1" selected="0">
            <x v="425"/>
          </reference>
          <reference field="1" count="1">
            <x v="1"/>
          </reference>
        </references>
      </pivotArea>
    </format>
    <format dxfId="1641">
      <pivotArea dataOnly="0" labelOnly="1" fieldPosition="0">
        <references count="2">
          <reference field="0" count="1" selected="0">
            <x v="426"/>
          </reference>
          <reference field="1" count="1">
            <x v="2"/>
          </reference>
        </references>
      </pivotArea>
    </format>
    <format dxfId="1640">
      <pivotArea dataOnly="0" labelOnly="1" fieldPosition="0">
        <references count="2">
          <reference field="0" count="1" selected="0">
            <x v="427"/>
          </reference>
          <reference field="1" count="1">
            <x v="1"/>
          </reference>
        </references>
      </pivotArea>
    </format>
    <format dxfId="1639">
      <pivotArea dataOnly="0" labelOnly="1" fieldPosition="0">
        <references count="2">
          <reference field="0" count="1" selected="0">
            <x v="428"/>
          </reference>
          <reference field="1" count="1">
            <x v="1"/>
          </reference>
        </references>
      </pivotArea>
    </format>
    <format dxfId="1638">
      <pivotArea dataOnly="0" labelOnly="1" fieldPosition="0">
        <references count="2">
          <reference field="0" count="1" selected="0">
            <x v="429"/>
          </reference>
          <reference field="1" count="1">
            <x v="1"/>
          </reference>
        </references>
      </pivotArea>
    </format>
    <format dxfId="1637">
      <pivotArea dataOnly="0" labelOnly="1" fieldPosition="0">
        <references count="2">
          <reference field="0" count="1" selected="0">
            <x v="430"/>
          </reference>
          <reference field="1" count="1">
            <x v="1"/>
          </reference>
        </references>
      </pivotArea>
    </format>
    <format dxfId="1636">
      <pivotArea dataOnly="0" labelOnly="1" fieldPosition="0">
        <references count="2">
          <reference field="0" count="1" selected="0">
            <x v="431"/>
          </reference>
          <reference field="1" count="1">
            <x v="1"/>
          </reference>
        </references>
      </pivotArea>
    </format>
    <format dxfId="1635">
      <pivotArea dataOnly="0" labelOnly="1" fieldPosition="0">
        <references count="2">
          <reference field="0" count="1" selected="0">
            <x v="432"/>
          </reference>
          <reference field="1" count="1">
            <x v="1"/>
          </reference>
        </references>
      </pivotArea>
    </format>
    <format dxfId="1634">
      <pivotArea dataOnly="0" labelOnly="1" fieldPosition="0">
        <references count="2">
          <reference field="0" count="1" selected="0">
            <x v="433"/>
          </reference>
          <reference field="1" count="1">
            <x v="1"/>
          </reference>
        </references>
      </pivotArea>
    </format>
    <format dxfId="1633">
      <pivotArea dataOnly="0" labelOnly="1" fieldPosition="0">
        <references count="2">
          <reference field="0" count="1" selected="0">
            <x v="434"/>
          </reference>
          <reference field="1" count="1">
            <x v="1"/>
          </reference>
        </references>
      </pivotArea>
    </format>
    <format dxfId="1632">
      <pivotArea dataOnly="0" labelOnly="1" fieldPosition="0">
        <references count="2">
          <reference field="0" count="1" selected="0">
            <x v="435"/>
          </reference>
          <reference field="1" count="1">
            <x v="1"/>
          </reference>
        </references>
      </pivotArea>
    </format>
    <format dxfId="1631">
      <pivotArea dataOnly="0" labelOnly="1" fieldPosition="0">
        <references count="2">
          <reference field="0" count="1" selected="0">
            <x v="436"/>
          </reference>
          <reference field="1" count="1">
            <x v="1"/>
          </reference>
        </references>
      </pivotArea>
    </format>
    <format dxfId="1630">
      <pivotArea dataOnly="0" labelOnly="1" fieldPosition="0">
        <references count="2">
          <reference field="0" count="1" selected="0">
            <x v="437"/>
          </reference>
          <reference field="1" count="1">
            <x v="2"/>
          </reference>
        </references>
      </pivotArea>
    </format>
    <format dxfId="1629">
      <pivotArea dataOnly="0" labelOnly="1" fieldPosition="0">
        <references count="2">
          <reference field="0" count="1" selected="0">
            <x v="438"/>
          </reference>
          <reference field="1" count="1">
            <x v="1"/>
          </reference>
        </references>
      </pivotArea>
    </format>
    <format dxfId="1628">
      <pivotArea dataOnly="0" labelOnly="1" fieldPosition="0">
        <references count="2">
          <reference field="0" count="1" selected="0">
            <x v="439"/>
          </reference>
          <reference field="1" count="1">
            <x v="1"/>
          </reference>
        </references>
      </pivotArea>
    </format>
    <format dxfId="1627">
      <pivotArea dataOnly="0" labelOnly="1" fieldPosition="0">
        <references count="2">
          <reference field="0" count="1" selected="0">
            <x v="440"/>
          </reference>
          <reference field="1" count="1">
            <x v="1"/>
          </reference>
        </references>
      </pivotArea>
    </format>
    <format dxfId="1626">
      <pivotArea dataOnly="0" labelOnly="1" fieldPosition="0">
        <references count="2">
          <reference field="0" count="1" selected="0">
            <x v="441"/>
          </reference>
          <reference field="1" count="1">
            <x v="1"/>
          </reference>
        </references>
      </pivotArea>
    </format>
    <format dxfId="1625">
      <pivotArea dataOnly="0" labelOnly="1" fieldPosition="0">
        <references count="2">
          <reference field="0" count="1" selected="0">
            <x v="442"/>
          </reference>
          <reference field="1" count="1">
            <x v="1"/>
          </reference>
        </references>
      </pivotArea>
    </format>
    <format dxfId="1624">
      <pivotArea dataOnly="0" labelOnly="1" fieldPosition="0">
        <references count="2">
          <reference field="0" count="1" selected="0">
            <x v="443"/>
          </reference>
          <reference field="1" count="1">
            <x v="1"/>
          </reference>
        </references>
      </pivotArea>
    </format>
    <format dxfId="1623">
      <pivotArea dataOnly="0" labelOnly="1" fieldPosition="0">
        <references count="2">
          <reference field="0" count="1" selected="0">
            <x v="444"/>
          </reference>
          <reference field="1" count="1">
            <x v="1"/>
          </reference>
        </references>
      </pivotArea>
    </format>
    <format dxfId="1622">
      <pivotArea dataOnly="0" labelOnly="1" fieldPosition="0">
        <references count="2">
          <reference field="0" count="1" selected="0">
            <x v="445"/>
          </reference>
          <reference field="1" count="1">
            <x v="1"/>
          </reference>
        </references>
      </pivotArea>
    </format>
    <format dxfId="1621">
      <pivotArea dataOnly="0" labelOnly="1" fieldPosition="0">
        <references count="2">
          <reference field="0" count="1" selected="0">
            <x v="446"/>
          </reference>
          <reference field="1" count="1">
            <x v="1"/>
          </reference>
        </references>
      </pivotArea>
    </format>
    <format dxfId="1620">
      <pivotArea dataOnly="0" labelOnly="1" fieldPosition="0">
        <references count="2">
          <reference field="0" count="1" selected="0">
            <x v="447"/>
          </reference>
          <reference field="1" count="1">
            <x v="1"/>
          </reference>
        </references>
      </pivotArea>
    </format>
    <format dxfId="1619">
      <pivotArea dataOnly="0" labelOnly="1" fieldPosition="0">
        <references count="2">
          <reference field="0" count="1" selected="0">
            <x v="448"/>
          </reference>
          <reference field="1" count="1">
            <x v="0"/>
          </reference>
        </references>
      </pivotArea>
    </format>
    <format dxfId="1618">
      <pivotArea dataOnly="0" labelOnly="1" fieldPosition="0">
        <references count="2">
          <reference field="0" count="1" selected="0">
            <x v="449"/>
          </reference>
          <reference field="1" count="1">
            <x v="1"/>
          </reference>
        </references>
      </pivotArea>
    </format>
    <format dxfId="1617">
      <pivotArea dataOnly="0" labelOnly="1" fieldPosition="0">
        <references count="2">
          <reference field="0" count="1" selected="0">
            <x v="450"/>
          </reference>
          <reference field="1" count="1">
            <x v="1"/>
          </reference>
        </references>
      </pivotArea>
    </format>
    <format dxfId="1616">
      <pivotArea dataOnly="0" labelOnly="1" fieldPosition="0">
        <references count="2">
          <reference field="0" count="1" selected="0">
            <x v="451"/>
          </reference>
          <reference field="1" count="1">
            <x v="1"/>
          </reference>
        </references>
      </pivotArea>
    </format>
    <format dxfId="1615">
      <pivotArea dataOnly="0" labelOnly="1" fieldPosition="0">
        <references count="2">
          <reference field="0" count="1" selected="0">
            <x v="452"/>
          </reference>
          <reference field="1" count="1">
            <x v="1"/>
          </reference>
        </references>
      </pivotArea>
    </format>
    <format dxfId="1614">
      <pivotArea dataOnly="0" labelOnly="1" fieldPosition="0">
        <references count="2">
          <reference field="0" count="1" selected="0">
            <x v="453"/>
          </reference>
          <reference field="1" count="1">
            <x v="1"/>
          </reference>
        </references>
      </pivotArea>
    </format>
    <format dxfId="1613">
      <pivotArea dataOnly="0" labelOnly="1" fieldPosition="0">
        <references count="2">
          <reference field="0" count="1" selected="0">
            <x v="454"/>
          </reference>
          <reference field="1" count="1">
            <x v="1"/>
          </reference>
        </references>
      </pivotArea>
    </format>
    <format dxfId="1612">
      <pivotArea dataOnly="0" labelOnly="1" fieldPosition="0">
        <references count="2">
          <reference field="0" count="1" selected="0">
            <x v="455"/>
          </reference>
          <reference field="1" count="1">
            <x v="1"/>
          </reference>
        </references>
      </pivotArea>
    </format>
    <format dxfId="1611">
      <pivotArea dataOnly="0" labelOnly="1" fieldPosition="0">
        <references count="2">
          <reference field="0" count="1" selected="0">
            <x v="456"/>
          </reference>
          <reference field="1" count="1">
            <x v="1"/>
          </reference>
        </references>
      </pivotArea>
    </format>
    <format dxfId="1610">
      <pivotArea dataOnly="0" labelOnly="1" fieldPosition="0">
        <references count="2">
          <reference field="0" count="1" selected="0">
            <x v="457"/>
          </reference>
          <reference field="1" count="1">
            <x v="1"/>
          </reference>
        </references>
      </pivotArea>
    </format>
    <format dxfId="1609">
      <pivotArea dataOnly="0" labelOnly="1" fieldPosition="0">
        <references count="2">
          <reference field="0" count="1" selected="0">
            <x v="458"/>
          </reference>
          <reference field="1" count="1">
            <x v="1"/>
          </reference>
        </references>
      </pivotArea>
    </format>
    <format dxfId="1608">
      <pivotArea dataOnly="0" labelOnly="1" fieldPosition="0">
        <references count="2">
          <reference field="0" count="1" selected="0">
            <x v="459"/>
          </reference>
          <reference field="1" count="1">
            <x v="0"/>
          </reference>
        </references>
      </pivotArea>
    </format>
    <format dxfId="1607">
      <pivotArea dataOnly="0" labelOnly="1" fieldPosition="0">
        <references count="2">
          <reference field="0" count="1" selected="0">
            <x v="460"/>
          </reference>
          <reference field="1" count="1">
            <x v="1"/>
          </reference>
        </references>
      </pivotArea>
    </format>
    <format dxfId="1606">
      <pivotArea dataOnly="0" labelOnly="1" fieldPosition="0">
        <references count="2">
          <reference field="0" count="1" selected="0">
            <x v="461"/>
          </reference>
          <reference field="1" count="1">
            <x v="1"/>
          </reference>
        </references>
      </pivotArea>
    </format>
    <format dxfId="1605">
      <pivotArea dataOnly="0" labelOnly="1" fieldPosition="0">
        <references count="2">
          <reference field="0" count="1" selected="0">
            <x v="462"/>
          </reference>
          <reference field="1" count="1">
            <x v="1"/>
          </reference>
        </references>
      </pivotArea>
    </format>
    <format dxfId="1604">
      <pivotArea dataOnly="0" labelOnly="1" fieldPosition="0">
        <references count="2">
          <reference field="0" count="1" selected="0">
            <x v="463"/>
          </reference>
          <reference field="1" count="1">
            <x v="1"/>
          </reference>
        </references>
      </pivotArea>
    </format>
    <format dxfId="1603">
      <pivotArea dataOnly="0" labelOnly="1" fieldPosition="0">
        <references count="2">
          <reference field="0" count="1" selected="0">
            <x v="464"/>
          </reference>
          <reference field="1" count="1">
            <x v="1"/>
          </reference>
        </references>
      </pivotArea>
    </format>
    <format dxfId="1602">
      <pivotArea dataOnly="0" labelOnly="1" fieldPosition="0">
        <references count="2">
          <reference field="0" count="1" selected="0">
            <x v="465"/>
          </reference>
          <reference field="1" count="1">
            <x v="1"/>
          </reference>
        </references>
      </pivotArea>
    </format>
    <format dxfId="1601">
      <pivotArea dataOnly="0" labelOnly="1" fieldPosition="0">
        <references count="2">
          <reference field="0" count="1" selected="0">
            <x v="466"/>
          </reference>
          <reference field="1" count="1">
            <x v="1"/>
          </reference>
        </references>
      </pivotArea>
    </format>
    <format dxfId="1600">
      <pivotArea dataOnly="0" labelOnly="1" fieldPosition="0">
        <references count="2">
          <reference field="0" count="1" selected="0">
            <x v="467"/>
          </reference>
          <reference field="1" count="1">
            <x v="1"/>
          </reference>
        </references>
      </pivotArea>
    </format>
    <format dxfId="1599">
      <pivotArea dataOnly="0" labelOnly="1" fieldPosition="0">
        <references count="2">
          <reference field="0" count="1" selected="0">
            <x v="468"/>
          </reference>
          <reference field="1" count="1">
            <x v="1"/>
          </reference>
        </references>
      </pivotArea>
    </format>
    <format dxfId="1598">
      <pivotArea dataOnly="0" labelOnly="1" fieldPosition="0">
        <references count="2">
          <reference field="0" count="1" selected="0">
            <x v="469"/>
          </reference>
          <reference field="1" count="1">
            <x v="1"/>
          </reference>
        </references>
      </pivotArea>
    </format>
    <format dxfId="1597">
      <pivotArea dataOnly="0" labelOnly="1" fieldPosition="0">
        <references count="2">
          <reference field="0" count="1" selected="0">
            <x v="470"/>
          </reference>
          <reference field="1" count="1">
            <x v="2"/>
          </reference>
        </references>
      </pivotArea>
    </format>
    <format dxfId="1596">
      <pivotArea dataOnly="0" labelOnly="1" fieldPosition="0">
        <references count="2">
          <reference field="0" count="1" selected="0">
            <x v="471"/>
          </reference>
          <reference field="1" count="1">
            <x v="1"/>
          </reference>
        </references>
      </pivotArea>
    </format>
    <format dxfId="1595">
      <pivotArea dataOnly="0" labelOnly="1" fieldPosition="0">
        <references count="2">
          <reference field="0" count="1" selected="0">
            <x v="472"/>
          </reference>
          <reference field="1" count="1">
            <x v="1"/>
          </reference>
        </references>
      </pivotArea>
    </format>
    <format dxfId="1594">
      <pivotArea dataOnly="0" labelOnly="1" fieldPosition="0">
        <references count="2">
          <reference field="0" count="1" selected="0">
            <x v="473"/>
          </reference>
          <reference field="1" count="1">
            <x v="1"/>
          </reference>
        </references>
      </pivotArea>
    </format>
    <format dxfId="1593">
      <pivotArea dataOnly="0" labelOnly="1" fieldPosition="0">
        <references count="2">
          <reference field="0" count="1" selected="0">
            <x v="474"/>
          </reference>
          <reference field="1" count="1">
            <x v="1"/>
          </reference>
        </references>
      </pivotArea>
    </format>
    <format dxfId="1592">
      <pivotArea dataOnly="0" labelOnly="1" fieldPosition="0">
        <references count="2">
          <reference field="0" count="1" selected="0">
            <x v="475"/>
          </reference>
          <reference field="1" count="1">
            <x v="1"/>
          </reference>
        </references>
      </pivotArea>
    </format>
    <format dxfId="1591">
      <pivotArea dataOnly="0" labelOnly="1" fieldPosition="0">
        <references count="2">
          <reference field="0" count="1" selected="0">
            <x v="476"/>
          </reference>
          <reference field="1" count="1">
            <x v="1"/>
          </reference>
        </references>
      </pivotArea>
    </format>
    <format dxfId="1590">
      <pivotArea dataOnly="0" labelOnly="1" fieldPosition="0">
        <references count="2">
          <reference field="0" count="1" selected="0">
            <x v="477"/>
          </reference>
          <reference field="1" count="1">
            <x v="1"/>
          </reference>
        </references>
      </pivotArea>
    </format>
    <format dxfId="1589">
      <pivotArea dataOnly="0" labelOnly="1" fieldPosition="0">
        <references count="2">
          <reference field="0" count="1" selected="0">
            <x v="478"/>
          </reference>
          <reference field="1" count="1">
            <x v="1"/>
          </reference>
        </references>
      </pivotArea>
    </format>
    <format dxfId="1588">
      <pivotArea dataOnly="0" labelOnly="1" fieldPosition="0">
        <references count="2">
          <reference field="0" count="1" selected="0">
            <x v="479"/>
          </reference>
          <reference field="1" count="1">
            <x v="1"/>
          </reference>
        </references>
      </pivotArea>
    </format>
    <format dxfId="1587">
      <pivotArea dataOnly="0" labelOnly="1" fieldPosition="0">
        <references count="2">
          <reference field="0" count="1" selected="0">
            <x v="480"/>
          </reference>
          <reference field="1" count="1">
            <x v="1"/>
          </reference>
        </references>
      </pivotArea>
    </format>
    <format dxfId="1586">
      <pivotArea dataOnly="0" labelOnly="1" fieldPosition="0">
        <references count="2">
          <reference field="0" count="1" selected="0">
            <x v="481"/>
          </reference>
          <reference field="1" count="1">
            <x v="0"/>
          </reference>
        </references>
      </pivotArea>
    </format>
    <format dxfId="1585">
      <pivotArea dataOnly="0" labelOnly="1" fieldPosition="0">
        <references count="2">
          <reference field="0" count="1" selected="0">
            <x v="482"/>
          </reference>
          <reference field="1" count="1">
            <x v="1"/>
          </reference>
        </references>
      </pivotArea>
    </format>
    <format dxfId="1584">
      <pivotArea dataOnly="0" labelOnly="1" fieldPosition="0">
        <references count="2">
          <reference field="0" count="1" selected="0">
            <x v="483"/>
          </reference>
          <reference field="1" count="1">
            <x v="1"/>
          </reference>
        </references>
      </pivotArea>
    </format>
    <format dxfId="1583">
      <pivotArea dataOnly="0" labelOnly="1" fieldPosition="0">
        <references count="2">
          <reference field="0" count="1" selected="0">
            <x v="484"/>
          </reference>
          <reference field="1" count="1">
            <x v="0"/>
          </reference>
        </references>
      </pivotArea>
    </format>
    <format dxfId="1582">
      <pivotArea dataOnly="0" labelOnly="1" fieldPosition="0">
        <references count="2">
          <reference field="0" count="1" selected="0">
            <x v="485"/>
          </reference>
          <reference field="1" count="1">
            <x v="0"/>
          </reference>
        </references>
      </pivotArea>
    </format>
    <format dxfId="1581">
      <pivotArea dataOnly="0" labelOnly="1" fieldPosition="0">
        <references count="2">
          <reference field="0" count="1" selected="0">
            <x v="486"/>
          </reference>
          <reference field="1" count="1">
            <x v="0"/>
          </reference>
        </references>
      </pivotArea>
    </format>
    <format dxfId="1580">
      <pivotArea dataOnly="0" labelOnly="1" fieldPosition="0">
        <references count="2">
          <reference field="0" count="1" selected="0">
            <x v="487"/>
          </reference>
          <reference field="1" count="1">
            <x v="0"/>
          </reference>
        </references>
      </pivotArea>
    </format>
    <format dxfId="1579">
      <pivotArea dataOnly="0" labelOnly="1" fieldPosition="0">
        <references count="2">
          <reference field="0" count="1" selected="0">
            <x v="488"/>
          </reference>
          <reference field="1" count="1">
            <x v="0"/>
          </reference>
        </references>
      </pivotArea>
    </format>
    <format dxfId="1578">
      <pivotArea dataOnly="0" labelOnly="1" fieldPosition="0">
        <references count="2">
          <reference field="0" count="1" selected="0">
            <x v="489"/>
          </reference>
          <reference field="1" count="1">
            <x v="0"/>
          </reference>
        </references>
      </pivotArea>
    </format>
    <format dxfId="1577">
      <pivotArea dataOnly="0" labelOnly="1" fieldPosition="0">
        <references count="2">
          <reference field="0" count="1" selected="0">
            <x v="490"/>
          </reference>
          <reference field="1" count="1">
            <x v="0"/>
          </reference>
        </references>
      </pivotArea>
    </format>
    <format dxfId="1576">
      <pivotArea dataOnly="0" labelOnly="1" fieldPosition="0">
        <references count="2">
          <reference field="0" count="1" selected="0">
            <x v="491"/>
          </reference>
          <reference field="1" count="1">
            <x v="0"/>
          </reference>
        </references>
      </pivotArea>
    </format>
    <format dxfId="1575">
      <pivotArea dataOnly="0" labelOnly="1" fieldPosition="0">
        <references count="2">
          <reference field="0" count="1" selected="0">
            <x v="492"/>
          </reference>
          <reference field="1" count="1">
            <x v="2"/>
          </reference>
        </references>
      </pivotArea>
    </format>
    <format dxfId="1574">
      <pivotArea dataOnly="0" labelOnly="1" fieldPosition="0">
        <references count="2">
          <reference field="0" count="1" selected="0">
            <x v="493"/>
          </reference>
          <reference field="1" count="1">
            <x v="0"/>
          </reference>
        </references>
      </pivotArea>
    </format>
    <format dxfId="1573">
      <pivotArea dataOnly="0" labelOnly="1" fieldPosition="0">
        <references count="2">
          <reference field="0" count="1" selected="0">
            <x v="494"/>
          </reference>
          <reference field="1" count="1">
            <x v="0"/>
          </reference>
        </references>
      </pivotArea>
    </format>
    <format dxfId="1572">
      <pivotArea dataOnly="0" labelOnly="1" fieldPosition="0">
        <references count="2">
          <reference field="0" count="1" selected="0">
            <x v="495"/>
          </reference>
          <reference field="1" count="1">
            <x v="0"/>
          </reference>
        </references>
      </pivotArea>
    </format>
    <format dxfId="1571">
      <pivotArea dataOnly="0" labelOnly="1" fieldPosition="0">
        <references count="2">
          <reference field="0" count="1" selected="0">
            <x v="496"/>
          </reference>
          <reference field="1" count="1">
            <x v="0"/>
          </reference>
        </references>
      </pivotArea>
    </format>
    <format dxfId="1570">
      <pivotArea dataOnly="0" labelOnly="1" fieldPosition="0">
        <references count="2">
          <reference field="0" count="1" selected="0">
            <x v="497"/>
          </reference>
          <reference field="1" count="1">
            <x v="0"/>
          </reference>
        </references>
      </pivotArea>
    </format>
    <format dxfId="1569">
      <pivotArea dataOnly="0" labelOnly="1" fieldPosition="0">
        <references count="2">
          <reference field="0" count="1" selected="0">
            <x v="498"/>
          </reference>
          <reference field="1" count="1">
            <x v="0"/>
          </reference>
        </references>
      </pivotArea>
    </format>
    <format dxfId="1568">
      <pivotArea dataOnly="0" labelOnly="1" fieldPosition="0">
        <references count="2">
          <reference field="0" count="1" selected="0">
            <x v="499"/>
          </reference>
          <reference field="1" count="1">
            <x v="0"/>
          </reference>
        </references>
      </pivotArea>
    </format>
    <format dxfId="1567">
      <pivotArea dataOnly="0" labelOnly="1" fieldPosition="0">
        <references count="2">
          <reference field="0" count="1" selected="0">
            <x v="500"/>
          </reference>
          <reference field="1" count="1">
            <x v="0"/>
          </reference>
        </references>
      </pivotArea>
    </format>
    <format dxfId="1566">
      <pivotArea dataOnly="0" labelOnly="1" fieldPosition="0">
        <references count="2">
          <reference field="0" count="1" selected="0">
            <x v="501"/>
          </reference>
          <reference field="1" count="1">
            <x v="0"/>
          </reference>
        </references>
      </pivotArea>
    </format>
    <format dxfId="1565">
      <pivotArea dataOnly="0" labelOnly="1" fieldPosition="0">
        <references count="2">
          <reference field="0" count="1" selected="0">
            <x v="502"/>
          </reference>
          <reference field="1" count="1">
            <x v="0"/>
          </reference>
        </references>
      </pivotArea>
    </format>
    <format dxfId="1564">
      <pivotArea dataOnly="0" labelOnly="1" fieldPosition="0">
        <references count="2">
          <reference field="0" count="1" selected="0">
            <x v="503"/>
          </reference>
          <reference field="1" count="1">
            <x v="1"/>
          </reference>
        </references>
      </pivotArea>
    </format>
    <format dxfId="1563">
      <pivotArea dataOnly="0" labelOnly="1" fieldPosition="0">
        <references count="2">
          <reference field="0" count="1" selected="0">
            <x v="504"/>
          </reference>
          <reference field="1" count="1">
            <x v="0"/>
          </reference>
        </references>
      </pivotArea>
    </format>
    <format dxfId="1562">
      <pivotArea dataOnly="0" labelOnly="1" fieldPosition="0">
        <references count="2">
          <reference field="0" count="1" selected="0">
            <x v="505"/>
          </reference>
          <reference field="1" count="1">
            <x v="0"/>
          </reference>
        </references>
      </pivotArea>
    </format>
    <format dxfId="1561">
      <pivotArea dataOnly="0" labelOnly="1" fieldPosition="0">
        <references count="2">
          <reference field="0" count="1" selected="0">
            <x v="506"/>
          </reference>
          <reference field="1" count="1">
            <x v="0"/>
          </reference>
        </references>
      </pivotArea>
    </format>
    <format dxfId="1560">
      <pivotArea dataOnly="0" labelOnly="1" fieldPosition="0">
        <references count="2">
          <reference field="0" count="1" selected="0">
            <x v="507"/>
          </reference>
          <reference field="1" count="1">
            <x v="0"/>
          </reference>
        </references>
      </pivotArea>
    </format>
    <format dxfId="1559">
      <pivotArea dataOnly="0" labelOnly="1" fieldPosition="0">
        <references count="2">
          <reference field="0" count="1" selected="0">
            <x v="508"/>
          </reference>
          <reference field="1" count="1">
            <x v="0"/>
          </reference>
        </references>
      </pivotArea>
    </format>
    <format dxfId="1558">
      <pivotArea dataOnly="0" labelOnly="1" fieldPosition="0">
        <references count="2">
          <reference field="0" count="1" selected="0">
            <x v="509"/>
          </reference>
          <reference field="1" count="1">
            <x v="0"/>
          </reference>
        </references>
      </pivotArea>
    </format>
    <format dxfId="1557">
      <pivotArea dataOnly="0" labelOnly="1" fieldPosition="0">
        <references count="2">
          <reference field="0" count="1" selected="0">
            <x v="510"/>
          </reference>
          <reference field="1" count="1">
            <x v="0"/>
          </reference>
        </references>
      </pivotArea>
    </format>
    <format dxfId="1556">
      <pivotArea dataOnly="0" labelOnly="1" fieldPosition="0">
        <references count="2">
          <reference field="0" count="1" selected="0">
            <x v="511"/>
          </reference>
          <reference field="1" count="1">
            <x v="0"/>
          </reference>
        </references>
      </pivotArea>
    </format>
    <format dxfId="1555">
      <pivotArea dataOnly="0" labelOnly="1" fieldPosition="0">
        <references count="2">
          <reference field="0" count="1" selected="0">
            <x v="512"/>
          </reference>
          <reference field="1" count="1">
            <x v="0"/>
          </reference>
        </references>
      </pivotArea>
    </format>
    <format dxfId="1554">
      <pivotArea dataOnly="0" labelOnly="1" fieldPosition="0">
        <references count="2">
          <reference field="0" count="1" selected="0">
            <x v="513"/>
          </reference>
          <reference field="1" count="1">
            <x v="0"/>
          </reference>
        </references>
      </pivotArea>
    </format>
    <format dxfId="1553">
      <pivotArea dataOnly="0" labelOnly="1" fieldPosition="0">
        <references count="2">
          <reference field="0" count="1" selected="0">
            <x v="514"/>
          </reference>
          <reference field="1" count="1">
            <x v="1"/>
          </reference>
        </references>
      </pivotArea>
    </format>
    <format dxfId="1552">
      <pivotArea dataOnly="0" labelOnly="1" fieldPosition="0">
        <references count="2">
          <reference field="0" count="1" selected="0">
            <x v="515"/>
          </reference>
          <reference field="1" count="1">
            <x v="0"/>
          </reference>
        </references>
      </pivotArea>
    </format>
    <format dxfId="1551">
      <pivotArea dataOnly="0" labelOnly="1" fieldPosition="0">
        <references count="2">
          <reference field="0" count="1" selected="0">
            <x v="516"/>
          </reference>
          <reference field="1" count="1">
            <x v="0"/>
          </reference>
        </references>
      </pivotArea>
    </format>
    <format dxfId="1550">
      <pivotArea dataOnly="0" labelOnly="1" fieldPosition="0">
        <references count="2">
          <reference field="0" count="1" selected="0">
            <x v="517"/>
          </reference>
          <reference field="1" count="1">
            <x v="0"/>
          </reference>
        </references>
      </pivotArea>
    </format>
    <format dxfId="1549">
      <pivotArea dataOnly="0" labelOnly="1" fieldPosition="0">
        <references count="2">
          <reference field="0" count="1" selected="0">
            <x v="518"/>
          </reference>
          <reference field="1" count="1">
            <x v="0"/>
          </reference>
        </references>
      </pivotArea>
    </format>
    <format dxfId="1548">
      <pivotArea dataOnly="0" labelOnly="1" fieldPosition="0">
        <references count="2">
          <reference field="0" count="1" selected="0">
            <x v="519"/>
          </reference>
          <reference field="1" count="1">
            <x v="0"/>
          </reference>
        </references>
      </pivotArea>
    </format>
    <format dxfId="1547">
      <pivotArea dataOnly="0" labelOnly="1" fieldPosition="0">
        <references count="2">
          <reference field="0" count="1" selected="0">
            <x v="520"/>
          </reference>
          <reference field="1" count="1">
            <x v="0"/>
          </reference>
        </references>
      </pivotArea>
    </format>
    <format dxfId="1546">
      <pivotArea dataOnly="0" labelOnly="1" fieldPosition="0">
        <references count="2">
          <reference field="0" count="1" selected="0">
            <x v="521"/>
          </reference>
          <reference field="1" count="1">
            <x v="0"/>
          </reference>
        </references>
      </pivotArea>
    </format>
    <format dxfId="1545">
      <pivotArea dataOnly="0" labelOnly="1" fieldPosition="0">
        <references count="2">
          <reference field="0" count="1" selected="0">
            <x v="522"/>
          </reference>
          <reference field="1" count="1">
            <x v="0"/>
          </reference>
        </references>
      </pivotArea>
    </format>
    <format dxfId="1544">
      <pivotArea dataOnly="0" labelOnly="1" fieldPosition="0">
        <references count="2">
          <reference field="0" count="1" selected="0">
            <x v="523"/>
          </reference>
          <reference field="1" count="1">
            <x v="0"/>
          </reference>
        </references>
      </pivotArea>
    </format>
    <format dxfId="1543">
      <pivotArea dataOnly="0" labelOnly="1" fieldPosition="0">
        <references count="2">
          <reference field="0" count="1" selected="0">
            <x v="524"/>
          </reference>
          <reference field="1" count="1">
            <x v="0"/>
          </reference>
        </references>
      </pivotArea>
    </format>
    <format dxfId="1542">
      <pivotArea dataOnly="0" labelOnly="1" fieldPosition="0">
        <references count="2">
          <reference field="0" count="1" selected="0">
            <x v="525"/>
          </reference>
          <reference field="1" count="1">
            <x v="1"/>
          </reference>
        </references>
      </pivotArea>
    </format>
    <format dxfId="1541">
      <pivotArea dataOnly="0" labelOnly="1" fieldPosition="0">
        <references count="2">
          <reference field="0" count="1" selected="0">
            <x v="526"/>
          </reference>
          <reference field="1" count="1">
            <x v="0"/>
          </reference>
        </references>
      </pivotArea>
    </format>
    <format dxfId="1540">
      <pivotArea dataOnly="0" labelOnly="1" fieldPosition="0">
        <references count="2">
          <reference field="0" count="1" selected="0">
            <x v="527"/>
          </reference>
          <reference field="1" count="1">
            <x v="0"/>
          </reference>
        </references>
      </pivotArea>
    </format>
    <format dxfId="1539">
      <pivotArea dataOnly="0" labelOnly="1" fieldPosition="0">
        <references count="2">
          <reference field="0" count="1" selected="0">
            <x v="528"/>
          </reference>
          <reference field="1" count="1">
            <x v="0"/>
          </reference>
        </references>
      </pivotArea>
    </format>
    <format dxfId="1538">
      <pivotArea dataOnly="0" labelOnly="1" fieldPosition="0">
        <references count="2">
          <reference field="0" count="1" selected="0">
            <x v="529"/>
          </reference>
          <reference field="1" count="1">
            <x v="0"/>
          </reference>
        </references>
      </pivotArea>
    </format>
    <format dxfId="1537">
      <pivotArea dataOnly="0" labelOnly="1" fieldPosition="0">
        <references count="2">
          <reference field="0" count="1" selected="0">
            <x v="530"/>
          </reference>
          <reference field="1" count="1">
            <x v="0"/>
          </reference>
        </references>
      </pivotArea>
    </format>
    <format dxfId="1536">
      <pivotArea dataOnly="0" labelOnly="1" fieldPosition="0">
        <references count="2">
          <reference field="0" count="1" selected="0">
            <x v="531"/>
          </reference>
          <reference field="1" count="1">
            <x v="0"/>
          </reference>
        </references>
      </pivotArea>
    </format>
    <format dxfId="1535">
      <pivotArea dataOnly="0" labelOnly="1" fieldPosition="0">
        <references count="2">
          <reference field="0" count="1" selected="0">
            <x v="532"/>
          </reference>
          <reference field="1" count="1">
            <x v="0"/>
          </reference>
        </references>
      </pivotArea>
    </format>
    <format dxfId="1534">
      <pivotArea dataOnly="0" labelOnly="1" fieldPosition="0">
        <references count="2">
          <reference field="0" count="1" selected="0">
            <x v="533"/>
          </reference>
          <reference field="1" count="1">
            <x v="0"/>
          </reference>
        </references>
      </pivotArea>
    </format>
    <format dxfId="1533">
      <pivotArea dataOnly="0" labelOnly="1" fieldPosition="0">
        <references count="2">
          <reference field="0" count="1" selected="0">
            <x v="534"/>
          </reference>
          <reference field="1" count="1">
            <x v="0"/>
          </reference>
        </references>
      </pivotArea>
    </format>
    <format dxfId="1532">
      <pivotArea dataOnly="0" labelOnly="1" fieldPosition="0">
        <references count="2">
          <reference field="0" count="1" selected="0">
            <x v="535"/>
          </reference>
          <reference field="1" count="1">
            <x v="0"/>
          </reference>
        </references>
      </pivotArea>
    </format>
    <format dxfId="1531">
      <pivotArea dataOnly="0" labelOnly="1" fieldPosition="0">
        <references count="2">
          <reference field="0" count="1" selected="0">
            <x v="536"/>
          </reference>
          <reference field="1" count="1">
            <x v="1"/>
          </reference>
        </references>
      </pivotArea>
    </format>
    <format dxfId="1530">
      <pivotArea dataOnly="0" labelOnly="1" fieldPosition="0">
        <references count="2">
          <reference field="0" count="1" selected="0">
            <x v="537"/>
          </reference>
          <reference field="1" count="1">
            <x v="0"/>
          </reference>
        </references>
      </pivotArea>
    </format>
    <format dxfId="1529">
      <pivotArea dataOnly="0" labelOnly="1" fieldPosition="0">
        <references count="2">
          <reference field="0" count="1" selected="0">
            <x v="538"/>
          </reference>
          <reference field="1" count="1">
            <x v="0"/>
          </reference>
        </references>
      </pivotArea>
    </format>
    <format dxfId="1528">
      <pivotArea dataOnly="0" labelOnly="1" fieldPosition="0">
        <references count="2">
          <reference field="0" count="1" selected="0">
            <x v="539"/>
          </reference>
          <reference field="1" count="1">
            <x v="0"/>
          </reference>
        </references>
      </pivotArea>
    </format>
    <format dxfId="1527">
      <pivotArea dataOnly="0" labelOnly="1" fieldPosition="0">
        <references count="2">
          <reference field="0" count="1" selected="0">
            <x v="540"/>
          </reference>
          <reference field="1" count="1">
            <x v="2"/>
          </reference>
        </references>
      </pivotArea>
    </format>
    <format dxfId="1526">
      <pivotArea dataOnly="0" labelOnly="1" fieldPosition="0">
        <references count="2">
          <reference field="0" count="1" selected="0">
            <x v="541"/>
          </reference>
          <reference field="1" count="1">
            <x v="2"/>
          </reference>
        </references>
      </pivotArea>
    </format>
    <format dxfId="1525">
      <pivotArea dataOnly="0" labelOnly="1" fieldPosition="0">
        <references count="2">
          <reference field="0" count="1" selected="0">
            <x v="542"/>
          </reference>
          <reference field="1" count="1">
            <x v="2"/>
          </reference>
        </references>
      </pivotArea>
    </format>
    <format dxfId="1524">
      <pivotArea dataOnly="0" labelOnly="1" fieldPosition="0">
        <references count="2">
          <reference field="0" count="1" selected="0">
            <x v="543"/>
          </reference>
          <reference field="1" count="1">
            <x v="2"/>
          </reference>
        </references>
      </pivotArea>
    </format>
    <format dxfId="1523">
      <pivotArea dataOnly="0" labelOnly="1" fieldPosition="0">
        <references count="2">
          <reference field="0" count="1" selected="0">
            <x v="544"/>
          </reference>
          <reference field="1" count="1">
            <x v="2"/>
          </reference>
        </references>
      </pivotArea>
    </format>
    <format dxfId="1522">
      <pivotArea dataOnly="0" labelOnly="1" fieldPosition="0">
        <references count="2">
          <reference field="0" count="1" selected="0">
            <x v="545"/>
          </reference>
          <reference field="1" count="1">
            <x v="2"/>
          </reference>
        </references>
      </pivotArea>
    </format>
    <format dxfId="1521">
      <pivotArea dataOnly="0" labelOnly="1" fieldPosition="0">
        <references count="2">
          <reference field="0" count="1" selected="0">
            <x v="546"/>
          </reference>
          <reference field="1" count="1">
            <x v="2"/>
          </reference>
        </references>
      </pivotArea>
    </format>
    <format dxfId="1520">
      <pivotArea dataOnly="0" labelOnly="1" fieldPosition="0">
        <references count="2">
          <reference field="0" count="1" selected="0">
            <x v="547"/>
          </reference>
          <reference field="1" count="1">
            <x v="1"/>
          </reference>
        </references>
      </pivotArea>
    </format>
    <format dxfId="1519">
      <pivotArea dataOnly="0" labelOnly="1" fieldPosition="0">
        <references count="2">
          <reference field="0" count="1" selected="0">
            <x v="548"/>
          </reference>
          <reference field="1" count="1">
            <x v="2"/>
          </reference>
        </references>
      </pivotArea>
    </format>
    <format dxfId="1518">
      <pivotArea dataOnly="0" labelOnly="1" fieldPosition="0">
        <references count="2">
          <reference field="0" count="1" selected="0">
            <x v="549"/>
          </reference>
          <reference field="1" count="1">
            <x v="2"/>
          </reference>
        </references>
      </pivotArea>
    </format>
    <format dxfId="1517">
      <pivotArea dataOnly="0" labelOnly="1" fieldPosition="0">
        <references count="2">
          <reference field="0" count="1" selected="0">
            <x v="550"/>
          </reference>
          <reference field="1" count="1">
            <x v="2"/>
          </reference>
        </references>
      </pivotArea>
    </format>
    <format dxfId="1516">
      <pivotArea dataOnly="0" labelOnly="1" fieldPosition="0">
        <references count="2">
          <reference field="0" count="1" selected="0">
            <x v="551"/>
          </reference>
          <reference field="1" count="1">
            <x v="2"/>
          </reference>
        </references>
      </pivotArea>
    </format>
    <format dxfId="1515">
      <pivotArea dataOnly="0" labelOnly="1" fieldPosition="0">
        <references count="2">
          <reference field="0" count="1" selected="0">
            <x v="552"/>
          </reference>
          <reference field="1" count="1">
            <x v="2"/>
          </reference>
        </references>
      </pivotArea>
    </format>
    <format dxfId="1514">
      <pivotArea dataOnly="0" labelOnly="1" fieldPosition="0">
        <references count="2">
          <reference field="0" count="1" selected="0">
            <x v="553"/>
          </reference>
          <reference field="1" count="1">
            <x v="2"/>
          </reference>
        </references>
      </pivotArea>
    </format>
    <format dxfId="1513">
      <pivotArea dataOnly="0" labelOnly="1" fieldPosition="0">
        <references count="2">
          <reference field="0" count="1" selected="0">
            <x v="554"/>
          </reference>
          <reference field="1" count="1">
            <x v="2"/>
          </reference>
        </references>
      </pivotArea>
    </format>
    <format dxfId="1512">
      <pivotArea dataOnly="0" labelOnly="1" fieldPosition="0">
        <references count="2">
          <reference field="0" count="1" selected="0">
            <x v="555"/>
          </reference>
          <reference field="1" count="1">
            <x v="2"/>
          </reference>
        </references>
      </pivotArea>
    </format>
    <format dxfId="1511">
      <pivotArea dataOnly="0" labelOnly="1" fieldPosition="0">
        <references count="2">
          <reference field="0" count="1" selected="0">
            <x v="556"/>
          </reference>
          <reference field="1" count="1">
            <x v="2"/>
          </reference>
        </references>
      </pivotArea>
    </format>
    <format dxfId="1510">
      <pivotArea dataOnly="0" labelOnly="1" fieldPosition="0">
        <references count="2">
          <reference field="0" count="1" selected="0">
            <x v="557"/>
          </reference>
          <reference field="1" count="1">
            <x v="2"/>
          </reference>
        </references>
      </pivotArea>
    </format>
    <format dxfId="1509">
      <pivotArea dataOnly="0" labelOnly="1" fieldPosition="0">
        <references count="2">
          <reference field="0" count="1" selected="0">
            <x v="558"/>
          </reference>
          <reference field="1" count="1">
            <x v="0"/>
          </reference>
        </references>
      </pivotArea>
    </format>
    <format dxfId="1508">
      <pivotArea dataOnly="0" labelOnly="1" fieldPosition="0">
        <references count="2">
          <reference field="0" count="1" selected="0">
            <x v="559"/>
          </reference>
          <reference field="1" count="1">
            <x v="2"/>
          </reference>
        </references>
      </pivotArea>
    </format>
    <format dxfId="1507">
      <pivotArea dataOnly="0" labelOnly="1" fieldPosition="0">
        <references count="2">
          <reference field="0" count="1" selected="0">
            <x v="560"/>
          </reference>
          <reference field="1" count="1">
            <x v="2"/>
          </reference>
        </references>
      </pivotArea>
    </format>
    <format dxfId="1506">
      <pivotArea dataOnly="0" labelOnly="1" fieldPosition="0">
        <references count="2">
          <reference field="0" count="1" selected="0">
            <x v="561"/>
          </reference>
          <reference field="1" count="1">
            <x v="2"/>
          </reference>
        </references>
      </pivotArea>
    </format>
    <format dxfId="1505">
      <pivotArea dataOnly="0" labelOnly="1" fieldPosition="0">
        <references count="2">
          <reference field="0" count="1" selected="0">
            <x v="562"/>
          </reference>
          <reference field="1" count="1">
            <x v="2"/>
          </reference>
        </references>
      </pivotArea>
    </format>
    <format dxfId="1504">
      <pivotArea dataOnly="0" labelOnly="1" fieldPosition="0">
        <references count="2">
          <reference field="0" count="1" selected="0">
            <x v="563"/>
          </reference>
          <reference field="1" count="1">
            <x v="2"/>
          </reference>
        </references>
      </pivotArea>
    </format>
    <format dxfId="1503">
      <pivotArea dataOnly="0" labelOnly="1" fieldPosition="0">
        <references count="2">
          <reference field="0" count="1" selected="0">
            <x v="564"/>
          </reference>
          <reference field="1" count="1">
            <x v="2"/>
          </reference>
        </references>
      </pivotArea>
    </format>
    <format dxfId="1502">
      <pivotArea dataOnly="0" labelOnly="1" fieldPosition="0">
        <references count="2">
          <reference field="0" count="1" selected="0">
            <x v="565"/>
          </reference>
          <reference field="1" count="1">
            <x v="2"/>
          </reference>
        </references>
      </pivotArea>
    </format>
    <format dxfId="1501">
      <pivotArea dataOnly="0" labelOnly="1" fieldPosition="0">
        <references count="2">
          <reference field="0" count="1" selected="0">
            <x v="566"/>
          </reference>
          <reference field="1" count="1">
            <x v="2"/>
          </reference>
        </references>
      </pivotArea>
    </format>
    <format dxfId="1500">
      <pivotArea dataOnly="0" labelOnly="1" fieldPosition="0">
        <references count="2">
          <reference field="0" count="1" selected="0">
            <x v="567"/>
          </reference>
          <reference field="1" count="1">
            <x v="2"/>
          </reference>
        </references>
      </pivotArea>
    </format>
    <format dxfId="1499">
      <pivotArea dataOnly="0" labelOnly="1" fieldPosition="0">
        <references count="2">
          <reference field="0" count="1" selected="0">
            <x v="568"/>
          </reference>
          <reference field="1" count="1">
            <x v="2"/>
          </reference>
        </references>
      </pivotArea>
    </format>
    <format dxfId="1498">
      <pivotArea dataOnly="0" labelOnly="1" fieldPosition="0">
        <references count="2">
          <reference field="0" count="1" selected="0">
            <x v="569"/>
          </reference>
          <reference field="1" count="1">
            <x v="1"/>
          </reference>
        </references>
      </pivotArea>
    </format>
    <format dxfId="1497">
      <pivotArea dataOnly="0" labelOnly="1" fieldPosition="0">
        <references count="2">
          <reference field="0" count="1" selected="0">
            <x v="570"/>
          </reference>
          <reference field="1" count="1">
            <x v="2"/>
          </reference>
        </references>
      </pivotArea>
    </format>
    <format dxfId="1496">
      <pivotArea dataOnly="0" labelOnly="1" fieldPosition="0">
        <references count="2">
          <reference field="0" count="1" selected="0">
            <x v="571"/>
          </reference>
          <reference field="1" count="1">
            <x v="2"/>
          </reference>
        </references>
      </pivotArea>
    </format>
    <format dxfId="1495">
      <pivotArea dataOnly="0" labelOnly="1" fieldPosition="0">
        <references count="2">
          <reference field="0" count="1" selected="0">
            <x v="572"/>
          </reference>
          <reference field="1" count="1">
            <x v="2"/>
          </reference>
        </references>
      </pivotArea>
    </format>
    <format dxfId="1494">
      <pivotArea dataOnly="0" labelOnly="1" fieldPosition="0">
        <references count="2">
          <reference field="0" count="1" selected="0">
            <x v="573"/>
          </reference>
          <reference field="1" count="1">
            <x v="2"/>
          </reference>
        </references>
      </pivotArea>
    </format>
    <format dxfId="1493">
      <pivotArea dataOnly="0" labelOnly="1" fieldPosition="0">
        <references count="2">
          <reference field="0" count="1" selected="0">
            <x v="574"/>
          </reference>
          <reference field="1" count="1">
            <x v="2"/>
          </reference>
        </references>
      </pivotArea>
    </format>
    <format dxfId="1492">
      <pivotArea dataOnly="0" labelOnly="1" fieldPosition="0">
        <references count="2">
          <reference field="0" count="1" selected="0">
            <x v="575"/>
          </reference>
          <reference field="1" count="1">
            <x v="2"/>
          </reference>
        </references>
      </pivotArea>
    </format>
    <format dxfId="1491">
      <pivotArea dataOnly="0" labelOnly="1" fieldPosition="0">
        <references count="2">
          <reference field="0" count="1" selected="0">
            <x v="576"/>
          </reference>
          <reference field="1" count="1">
            <x v="2"/>
          </reference>
        </references>
      </pivotArea>
    </format>
    <format dxfId="1490">
      <pivotArea dataOnly="0" labelOnly="1" fieldPosition="0">
        <references count="2">
          <reference field="0" count="1" selected="0">
            <x v="577"/>
          </reference>
          <reference field="1" count="1">
            <x v="2"/>
          </reference>
        </references>
      </pivotArea>
    </format>
    <format dxfId="1489">
      <pivotArea dataOnly="0" labelOnly="1" fieldPosition="0">
        <references count="2">
          <reference field="0" count="1" selected="0">
            <x v="578"/>
          </reference>
          <reference field="1" count="1">
            <x v="2"/>
          </reference>
        </references>
      </pivotArea>
    </format>
    <format dxfId="1488">
      <pivotArea dataOnly="0" labelOnly="1" fieldPosition="0">
        <references count="2">
          <reference field="0" count="1" selected="0">
            <x v="579"/>
          </reference>
          <reference field="1" count="1">
            <x v="2"/>
          </reference>
        </references>
      </pivotArea>
    </format>
    <format dxfId="1487">
      <pivotArea dataOnly="0" labelOnly="1" fieldPosition="0">
        <references count="2">
          <reference field="0" count="1" selected="0">
            <x v="580"/>
          </reference>
          <reference field="1" count="1">
            <x v="0"/>
          </reference>
        </references>
      </pivotArea>
    </format>
    <format dxfId="1486">
      <pivotArea dataOnly="0" labelOnly="1" fieldPosition="0">
        <references count="2">
          <reference field="0" count="1" selected="0">
            <x v="581"/>
          </reference>
          <reference field="1" count="1">
            <x v="2"/>
          </reference>
        </references>
      </pivotArea>
    </format>
    <format dxfId="1485">
      <pivotArea dataOnly="0" labelOnly="1" fieldPosition="0">
        <references count="2">
          <reference field="0" count="1" selected="0">
            <x v="582"/>
          </reference>
          <reference field="1" count="1">
            <x v="2"/>
          </reference>
        </references>
      </pivotArea>
    </format>
    <format dxfId="1484">
      <pivotArea dataOnly="0" labelOnly="1" fieldPosition="0">
        <references count="2">
          <reference field="0" count="1" selected="0">
            <x v="583"/>
          </reference>
          <reference field="1" count="1">
            <x v="2"/>
          </reference>
        </references>
      </pivotArea>
    </format>
    <format dxfId="1483">
      <pivotArea dataOnly="0" labelOnly="1" fieldPosition="0">
        <references count="2">
          <reference field="0" count="1" selected="0">
            <x v="584"/>
          </reference>
          <reference field="1" count="1">
            <x v="2"/>
          </reference>
        </references>
      </pivotArea>
    </format>
    <format dxfId="1482">
      <pivotArea dataOnly="0" labelOnly="1" fieldPosition="0">
        <references count="2">
          <reference field="0" count="1" selected="0">
            <x v="585"/>
          </reference>
          <reference field="1" count="1">
            <x v="0"/>
          </reference>
        </references>
      </pivotArea>
    </format>
    <format dxfId="1481">
      <pivotArea dataOnly="0" labelOnly="1" fieldPosition="0">
        <references count="2">
          <reference field="0" count="1" selected="0">
            <x v="586"/>
          </reference>
          <reference field="1" count="1">
            <x v="0"/>
          </reference>
        </references>
      </pivotArea>
    </format>
    <format dxfId="1480">
      <pivotArea dataOnly="0" labelOnly="1" fieldPosition="0">
        <references count="2">
          <reference field="0" count="1" selected="0">
            <x v="587"/>
          </reference>
          <reference field="1" count="1">
            <x v="0"/>
          </reference>
        </references>
      </pivotArea>
    </format>
    <format dxfId="1479">
      <pivotArea dataOnly="0" labelOnly="1" fieldPosition="0">
        <references count="2">
          <reference field="0" count="1" selected="0">
            <x v="588"/>
          </reference>
          <reference field="1" count="1">
            <x v="0"/>
          </reference>
        </references>
      </pivotArea>
    </format>
    <format dxfId="1478">
      <pivotArea dataOnly="0" labelOnly="1" fieldPosition="0">
        <references count="2">
          <reference field="0" count="1" selected="0">
            <x v="589"/>
          </reference>
          <reference field="1" count="1">
            <x v="0"/>
          </reference>
        </references>
      </pivotArea>
    </format>
    <format dxfId="1477">
      <pivotArea dataOnly="0" labelOnly="1" fieldPosition="0">
        <references count="2">
          <reference field="0" count="1" selected="0">
            <x v="590"/>
          </reference>
          <reference field="1" count="1">
            <x v="0"/>
          </reference>
        </references>
      </pivotArea>
    </format>
    <format dxfId="1476">
      <pivotArea dataOnly="0" labelOnly="1" fieldPosition="0">
        <references count="2">
          <reference field="0" count="1" selected="0">
            <x v="591"/>
          </reference>
          <reference field="1" count="1">
            <x v="0"/>
          </reference>
        </references>
      </pivotArea>
    </format>
    <format dxfId="1475">
      <pivotArea dataOnly="0" labelOnly="1" fieldPosition="0">
        <references count="2">
          <reference field="0" count="1" selected="0">
            <x v="592"/>
          </reference>
          <reference field="1" count="1">
            <x v="0"/>
          </reference>
        </references>
      </pivotArea>
    </format>
    <format dxfId="1474">
      <pivotArea dataOnly="0" labelOnly="1" fieldPosition="0">
        <references count="2">
          <reference field="0" count="1" selected="0">
            <x v="593"/>
          </reference>
          <reference field="1" count="1">
            <x v="0"/>
          </reference>
        </references>
      </pivotArea>
    </format>
    <format dxfId="1473">
      <pivotArea dataOnly="0" labelOnly="1" fieldPosition="0">
        <references count="2">
          <reference field="0" count="1" selected="0">
            <x v="594"/>
          </reference>
          <reference field="1" count="1">
            <x v="0"/>
          </reference>
        </references>
      </pivotArea>
    </format>
    <format dxfId="1472">
      <pivotArea dataOnly="0" labelOnly="1" fieldPosition="0">
        <references count="2">
          <reference field="0" count="1" selected="0">
            <x v="595"/>
          </reference>
          <reference field="1" count="1">
            <x v="0"/>
          </reference>
        </references>
      </pivotArea>
    </format>
    <format dxfId="1471">
      <pivotArea dataOnly="0" labelOnly="1" fieldPosition="0">
        <references count="2">
          <reference field="0" count="1" selected="0">
            <x v="596"/>
          </reference>
          <reference field="1" count="1">
            <x v="0"/>
          </reference>
        </references>
      </pivotArea>
    </format>
    <format dxfId="1470">
      <pivotArea dataOnly="0" labelOnly="1" fieldPosition="0">
        <references count="2">
          <reference field="0" count="1" selected="0">
            <x v="597"/>
          </reference>
          <reference field="1" count="1">
            <x v="0"/>
          </reference>
        </references>
      </pivotArea>
    </format>
    <format dxfId="1469">
      <pivotArea dataOnly="0" labelOnly="1" fieldPosition="0">
        <references count="2">
          <reference field="0" count="1" selected="0">
            <x v="598"/>
          </reference>
          <reference field="1" count="1">
            <x v="0"/>
          </reference>
        </references>
      </pivotArea>
    </format>
    <format dxfId="1468">
      <pivotArea dataOnly="0" labelOnly="1" fieldPosition="0">
        <references count="2">
          <reference field="0" count="1" selected="0">
            <x v="599"/>
          </reference>
          <reference field="1" count="1">
            <x v="0"/>
          </reference>
        </references>
      </pivotArea>
    </format>
    <format dxfId="1467">
      <pivotArea dataOnly="0" labelOnly="1" fieldPosition="0">
        <references count="2">
          <reference field="0" count="1" selected="0">
            <x v="600"/>
          </reference>
          <reference field="1" count="1">
            <x v="0"/>
          </reference>
        </references>
      </pivotArea>
    </format>
    <format dxfId="1466">
      <pivotArea dataOnly="0" labelOnly="1" fieldPosition="0">
        <references count="2">
          <reference field="0" count="1" selected="0">
            <x v="601"/>
          </reference>
          <reference field="1" count="1">
            <x v="0"/>
          </reference>
        </references>
      </pivotArea>
    </format>
    <format dxfId="1465">
      <pivotArea dataOnly="0" labelOnly="1" fieldPosition="0">
        <references count="2">
          <reference field="0" count="1" selected="0">
            <x v="602"/>
          </reference>
          <reference field="1" count="1">
            <x v="0"/>
          </reference>
        </references>
      </pivotArea>
    </format>
    <format dxfId="1464">
      <pivotArea dataOnly="0" labelOnly="1" fieldPosition="0">
        <references count="2">
          <reference field="0" count="1" selected="0">
            <x v="603"/>
          </reference>
          <reference field="1" count="1">
            <x v="0"/>
          </reference>
        </references>
      </pivotArea>
    </format>
    <format dxfId="1463">
      <pivotArea dataOnly="0" labelOnly="1" fieldPosition="0">
        <references count="2">
          <reference field="0" count="1" selected="0">
            <x v="604"/>
          </reference>
          <reference field="1" count="1">
            <x v="0"/>
          </reference>
        </references>
      </pivotArea>
    </format>
    <format dxfId="1462">
      <pivotArea dataOnly="0" labelOnly="1" fieldPosition="0">
        <references count="2">
          <reference field="0" count="1" selected="0">
            <x v="605"/>
          </reference>
          <reference field="1" count="1">
            <x v="0"/>
          </reference>
        </references>
      </pivotArea>
    </format>
    <format dxfId="1461">
      <pivotArea dataOnly="0" labelOnly="1" fieldPosition="0">
        <references count="2">
          <reference field="0" count="1" selected="0">
            <x v="606"/>
          </reference>
          <reference field="1" count="1">
            <x v="0"/>
          </reference>
        </references>
      </pivotArea>
    </format>
    <format dxfId="1460">
      <pivotArea dataOnly="0" labelOnly="1" fieldPosition="0">
        <references count="2">
          <reference field="0" count="1" selected="0">
            <x v="607"/>
          </reference>
          <reference field="1" count="1">
            <x v="0"/>
          </reference>
        </references>
      </pivotArea>
    </format>
    <format dxfId="1459">
      <pivotArea dataOnly="0" labelOnly="1" fieldPosition="0">
        <references count="2">
          <reference field="0" count="1" selected="0">
            <x v="608"/>
          </reference>
          <reference field="1" count="1">
            <x v="0"/>
          </reference>
        </references>
      </pivotArea>
    </format>
    <format dxfId="1458">
      <pivotArea dataOnly="0" labelOnly="1" fieldPosition="0">
        <references count="2">
          <reference field="0" count="1" selected="0">
            <x v="609"/>
          </reference>
          <reference field="1" count="1">
            <x v="0"/>
          </reference>
        </references>
      </pivotArea>
    </format>
    <format dxfId="1457">
      <pivotArea dataOnly="0" labelOnly="1" fieldPosition="0">
        <references count="2">
          <reference field="0" count="1" selected="0">
            <x v="610"/>
          </reference>
          <reference field="1" count="1">
            <x v="0"/>
          </reference>
        </references>
      </pivotArea>
    </format>
    <format dxfId="1456">
      <pivotArea dataOnly="0" labelOnly="1" fieldPosition="0">
        <references count="2">
          <reference field="0" count="1" selected="0">
            <x v="611"/>
          </reference>
          <reference field="1" count="1">
            <x v="0"/>
          </reference>
        </references>
      </pivotArea>
    </format>
    <format dxfId="1455">
      <pivotArea dataOnly="0" labelOnly="1" fieldPosition="0">
        <references count="2">
          <reference field="0" count="1" selected="0">
            <x v="612"/>
          </reference>
          <reference field="1" count="1">
            <x v="0"/>
          </reference>
        </references>
      </pivotArea>
    </format>
    <format dxfId="1454">
      <pivotArea dataOnly="0" labelOnly="1" fieldPosition="0">
        <references count="2">
          <reference field="0" count="1" selected="0">
            <x v="613"/>
          </reference>
          <reference field="1" count="1">
            <x v="0"/>
          </reference>
        </references>
      </pivotArea>
    </format>
    <format dxfId="1453">
      <pivotArea dataOnly="0" labelOnly="1" fieldPosition="0">
        <references count="2">
          <reference field="0" count="1" selected="0">
            <x v="614"/>
          </reference>
          <reference field="1" count="1">
            <x v="0"/>
          </reference>
        </references>
      </pivotArea>
    </format>
    <format dxfId="1452">
      <pivotArea dataOnly="0" labelOnly="1" fieldPosition="0">
        <references count="2">
          <reference field="0" count="1" selected="0">
            <x v="615"/>
          </reference>
          <reference field="1" count="1">
            <x v="0"/>
          </reference>
        </references>
      </pivotArea>
    </format>
    <format dxfId="1451">
      <pivotArea dataOnly="0" labelOnly="1" fieldPosition="0">
        <references count="2">
          <reference field="0" count="1" selected="0">
            <x v="616"/>
          </reference>
          <reference field="1" count="1">
            <x v="0"/>
          </reference>
        </references>
      </pivotArea>
    </format>
    <format dxfId="1450">
      <pivotArea dataOnly="0" labelOnly="1" fieldPosition="0">
        <references count="2">
          <reference field="0" count="1" selected="0">
            <x v="617"/>
          </reference>
          <reference field="1" count="1">
            <x v="0"/>
          </reference>
        </references>
      </pivotArea>
    </format>
    <format dxfId="1449">
      <pivotArea dataOnly="0" labelOnly="1" fieldPosition="0">
        <references count="2">
          <reference field="0" count="1" selected="0">
            <x v="618"/>
          </reference>
          <reference field="1" count="1">
            <x v="0"/>
          </reference>
        </references>
      </pivotArea>
    </format>
    <format dxfId="1448">
      <pivotArea dataOnly="0" labelOnly="1" fieldPosition="0">
        <references count="2">
          <reference field="0" count="1" selected="0">
            <x v="619"/>
          </reference>
          <reference field="1" count="1">
            <x v="0"/>
          </reference>
        </references>
      </pivotArea>
    </format>
    <format dxfId="1447">
      <pivotArea dataOnly="0" labelOnly="1" fieldPosition="0">
        <references count="2">
          <reference field="0" count="1" selected="0">
            <x v="620"/>
          </reference>
          <reference field="1" count="1">
            <x v="1"/>
          </reference>
        </references>
      </pivotArea>
    </format>
    <format dxfId="1446">
      <pivotArea dataOnly="0" labelOnly="1" fieldPosition="0">
        <references count="2">
          <reference field="0" count="1" selected="0">
            <x v="621"/>
          </reference>
          <reference field="1" count="1">
            <x v="1"/>
          </reference>
        </references>
      </pivotArea>
    </format>
    <format dxfId="1445">
      <pivotArea dataOnly="0" labelOnly="1" fieldPosition="0">
        <references count="2">
          <reference field="0" count="1" selected="0">
            <x v="622"/>
          </reference>
          <reference field="1" count="1">
            <x v="1"/>
          </reference>
        </references>
      </pivotArea>
    </format>
    <format dxfId="1444">
      <pivotArea dataOnly="0" labelOnly="1" fieldPosition="0">
        <references count="2">
          <reference field="0" count="1" selected="0">
            <x v="623"/>
          </reference>
          <reference field="1" count="1">
            <x v="1"/>
          </reference>
        </references>
      </pivotArea>
    </format>
    <format dxfId="1443">
      <pivotArea dataOnly="0" labelOnly="1" fieldPosition="0">
        <references count="2">
          <reference field="0" count="1" selected="0">
            <x v="624"/>
          </reference>
          <reference field="1" count="1">
            <x v="0"/>
          </reference>
        </references>
      </pivotArea>
    </format>
    <format dxfId="1442">
      <pivotArea dataOnly="0" labelOnly="1" fieldPosition="0">
        <references count="2">
          <reference field="0" count="1" selected="0">
            <x v="625"/>
          </reference>
          <reference field="1" count="1">
            <x v="1"/>
          </reference>
        </references>
      </pivotArea>
    </format>
    <format dxfId="1441">
      <pivotArea dataOnly="0" labelOnly="1" fieldPosition="0">
        <references count="2">
          <reference field="0" count="1" selected="0">
            <x v="626"/>
          </reference>
          <reference field="1" count="1">
            <x v="1"/>
          </reference>
        </references>
      </pivotArea>
    </format>
    <format dxfId="1440">
      <pivotArea dataOnly="0" labelOnly="1" fieldPosition="0">
        <references count="2">
          <reference field="0" count="1" selected="0">
            <x v="627"/>
          </reference>
          <reference field="1" count="1">
            <x v="1"/>
          </reference>
        </references>
      </pivotArea>
    </format>
    <format dxfId="1439">
      <pivotArea dataOnly="0" labelOnly="1" fieldPosition="0">
        <references count="2">
          <reference field="0" count="1" selected="0">
            <x v="628"/>
          </reference>
          <reference field="1" count="1">
            <x v="1"/>
          </reference>
        </references>
      </pivotArea>
    </format>
    <format dxfId="1438">
      <pivotArea dataOnly="0" labelOnly="1" fieldPosition="0">
        <references count="2">
          <reference field="0" count="1" selected="0">
            <x v="629"/>
          </reference>
          <reference field="1" count="1">
            <x v="1"/>
          </reference>
        </references>
      </pivotArea>
    </format>
    <format dxfId="1437">
      <pivotArea dataOnly="0" labelOnly="1" fieldPosition="0">
        <references count="2">
          <reference field="0" count="1" selected="0">
            <x v="630"/>
          </reference>
          <reference field="1" count="1">
            <x v="1"/>
          </reference>
        </references>
      </pivotArea>
    </format>
    <format dxfId="1436">
      <pivotArea dataOnly="0" labelOnly="1" fieldPosition="0">
        <references count="2">
          <reference field="0" count="1" selected="0">
            <x v="631"/>
          </reference>
          <reference field="1" count="1">
            <x v="1"/>
          </reference>
        </references>
      </pivotArea>
    </format>
    <format dxfId="1435">
      <pivotArea dataOnly="0" labelOnly="1" fieldPosition="0">
        <references count="2">
          <reference field="0" count="1" selected="0">
            <x v="632"/>
          </reference>
          <reference field="1" count="1">
            <x v="1"/>
          </reference>
        </references>
      </pivotArea>
    </format>
    <format dxfId="1434">
      <pivotArea dataOnly="0" labelOnly="1" fieldPosition="0">
        <references count="2">
          <reference field="0" count="1" selected="0">
            <x v="633"/>
          </reference>
          <reference field="1" count="1">
            <x v="1"/>
          </reference>
        </references>
      </pivotArea>
    </format>
    <format dxfId="1433">
      <pivotArea dataOnly="0" labelOnly="1" fieldPosition="0">
        <references count="2">
          <reference field="0" count="1" selected="0">
            <x v="634"/>
          </reference>
          <reference field="1" count="1">
            <x v="1"/>
          </reference>
        </references>
      </pivotArea>
    </format>
    <format dxfId="1432">
      <pivotArea dataOnly="0" labelOnly="1" fieldPosition="0">
        <references count="2">
          <reference field="0" count="1" selected="0">
            <x v="635"/>
          </reference>
          <reference field="1" count="1">
            <x v="0"/>
          </reference>
        </references>
      </pivotArea>
    </format>
    <format dxfId="1431">
      <pivotArea dataOnly="0" labelOnly="1" fieldPosition="0">
        <references count="2">
          <reference field="0" count="1" selected="0">
            <x v="636"/>
          </reference>
          <reference field="1" count="1">
            <x v="1"/>
          </reference>
        </references>
      </pivotArea>
    </format>
    <format dxfId="1430">
      <pivotArea dataOnly="0" labelOnly="1" fieldPosition="0">
        <references count="2">
          <reference field="0" count="1" selected="0">
            <x v="637"/>
          </reference>
          <reference field="1" count="1">
            <x v="1"/>
          </reference>
        </references>
      </pivotArea>
    </format>
    <format dxfId="1429">
      <pivotArea dataOnly="0" labelOnly="1" fieldPosition="0">
        <references count="2">
          <reference field="0" count="1" selected="0">
            <x v="638"/>
          </reference>
          <reference field="1" count="1">
            <x v="1"/>
          </reference>
        </references>
      </pivotArea>
    </format>
    <format dxfId="1428">
      <pivotArea dataOnly="0" labelOnly="1" fieldPosition="0">
        <references count="2">
          <reference field="0" count="1" selected="0">
            <x v="639"/>
          </reference>
          <reference field="1" count="1">
            <x v="1"/>
          </reference>
        </references>
      </pivotArea>
    </format>
    <format dxfId="1427">
      <pivotArea dataOnly="0" labelOnly="1" fieldPosition="0">
        <references count="2">
          <reference field="0" count="1" selected="0">
            <x v="640"/>
          </reference>
          <reference field="1" count="1">
            <x v="1"/>
          </reference>
        </references>
      </pivotArea>
    </format>
    <format dxfId="1426">
      <pivotArea dataOnly="0" labelOnly="1" fieldPosition="0">
        <references count="2">
          <reference field="0" count="1" selected="0">
            <x v="641"/>
          </reference>
          <reference field="1" count="1">
            <x v="1"/>
          </reference>
        </references>
      </pivotArea>
    </format>
    <format dxfId="1425">
      <pivotArea dataOnly="0" labelOnly="1" fieldPosition="0">
        <references count="2">
          <reference field="0" count="1" selected="0">
            <x v="642"/>
          </reference>
          <reference field="1" count="1">
            <x v="1"/>
          </reference>
        </references>
      </pivotArea>
    </format>
    <format dxfId="1424">
      <pivotArea dataOnly="0" labelOnly="1" fieldPosition="0">
        <references count="2">
          <reference field="0" count="1" selected="0">
            <x v="643"/>
          </reference>
          <reference field="1" count="1">
            <x v="1"/>
          </reference>
        </references>
      </pivotArea>
    </format>
    <format dxfId="1423">
      <pivotArea dataOnly="0" labelOnly="1" fieldPosition="0">
        <references count="2">
          <reference field="0" count="1" selected="0">
            <x v="644"/>
          </reference>
          <reference field="1" count="1">
            <x v="1"/>
          </reference>
        </references>
      </pivotArea>
    </format>
    <format dxfId="1422">
      <pivotArea dataOnly="0" labelOnly="1" fieldPosition="0">
        <references count="2">
          <reference field="0" count="1" selected="0">
            <x v="645"/>
          </reference>
          <reference field="1" count="1">
            <x v="1"/>
          </reference>
        </references>
      </pivotArea>
    </format>
    <format dxfId="1421">
      <pivotArea dataOnly="0" labelOnly="1" fieldPosition="0">
        <references count="2">
          <reference field="0" count="1" selected="0">
            <x v="646"/>
          </reference>
          <reference field="1" count="1">
            <x v="0"/>
          </reference>
        </references>
      </pivotArea>
    </format>
    <format dxfId="1420">
      <pivotArea dataOnly="0" labelOnly="1" fieldPosition="0">
        <references count="2">
          <reference field="0" count="1" selected="0">
            <x v="647"/>
          </reference>
          <reference field="1" count="1">
            <x v="1"/>
          </reference>
        </references>
      </pivotArea>
    </format>
    <format dxfId="1419">
      <pivotArea dataOnly="0" labelOnly="1" fieldPosition="0">
        <references count="2">
          <reference field="0" count="1" selected="0">
            <x v="648"/>
          </reference>
          <reference field="1" count="1">
            <x v="1"/>
          </reference>
        </references>
      </pivotArea>
    </format>
    <format dxfId="1418">
      <pivotArea dataOnly="0" labelOnly="1" fieldPosition="0">
        <references count="2">
          <reference field="0" count="1" selected="0">
            <x v="649"/>
          </reference>
          <reference field="1" count="1">
            <x v="1"/>
          </reference>
        </references>
      </pivotArea>
    </format>
    <format dxfId="1417">
      <pivotArea dataOnly="0" labelOnly="1" fieldPosition="0">
        <references count="2">
          <reference field="0" count="1" selected="0">
            <x v="650"/>
          </reference>
          <reference field="1" count="1">
            <x v="1"/>
          </reference>
        </references>
      </pivotArea>
    </format>
    <format dxfId="1416">
      <pivotArea dataOnly="0" labelOnly="1" fieldPosition="0">
        <references count="2">
          <reference field="0" count="1" selected="0">
            <x v="651"/>
          </reference>
          <reference field="1" count="1">
            <x v="1"/>
          </reference>
        </references>
      </pivotArea>
    </format>
    <format dxfId="1415">
      <pivotArea dataOnly="0" labelOnly="1" fieldPosition="0">
        <references count="2">
          <reference field="0" count="1" selected="0">
            <x v="652"/>
          </reference>
          <reference field="1" count="1">
            <x v="1"/>
          </reference>
        </references>
      </pivotArea>
    </format>
    <format dxfId="1414">
      <pivotArea dataOnly="0" labelOnly="1" fieldPosition="0">
        <references count="2">
          <reference field="0" count="1" selected="0">
            <x v="653"/>
          </reference>
          <reference field="1" count="1">
            <x v="1"/>
          </reference>
        </references>
      </pivotArea>
    </format>
    <format dxfId="1413">
      <pivotArea dataOnly="0" labelOnly="1" fieldPosition="0">
        <references count="2">
          <reference field="0" count="1" selected="0">
            <x v="654"/>
          </reference>
          <reference field="1" count="1">
            <x v="1"/>
          </reference>
        </references>
      </pivotArea>
    </format>
    <format dxfId="1412">
      <pivotArea dataOnly="0" labelOnly="1" fieldPosition="0">
        <references count="2">
          <reference field="0" count="1" selected="0">
            <x v="655"/>
          </reference>
          <reference field="1" count="1">
            <x v="1"/>
          </reference>
        </references>
      </pivotArea>
    </format>
    <format dxfId="1411">
      <pivotArea dataOnly="0" labelOnly="1" fieldPosition="0">
        <references count="2">
          <reference field="0" count="1" selected="0">
            <x v="656"/>
          </reference>
          <reference field="1" count="1">
            <x v="1"/>
          </reference>
        </references>
      </pivotArea>
    </format>
    <format dxfId="1410">
      <pivotArea dataOnly="0" labelOnly="1" fieldPosition="0">
        <references count="2">
          <reference field="0" count="1" selected="0">
            <x v="657"/>
          </reference>
          <reference field="1" count="1">
            <x v="0"/>
          </reference>
        </references>
      </pivotArea>
    </format>
    <format dxfId="1409">
      <pivotArea dataOnly="0" labelOnly="1" fieldPosition="0">
        <references count="2">
          <reference field="0" count="1" selected="0">
            <x v="658"/>
          </reference>
          <reference field="1" count="1">
            <x v="1"/>
          </reference>
        </references>
      </pivotArea>
    </format>
    <format dxfId="1408">
      <pivotArea dataOnly="0" labelOnly="1" fieldPosition="0">
        <references count="2">
          <reference field="0" count="1" selected="0">
            <x v="659"/>
          </reference>
          <reference field="1" count="1">
            <x v="1"/>
          </reference>
        </references>
      </pivotArea>
    </format>
    <format dxfId="1407">
      <pivotArea dataOnly="0" labelOnly="1" fieldPosition="0">
        <references count="2">
          <reference field="0" count="1" selected="0">
            <x v="660"/>
          </reference>
          <reference field="1" count="1">
            <x v="1"/>
          </reference>
        </references>
      </pivotArea>
    </format>
    <format dxfId="1406">
      <pivotArea dataOnly="0" labelOnly="1" fieldPosition="0">
        <references count="2">
          <reference field="0" count="1" selected="0">
            <x v="661"/>
          </reference>
          <reference field="1" count="1">
            <x v="1"/>
          </reference>
        </references>
      </pivotArea>
    </format>
    <format dxfId="1405">
      <pivotArea dataOnly="0" labelOnly="1" fieldPosition="0">
        <references count="2">
          <reference field="0" count="1" selected="0">
            <x v="662"/>
          </reference>
          <reference field="1" count="1">
            <x v="1"/>
          </reference>
        </references>
      </pivotArea>
    </format>
    <format dxfId="1404">
      <pivotArea dataOnly="0" labelOnly="1" fieldPosition="0">
        <references count="2">
          <reference field="0" count="1" selected="0">
            <x v="663"/>
          </reference>
          <reference field="1" count="1">
            <x v="1"/>
          </reference>
        </references>
      </pivotArea>
    </format>
    <format dxfId="1403">
      <pivotArea dataOnly="0" labelOnly="1" fieldPosition="0">
        <references count="2">
          <reference field="0" count="1" selected="0">
            <x v="664"/>
          </reference>
          <reference field="1" count="1">
            <x v="1"/>
          </reference>
        </references>
      </pivotArea>
    </format>
    <format dxfId="1402">
      <pivotArea dataOnly="0" labelOnly="1" fieldPosition="0">
        <references count="2">
          <reference field="0" count="1" selected="0">
            <x v="665"/>
          </reference>
          <reference field="1" count="1">
            <x v="1"/>
          </reference>
        </references>
      </pivotArea>
    </format>
    <format dxfId="1401">
      <pivotArea dataOnly="0" labelOnly="1" fieldPosition="0">
        <references count="2">
          <reference field="0" count="1" selected="0">
            <x v="666"/>
          </reference>
          <reference field="1" count="1">
            <x v="1"/>
          </reference>
        </references>
      </pivotArea>
    </format>
    <format dxfId="1400">
      <pivotArea dataOnly="0" labelOnly="1" fieldPosition="0">
        <references count="2">
          <reference field="0" count="1" selected="0">
            <x v="667"/>
          </reference>
          <reference field="1" count="1">
            <x v="1"/>
          </reference>
        </references>
      </pivotArea>
    </format>
    <format dxfId="1399">
      <pivotArea dataOnly="0" labelOnly="1" fieldPosition="0">
        <references count="2">
          <reference field="0" count="1" selected="0">
            <x v="668"/>
          </reference>
          <reference field="1" count="1">
            <x v="0"/>
          </reference>
        </references>
      </pivotArea>
    </format>
    <format dxfId="1398">
      <pivotArea dataOnly="0" labelOnly="1" fieldPosition="0">
        <references count="2">
          <reference field="0" count="1" selected="0">
            <x v="669"/>
          </reference>
          <reference field="1" count="1">
            <x v="1"/>
          </reference>
        </references>
      </pivotArea>
    </format>
    <format dxfId="1397">
      <pivotArea dataOnly="0" labelOnly="1" fieldPosition="0">
        <references count="2">
          <reference field="0" count="1" selected="0">
            <x v="670"/>
          </reference>
          <reference field="1" count="1">
            <x v="1"/>
          </reference>
        </references>
      </pivotArea>
    </format>
    <format dxfId="1396">
      <pivotArea dataOnly="0" labelOnly="1" fieldPosition="0">
        <references count="2">
          <reference field="0" count="1" selected="0">
            <x v="671"/>
          </reference>
          <reference field="1" count="1">
            <x v="1"/>
          </reference>
        </references>
      </pivotArea>
    </format>
    <format dxfId="1395">
      <pivotArea dataOnly="0" labelOnly="1" fieldPosition="0">
        <references count="2">
          <reference field="0" count="1" selected="0">
            <x v="672"/>
          </reference>
          <reference field="1" count="1">
            <x v="1"/>
          </reference>
        </references>
      </pivotArea>
    </format>
    <format dxfId="1394">
      <pivotArea dataOnly="0" labelOnly="1" fieldPosition="0">
        <references count="2">
          <reference field="0" count="1" selected="0">
            <x v="673"/>
          </reference>
          <reference field="1" count="1">
            <x v="1"/>
          </reference>
        </references>
      </pivotArea>
    </format>
    <format dxfId="1393">
      <pivotArea dataOnly="0" labelOnly="1" fieldPosition="0">
        <references count="2">
          <reference field="0" count="1" selected="0">
            <x v="674"/>
          </reference>
          <reference field="1" count="1">
            <x v="1"/>
          </reference>
        </references>
      </pivotArea>
    </format>
    <format dxfId="1392">
      <pivotArea dataOnly="0" labelOnly="1" fieldPosition="0">
        <references count="2">
          <reference field="0" count="1" selected="0">
            <x v="675"/>
          </reference>
          <reference field="1" count="1">
            <x v="1"/>
          </reference>
        </references>
      </pivotArea>
    </format>
    <format dxfId="1391">
      <pivotArea dataOnly="0" labelOnly="1" fieldPosition="0">
        <references count="2">
          <reference field="0" count="1" selected="0">
            <x v="676"/>
          </reference>
          <reference field="1" count="1">
            <x v="1"/>
          </reference>
        </references>
      </pivotArea>
    </format>
    <format dxfId="1390">
      <pivotArea dataOnly="0" labelOnly="1" fieldPosition="0">
        <references count="2">
          <reference field="0" count="1" selected="0">
            <x v="677"/>
          </reference>
          <reference field="1" count="1">
            <x v="1"/>
          </reference>
        </references>
      </pivotArea>
    </format>
    <format dxfId="1389">
      <pivotArea dataOnly="0" labelOnly="1" fieldPosition="0">
        <references count="2">
          <reference field="0" count="1" selected="0">
            <x v="678"/>
          </reference>
          <reference field="1" count="1">
            <x v="1"/>
          </reference>
        </references>
      </pivotArea>
    </format>
    <format dxfId="1388">
      <pivotArea dataOnly="0" labelOnly="1" fieldPosition="0">
        <references count="2">
          <reference field="0" count="1" selected="0">
            <x v="679"/>
          </reference>
          <reference field="1" count="1">
            <x v="0"/>
          </reference>
        </references>
      </pivotArea>
    </format>
    <format dxfId="1387">
      <pivotArea dataOnly="0" labelOnly="1" fieldPosition="0">
        <references count="2">
          <reference field="0" count="1" selected="0">
            <x v="680"/>
          </reference>
          <reference field="1" count="1">
            <x v="1"/>
          </reference>
        </references>
      </pivotArea>
    </format>
    <format dxfId="1386">
      <pivotArea dataOnly="0" labelOnly="1" fieldPosition="0">
        <references count="2">
          <reference field="0" count="1" selected="0">
            <x v="681"/>
          </reference>
          <reference field="1" count="1">
            <x v="1"/>
          </reference>
        </references>
      </pivotArea>
    </format>
    <format dxfId="1385">
      <pivotArea dataOnly="0" labelOnly="1" fieldPosition="0">
        <references count="2">
          <reference field="0" count="1" selected="0">
            <x v="682"/>
          </reference>
          <reference field="1" count="1">
            <x v="1"/>
          </reference>
        </references>
      </pivotArea>
    </format>
    <format dxfId="1384">
      <pivotArea dataOnly="0" labelOnly="1" fieldPosition="0">
        <references count="2">
          <reference field="0" count="1" selected="0">
            <x v="683"/>
          </reference>
          <reference field="1" count="1">
            <x v="1"/>
          </reference>
        </references>
      </pivotArea>
    </format>
    <format dxfId="1383">
      <pivotArea dataOnly="0" labelOnly="1" fieldPosition="0">
        <references count="2">
          <reference field="0" count="1" selected="0">
            <x v="684"/>
          </reference>
          <reference field="1" count="1">
            <x v="1"/>
          </reference>
        </references>
      </pivotArea>
    </format>
    <format dxfId="1382">
      <pivotArea dataOnly="0" labelOnly="1" fieldPosition="0">
        <references count="2">
          <reference field="0" count="1" selected="0">
            <x v="685"/>
          </reference>
          <reference field="1" count="1">
            <x v="3"/>
          </reference>
        </references>
      </pivotArea>
    </format>
    <format dxfId="1381">
      <pivotArea dataOnly="0" labelOnly="1" fieldPosition="0">
        <references count="2">
          <reference field="0" count="1" selected="0">
            <x v="686"/>
          </reference>
          <reference field="1" count="1">
            <x v="3"/>
          </reference>
        </references>
      </pivotArea>
    </format>
    <format dxfId="1380">
      <pivotArea dataOnly="0" labelOnly="1" fieldPosition="0">
        <references count="2">
          <reference field="0" count="1" selected="0">
            <x v="687"/>
          </reference>
          <reference field="1" count="1">
            <x v="3"/>
          </reference>
        </references>
      </pivotArea>
    </format>
    <format dxfId="1379">
      <pivotArea dataOnly="0" labelOnly="1" fieldPosition="0">
        <references count="2">
          <reference field="0" count="1" selected="0">
            <x v="688"/>
          </reference>
          <reference field="1" count="1">
            <x v="3"/>
          </reference>
        </references>
      </pivotArea>
    </format>
    <format dxfId="1378">
      <pivotArea dataOnly="0" labelOnly="1" fieldPosition="0">
        <references count="2">
          <reference field="0" count="1" selected="0">
            <x v="689"/>
          </reference>
          <reference field="1" count="1">
            <x v="0"/>
          </reference>
        </references>
      </pivotArea>
    </format>
    <format dxfId="1377">
      <pivotArea dataOnly="0" labelOnly="1" fieldPosition="0">
        <references count="2">
          <reference field="0" count="1" selected="0">
            <x v="690"/>
          </reference>
          <reference field="1" count="1">
            <x v="0"/>
          </reference>
        </references>
      </pivotArea>
    </format>
    <format dxfId="1376">
      <pivotArea dataOnly="0" labelOnly="1" fieldPosition="0">
        <references count="2">
          <reference field="0" count="1" selected="0">
            <x v="691"/>
          </reference>
          <reference field="1" count="1">
            <x v="1"/>
          </reference>
        </references>
      </pivotArea>
    </format>
    <format dxfId="1375">
      <pivotArea dataOnly="0" labelOnly="1" fieldPosition="0">
        <references count="2">
          <reference field="0" count="1" selected="0">
            <x v="692"/>
          </reference>
          <reference field="1" count="1">
            <x v="2"/>
          </reference>
        </references>
      </pivotArea>
    </format>
    <format dxfId="1374">
      <pivotArea dataOnly="0" labelOnly="1" fieldPosition="0">
        <references count="2">
          <reference field="0" count="1" selected="0">
            <x v="693"/>
          </reference>
          <reference field="1" count="1">
            <x v="0"/>
          </reference>
        </references>
      </pivotArea>
    </format>
    <format dxfId="1373">
      <pivotArea dataOnly="0" labelOnly="1" fieldPosition="0">
        <references count="2">
          <reference field="0" count="1" selected="0">
            <x v="694"/>
          </reference>
          <reference field="1" count="1">
            <x v="2"/>
          </reference>
        </references>
      </pivotArea>
    </format>
    <format dxfId="1372">
      <pivotArea dataOnly="0" labelOnly="1" fieldPosition="0">
        <references count="2">
          <reference field="0" count="1" selected="0">
            <x v="695"/>
          </reference>
          <reference field="1" count="1">
            <x v="3"/>
          </reference>
        </references>
      </pivotArea>
    </format>
    <format dxfId="1371">
      <pivotArea dataOnly="0" labelOnly="1" fieldPosition="0">
        <references count="2">
          <reference field="0" count="1" selected="0">
            <x v="696"/>
          </reference>
          <reference field="1" count="1">
            <x v="0"/>
          </reference>
        </references>
      </pivotArea>
    </format>
    <format dxfId="1370">
      <pivotArea dataOnly="0" labelOnly="1" fieldPosition="0">
        <references count="2">
          <reference field="0" count="1" selected="0">
            <x v="697"/>
          </reference>
          <reference field="1" count="1">
            <x v="2"/>
          </reference>
        </references>
      </pivotArea>
    </format>
    <format dxfId="1369">
      <pivotArea dataOnly="0" labelOnly="1" fieldPosition="0">
        <references count="2">
          <reference field="0" count="1" selected="0">
            <x v="698"/>
          </reference>
          <reference field="1" count="1">
            <x v="1"/>
          </reference>
        </references>
      </pivotArea>
    </format>
    <format dxfId="1368">
      <pivotArea dataOnly="0" labelOnly="1" fieldPosition="0">
        <references count="2">
          <reference field="0" count="1" selected="0">
            <x v="699"/>
          </reference>
          <reference field="1" count="1">
            <x v="2"/>
          </reference>
        </references>
      </pivotArea>
    </format>
    <format dxfId="1367">
      <pivotArea dataOnly="0" labelOnly="1" fieldPosition="0">
        <references count="2">
          <reference field="0" count="1" selected="0">
            <x v="700"/>
          </reference>
          <reference field="1" count="1">
            <x v="1"/>
          </reference>
        </references>
      </pivotArea>
    </format>
    <format dxfId="1366">
      <pivotArea dataOnly="0" labelOnly="1" fieldPosition="0">
        <references count="2">
          <reference field="0" count="1" selected="0">
            <x v="701"/>
          </reference>
          <reference field="1" count="1">
            <x v="0"/>
          </reference>
        </references>
      </pivotArea>
    </format>
    <format dxfId="1365">
      <pivotArea dataOnly="0" labelOnly="1" fieldPosition="0">
        <references count="2">
          <reference field="0" count="1" selected="0">
            <x v="702"/>
          </reference>
          <reference field="1" count="1">
            <x v="0"/>
          </reference>
        </references>
      </pivotArea>
    </format>
    <format dxfId="1364">
      <pivotArea dataOnly="0" labelOnly="1" fieldPosition="0">
        <references count="2">
          <reference field="0" count="1" selected="0">
            <x v="703"/>
          </reference>
          <reference field="1" count="1">
            <x v="1"/>
          </reference>
        </references>
      </pivotArea>
    </format>
    <format dxfId="1363">
      <pivotArea dataOnly="0" labelOnly="1" fieldPosition="0">
        <references count="2">
          <reference field="0" count="1" selected="0">
            <x v="704"/>
          </reference>
          <reference field="1" count="1">
            <x v="2"/>
          </reference>
        </references>
      </pivotArea>
    </format>
    <format dxfId="1362">
      <pivotArea dataOnly="0" labelOnly="1" fieldPosition="0">
        <references count="2">
          <reference field="0" count="1" selected="0">
            <x v="705"/>
          </reference>
          <reference field="1" count="1">
            <x v="3"/>
          </reference>
        </references>
      </pivotArea>
    </format>
    <format dxfId="1361">
      <pivotArea dataOnly="0" labelOnly="1" fieldPosition="0">
        <references count="2">
          <reference field="0" count="1" selected="0">
            <x v="706"/>
          </reference>
          <reference field="1" count="1">
            <x v="2"/>
          </reference>
        </references>
      </pivotArea>
    </format>
    <format dxfId="1360">
      <pivotArea dataOnly="0" labelOnly="1" fieldPosition="0">
        <references count="2">
          <reference field="0" count="1" selected="0">
            <x v="707"/>
          </reference>
          <reference field="1" count="1">
            <x v="3"/>
          </reference>
        </references>
      </pivotArea>
    </format>
    <format dxfId="1359">
      <pivotArea dataOnly="0" labelOnly="1" fieldPosition="0">
        <references count="2">
          <reference field="0" count="1" selected="0">
            <x v="708"/>
          </reference>
          <reference field="1" count="1">
            <x v="0"/>
          </reference>
        </references>
      </pivotArea>
    </format>
    <format dxfId="1358">
      <pivotArea dataOnly="0" labelOnly="1" fieldPosition="0">
        <references count="2">
          <reference field="0" count="1" selected="0">
            <x v="709"/>
          </reference>
          <reference field="1" count="1">
            <x v="2"/>
          </reference>
        </references>
      </pivotArea>
    </format>
    <format dxfId="1357">
      <pivotArea dataOnly="0" labelOnly="1" fieldPosition="0">
        <references count="2">
          <reference field="0" count="1" selected="0">
            <x v="710"/>
          </reference>
          <reference field="1" count="1">
            <x v="2"/>
          </reference>
        </references>
      </pivotArea>
    </format>
    <format dxfId="1356">
      <pivotArea dataOnly="0" labelOnly="1" fieldPosition="0">
        <references count="2">
          <reference field="0" count="1" selected="0">
            <x v="711"/>
          </reference>
          <reference field="1" count="1">
            <x v="2"/>
          </reference>
        </references>
      </pivotArea>
    </format>
    <format dxfId="1355">
      <pivotArea dataOnly="0" labelOnly="1" fieldPosition="0">
        <references count="2">
          <reference field="0" count="1" selected="0">
            <x v="712"/>
          </reference>
          <reference field="1" count="1">
            <x v="0"/>
          </reference>
        </references>
      </pivotArea>
    </format>
    <format dxfId="1354">
      <pivotArea dataOnly="0" labelOnly="1" fieldPosition="0">
        <references count="2">
          <reference field="0" count="1" selected="0">
            <x v="713"/>
          </reference>
          <reference field="1" count="1">
            <x v="0"/>
          </reference>
        </references>
      </pivotArea>
    </format>
    <format dxfId="1353">
      <pivotArea dataOnly="0" labelOnly="1" fieldPosition="0">
        <references count="2">
          <reference field="0" count="1" selected="0">
            <x v="714"/>
          </reference>
          <reference field="1" count="1">
            <x v="0"/>
          </reference>
        </references>
      </pivotArea>
    </format>
    <format dxfId="1352">
      <pivotArea dataOnly="0" labelOnly="1" fieldPosition="0">
        <references count="2">
          <reference field="0" count="1" selected="0">
            <x v="715"/>
          </reference>
          <reference field="1" count="1">
            <x v="0"/>
          </reference>
        </references>
      </pivotArea>
    </format>
    <format dxfId="1351">
      <pivotArea dataOnly="0" labelOnly="1" fieldPosition="0">
        <references count="2">
          <reference field="0" count="1" selected="0">
            <x v="716"/>
          </reference>
          <reference field="1" count="1">
            <x v="1"/>
          </reference>
        </references>
      </pivotArea>
    </format>
    <format dxfId="1350">
      <pivotArea dataOnly="0" labelOnly="1" fieldPosition="0">
        <references count="2">
          <reference field="0" count="1" selected="0">
            <x v="717"/>
          </reference>
          <reference field="1" count="1">
            <x v="3"/>
          </reference>
        </references>
      </pivotArea>
    </format>
    <format dxfId="1349">
      <pivotArea dataOnly="0" labelOnly="1" fieldPosition="0">
        <references count="2">
          <reference field="0" count="1" selected="0">
            <x v="718"/>
          </reference>
          <reference field="1" count="1">
            <x v="1"/>
          </reference>
        </references>
      </pivotArea>
    </format>
    <format dxfId="1348">
      <pivotArea dataOnly="0" labelOnly="1" fieldPosition="0">
        <references count="2">
          <reference field="0" count="1" selected="0">
            <x v="719"/>
          </reference>
          <reference field="1" count="1">
            <x v="2"/>
          </reference>
        </references>
      </pivotArea>
    </format>
    <format dxfId="1347">
      <pivotArea dataOnly="0" labelOnly="1" fieldPosition="0">
        <references count="2">
          <reference field="0" count="1" selected="0">
            <x v="720"/>
          </reference>
          <reference field="1" count="1">
            <x v="0"/>
          </reference>
        </references>
      </pivotArea>
    </format>
    <format dxfId="1346">
      <pivotArea dataOnly="0" labelOnly="1" fieldPosition="0">
        <references count="2">
          <reference field="0" count="1" selected="0">
            <x v="721"/>
          </reference>
          <reference field="1" count="1">
            <x v="0"/>
          </reference>
        </references>
      </pivotArea>
    </format>
    <format dxfId="1345">
      <pivotArea dataOnly="0" labelOnly="1" fieldPosition="0">
        <references count="2">
          <reference field="0" count="1" selected="0">
            <x v="722"/>
          </reference>
          <reference field="1" count="1">
            <x v="2"/>
          </reference>
        </references>
      </pivotArea>
    </format>
    <format dxfId="1344">
      <pivotArea dataOnly="0" labelOnly="1" fieldPosition="0">
        <references count="2">
          <reference field="0" count="1" selected="0">
            <x v="723"/>
          </reference>
          <reference field="1" count="1">
            <x v="0"/>
          </reference>
        </references>
      </pivotArea>
    </format>
    <format dxfId="1343">
      <pivotArea dataOnly="0" labelOnly="1" fieldPosition="0">
        <references count="2">
          <reference field="0" count="1" selected="0">
            <x v="724"/>
          </reference>
          <reference field="1" count="1">
            <x v="0"/>
          </reference>
        </references>
      </pivotArea>
    </format>
    <format dxfId="1342">
      <pivotArea dataOnly="0" labelOnly="1" fieldPosition="0">
        <references count="2">
          <reference field="0" count="1" selected="0">
            <x v="725"/>
          </reference>
          <reference field="1" count="1">
            <x v="2"/>
          </reference>
        </references>
      </pivotArea>
    </format>
    <format dxfId="1341">
      <pivotArea dataOnly="0" labelOnly="1" fieldPosition="0">
        <references count="2">
          <reference field="0" count="1" selected="0">
            <x v="726"/>
          </reference>
          <reference field="1" count="1">
            <x v="0"/>
          </reference>
        </references>
      </pivotArea>
    </format>
    <format dxfId="1340">
      <pivotArea dataOnly="0" labelOnly="1" fieldPosition="0">
        <references count="2">
          <reference field="0" count="1" selected="0">
            <x v="727"/>
          </reference>
          <reference field="1" count="1">
            <x v="1"/>
          </reference>
        </references>
      </pivotArea>
    </format>
    <format dxfId="1339">
      <pivotArea dataOnly="0" labelOnly="1" fieldPosition="0">
        <references count="2">
          <reference field="0" count="1" selected="0">
            <x v="728"/>
          </reference>
          <reference field="1" count="1">
            <x v="0"/>
          </reference>
        </references>
      </pivotArea>
    </format>
    <format dxfId="1338">
      <pivotArea dataOnly="0" labelOnly="1" fieldPosition="0">
        <references count="2">
          <reference field="0" count="1" selected="0">
            <x v="729"/>
          </reference>
          <reference field="1" count="1">
            <x v="2"/>
          </reference>
        </references>
      </pivotArea>
    </format>
    <format dxfId="1337">
      <pivotArea dataOnly="0" labelOnly="1" fieldPosition="0">
        <references count="2">
          <reference field="0" count="1" selected="0">
            <x v="730"/>
          </reference>
          <reference field="1" count="1">
            <x v="0"/>
          </reference>
        </references>
      </pivotArea>
    </format>
    <format dxfId="1336">
      <pivotArea dataOnly="0" labelOnly="1" fieldPosition="0">
        <references count="2">
          <reference field="0" count="1" selected="0">
            <x v="731"/>
          </reference>
          <reference field="1" count="1">
            <x v="2"/>
          </reference>
        </references>
      </pivotArea>
    </format>
    <format dxfId="1335">
      <pivotArea dataOnly="0" labelOnly="1" fieldPosition="0">
        <references count="2">
          <reference field="0" count="1" selected="0">
            <x v="732"/>
          </reference>
          <reference field="1" count="1">
            <x v="2"/>
          </reference>
        </references>
      </pivotArea>
    </format>
    <format dxfId="1334">
      <pivotArea dataOnly="0" labelOnly="1" fieldPosition="0">
        <references count="2">
          <reference field="0" count="1" selected="0">
            <x v="733"/>
          </reference>
          <reference field="1" count="1">
            <x v="2"/>
          </reference>
        </references>
      </pivotArea>
    </format>
    <format dxfId="1333">
      <pivotArea dataOnly="0" labelOnly="1" fieldPosition="0">
        <references count="2">
          <reference field="0" count="1" selected="0">
            <x v="734"/>
          </reference>
          <reference field="1" count="1">
            <x v="0"/>
          </reference>
        </references>
      </pivotArea>
    </format>
    <format dxfId="1332">
      <pivotArea dataOnly="0" labelOnly="1" fieldPosition="0">
        <references count="2">
          <reference field="0" count="1" selected="0">
            <x v="735"/>
          </reference>
          <reference field="1" count="1">
            <x v="1"/>
          </reference>
        </references>
      </pivotArea>
    </format>
    <format dxfId="1331">
      <pivotArea dataOnly="0" labelOnly="1" fieldPosition="0">
        <references count="2">
          <reference field="0" count="1" selected="0">
            <x v="736"/>
          </reference>
          <reference field="1" count="1">
            <x v="1"/>
          </reference>
        </references>
      </pivotArea>
    </format>
    <format dxfId="1330">
      <pivotArea dataOnly="0" labelOnly="1" fieldPosition="0">
        <references count="2">
          <reference field="0" count="1" selected="0">
            <x v="737"/>
          </reference>
          <reference field="1" count="1">
            <x v="1"/>
          </reference>
        </references>
      </pivotArea>
    </format>
    <format dxfId="1329">
      <pivotArea dataOnly="0" labelOnly="1" fieldPosition="0">
        <references count="2">
          <reference field="0" count="1" selected="0">
            <x v="738"/>
          </reference>
          <reference field="1" count="1">
            <x v="0"/>
          </reference>
        </references>
      </pivotArea>
    </format>
    <format dxfId="1328">
      <pivotArea dataOnly="0" labelOnly="1" fieldPosition="0">
        <references count="2">
          <reference field="0" count="1" selected="0">
            <x v="739"/>
          </reference>
          <reference field="1" count="1">
            <x v="0"/>
          </reference>
        </references>
      </pivotArea>
    </format>
    <format dxfId="1327">
      <pivotArea dataOnly="0" labelOnly="1" fieldPosition="0">
        <references count="2">
          <reference field="0" count="1" selected="0">
            <x v="740"/>
          </reference>
          <reference field="1" count="1">
            <x v="2"/>
          </reference>
        </references>
      </pivotArea>
    </format>
    <format dxfId="1326">
      <pivotArea dataOnly="0" labelOnly="1" fieldPosition="0">
        <references count="2">
          <reference field="0" count="1" selected="0">
            <x v="741"/>
          </reference>
          <reference field="1" count="1">
            <x v="2"/>
          </reference>
        </references>
      </pivotArea>
    </format>
    <format dxfId="1325">
      <pivotArea dataOnly="0" labelOnly="1" fieldPosition="0">
        <references count="2">
          <reference field="0" count="1" selected="0">
            <x v="742"/>
          </reference>
          <reference field="1" count="1">
            <x v="2"/>
          </reference>
        </references>
      </pivotArea>
    </format>
    <format dxfId="1324">
      <pivotArea dataOnly="0" labelOnly="1" fieldPosition="0">
        <references count="2">
          <reference field="0" count="1" selected="0">
            <x v="743"/>
          </reference>
          <reference field="1" count="1">
            <x v="1"/>
          </reference>
        </references>
      </pivotArea>
    </format>
    <format dxfId="1323">
      <pivotArea dataOnly="0" labelOnly="1" fieldPosition="0">
        <references count="2">
          <reference field="0" count="1" selected="0">
            <x v="744"/>
          </reference>
          <reference field="1" count="1">
            <x v="3"/>
          </reference>
        </references>
      </pivotArea>
    </format>
    <format dxfId="1322">
      <pivotArea dataOnly="0" labelOnly="1" fieldPosition="0">
        <references count="2">
          <reference field="0" count="1" selected="0">
            <x v="745"/>
          </reference>
          <reference field="1" count="1">
            <x v="0"/>
          </reference>
        </references>
      </pivotArea>
    </format>
    <format dxfId="1321">
      <pivotArea dataOnly="0" labelOnly="1" fieldPosition="0">
        <references count="2">
          <reference field="0" count="1" selected="0">
            <x v="746"/>
          </reference>
          <reference field="1" count="1">
            <x v="1"/>
          </reference>
        </references>
      </pivotArea>
    </format>
    <format dxfId="1320">
      <pivotArea dataOnly="0" labelOnly="1" fieldPosition="0">
        <references count="2">
          <reference field="0" count="1" selected="0">
            <x v="747"/>
          </reference>
          <reference field="1" count="1">
            <x v="0"/>
          </reference>
        </references>
      </pivotArea>
    </format>
    <format dxfId="1319">
      <pivotArea dataOnly="0" labelOnly="1" fieldPosition="0">
        <references count="2">
          <reference field="0" count="1" selected="0">
            <x v="748"/>
          </reference>
          <reference field="1" count="1">
            <x v="0"/>
          </reference>
        </references>
      </pivotArea>
    </format>
    <format dxfId="1318">
      <pivotArea dataOnly="0" labelOnly="1" fieldPosition="0">
        <references count="2">
          <reference field="0" count="1" selected="0">
            <x v="749"/>
          </reference>
          <reference field="1" count="1">
            <x v="2"/>
          </reference>
        </references>
      </pivotArea>
    </format>
    <format dxfId="1317">
      <pivotArea dataOnly="0" labelOnly="1" fieldPosition="0">
        <references count="2">
          <reference field="0" count="1" selected="0">
            <x v="750"/>
          </reference>
          <reference field="1" count="1">
            <x v="3"/>
          </reference>
        </references>
      </pivotArea>
    </format>
    <format dxfId="1316">
      <pivotArea dataOnly="0" labelOnly="1" fieldPosition="0">
        <references count="2">
          <reference field="0" count="1" selected="0">
            <x v="751"/>
          </reference>
          <reference field="1" count="1">
            <x v="3"/>
          </reference>
        </references>
      </pivotArea>
    </format>
    <format dxfId="1315">
      <pivotArea dataOnly="0" labelOnly="1" fieldPosition="0">
        <references count="2">
          <reference field="0" count="1" selected="0">
            <x v="752"/>
          </reference>
          <reference field="1" count="1">
            <x v="0"/>
          </reference>
        </references>
      </pivotArea>
    </format>
    <format dxfId="1314">
      <pivotArea dataOnly="0" labelOnly="1" fieldPosition="0">
        <references count="2">
          <reference field="0" count="1" selected="0">
            <x v="753"/>
          </reference>
          <reference field="1" count="1">
            <x v="2"/>
          </reference>
        </references>
      </pivotArea>
    </format>
    <format dxfId="1313">
      <pivotArea dataOnly="0" labelOnly="1" fieldPosition="0">
        <references count="2">
          <reference field="0" count="1" selected="0">
            <x v="754"/>
          </reference>
          <reference field="1" count="1">
            <x v="0"/>
          </reference>
        </references>
      </pivotArea>
    </format>
    <format dxfId="1312">
      <pivotArea dataOnly="0" labelOnly="1" fieldPosition="0">
        <references count="2">
          <reference field="0" count="1" selected="0">
            <x v="755"/>
          </reference>
          <reference field="1" count="1">
            <x v="1"/>
          </reference>
        </references>
      </pivotArea>
    </format>
    <format dxfId="1311">
      <pivotArea dataOnly="0" labelOnly="1" fieldPosition="0">
        <references count="2">
          <reference field="0" count="1" selected="0">
            <x v="756"/>
          </reference>
          <reference field="1" count="1">
            <x v="0"/>
          </reference>
        </references>
      </pivotArea>
    </format>
    <format dxfId="1310">
      <pivotArea dataOnly="0" labelOnly="1" fieldPosition="0">
        <references count="2">
          <reference field="0" count="1" selected="0">
            <x v="757"/>
          </reference>
          <reference field="1" count="1">
            <x v="2"/>
          </reference>
        </references>
      </pivotArea>
    </format>
    <format dxfId="1309">
      <pivotArea dataOnly="0" labelOnly="1" fieldPosition="0">
        <references count="2">
          <reference field="0" count="1" selected="0">
            <x v="758"/>
          </reference>
          <reference field="1" count="1">
            <x v="3"/>
          </reference>
        </references>
      </pivotArea>
    </format>
    <format dxfId="1308">
      <pivotArea dataOnly="0" labelOnly="1" fieldPosition="0">
        <references count="2">
          <reference field="0" count="1" selected="0">
            <x v="759"/>
          </reference>
          <reference field="1" count="1">
            <x v="2"/>
          </reference>
        </references>
      </pivotArea>
    </format>
    <format dxfId="1307">
      <pivotArea dataOnly="0" labelOnly="1" fieldPosition="0">
        <references count="2">
          <reference field="0" count="1" selected="0">
            <x v="760"/>
          </reference>
          <reference field="1" count="1">
            <x v="2"/>
          </reference>
        </references>
      </pivotArea>
    </format>
    <format dxfId="1306">
      <pivotArea dataOnly="0" labelOnly="1" fieldPosition="0">
        <references count="2">
          <reference field="0" count="1" selected="0">
            <x v="761"/>
          </reference>
          <reference field="1" count="1">
            <x v="0"/>
          </reference>
        </references>
      </pivotArea>
    </format>
    <format dxfId="1305">
      <pivotArea dataOnly="0" labelOnly="1" fieldPosition="0">
        <references count="2">
          <reference field="0" count="1" selected="0">
            <x v="762"/>
          </reference>
          <reference field="1" count="1">
            <x v="1"/>
          </reference>
        </references>
      </pivotArea>
    </format>
    <format dxfId="1304">
      <pivotArea dataOnly="0" labelOnly="1" fieldPosition="0">
        <references count="2">
          <reference field="0" count="1" selected="0">
            <x v="763"/>
          </reference>
          <reference field="1" count="1">
            <x v="0"/>
          </reference>
        </references>
      </pivotArea>
    </format>
    <format dxfId="1303">
      <pivotArea dataOnly="0" labelOnly="1" fieldPosition="0">
        <references count="2">
          <reference field="0" count="1" selected="0">
            <x v="764"/>
          </reference>
          <reference field="1" count="1">
            <x v="0"/>
          </reference>
        </references>
      </pivotArea>
    </format>
    <format dxfId="1302">
      <pivotArea dataOnly="0" labelOnly="1" fieldPosition="0">
        <references count="2">
          <reference field="0" count="1" selected="0">
            <x v="765"/>
          </reference>
          <reference field="1" count="1">
            <x v="1"/>
          </reference>
        </references>
      </pivotArea>
    </format>
    <format dxfId="1301">
      <pivotArea dataOnly="0" labelOnly="1" fieldPosition="0">
        <references count="2">
          <reference field="0" count="1" selected="0">
            <x v="766"/>
          </reference>
          <reference field="1" count="1">
            <x v="3"/>
          </reference>
        </references>
      </pivotArea>
    </format>
    <format dxfId="1300">
      <pivotArea dataOnly="0" labelOnly="1" fieldPosition="0">
        <references count="2">
          <reference field="0" count="1" selected="0">
            <x v="767"/>
          </reference>
          <reference field="1" count="1">
            <x v="0"/>
          </reference>
        </references>
      </pivotArea>
    </format>
    <format dxfId="1299">
      <pivotArea dataOnly="0" labelOnly="1" fieldPosition="0">
        <references count="2">
          <reference field="0" count="1" selected="0">
            <x v="768"/>
          </reference>
          <reference field="1" count="1">
            <x v="2"/>
          </reference>
        </references>
      </pivotArea>
    </format>
    <format dxfId="1298">
      <pivotArea dataOnly="0" labelOnly="1" fieldPosition="0">
        <references count="2">
          <reference field="0" count="1" selected="0">
            <x v="769"/>
          </reference>
          <reference field="1" count="1">
            <x v="0"/>
          </reference>
        </references>
      </pivotArea>
    </format>
    <format dxfId="1297">
      <pivotArea dataOnly="0" labelOnly="1" fieldPosition="0">
        <references count="2">
          <reference field="0" count="1" selected="0">
            <x v="770"/>
          </reference>
          <reference field="1" count="1">
            <x v="0"/>
          </reference>
        </references>
      </pivotArea>
    </format>
    <format dxfId="1296">
      <pivotArea dataOnly="0" labelOnly="1" fieldPosition="0">
        <references count="2">
          <reference field="0" count="1" selected="0">
            <x v="771"/>
          </reference>
          <reference field="1" count="1">
            <x v="2"/>
          </reference>
        </references>
      </pivotArea>
    </format>
    <format dxfId="1295">
      <pivotArea dataOnly="0" labelOnly="1" fieldPosition="0">
        <references count="2">
          <reference field="0" count="1" selected="0">
            <x v="772"/>
          </reference>
          <reference field="1" count="1">
            <x v="1"/>
          </reference>
        </references>
      </pivotArea>
    </format>
    <format dxfId="1294">
      <pivotArea dataOnly="0" labelOnly="1" fieldPosition="0">
        <references count="2">
          <reference field="0" count="1" selected="0">
            <x v="773"/>
          </reference>
          <reference field="1" count="1">
            <x v="2"/>
          </reference>
        </references>
      </pivotArea>
    </format>
    <format dxfId="1293">
      <pivotArea dataOnly="0" labelOnly="1" fieldPosition="0">
        <references count="2">
          <reference field="0" count="1" selected="0">
            <x v="774"/>
          </reference>
          <reference field="1" count="1">
            <x v="3"/>
          </reference>
        </references>
      </pivotArea>
    </format>
    <format dxfId="1292">
      <pivotArea dataOnly="0" labelOnly="1" fieldPosition="0">
        <references count="2">
          <reference field="0" count="1" selected="0">
            <x v="775"/>
          </reference>
          <reference field="1" count="1">
            <x v="1"/>
          </reference>
        </references>
      </pivotArea>
    </format>
    <format dxfId="1291">
      <pivotArea dataOnly="0" labelOnly="1" fieldPosition="0">
        <references count="2">
          <reference field="0" count="1" selected="0">
            <x v="776"/>
          </reference>
          <reference field="1" count="1">
            <x v="1"/>
          </reference>
        </references>
      </pivotArea>
    </format>
    <format dxfId="1290">
      <pivotArea dataOnly="0" labelOnly="1" fieldPosition="0">
        <references count="2">
          <reference field="0" count="1" selected="0">
            <x v="777"/>
          </reference>
          <reference field="1" count="1">
            <x v="1"/>
          </reference>
        </references>
      </pivotArea>
    </format>
    <format dxfId="1289">
      <pivotArea dataOnly="0" labelOnly="1" fieldPosition="0">
        <references count="2">
          <reference field="0" count="1" selected="0">
            <x v="778"/>
          </reference>
          <reference field="1" count="1">
            <x v="0"/>
          </reference>
        </references>
      </pivotArea>
    </format>
    <format dxfId="1288">
      <pivotArea dataOnly="0" labelOnly="1" fieldPosition="0">
        <references count="2">
          <reference field="0" count="1" selected="0">
            <x v="779"/>
          </reference>
          <reference field="1" count="1">
            <x v="3"/>
          </reference>
        </references>
      </pivotArea>
    </format>
    <format dxfId="1287">
      <pivotArea dataOnly="0" labelOnly="1" fieldPosition="0">
        <references count="2">
          <reference field="0" count="1" selected="0">
            <x v="780"/>
          </reference>
          <reference field="1" count="1">
            <x v="2"/>
          </reference>
        </references>
      </pivotArea>
    </format>
    <format dxfId="1286">
      <pivotArea dataOnly="0" labelOnly="1" fieldPosition="0">
        <references count="2">
          <reference field="0" count="1" selected="0">
            <x v="781"/>
          </reference>
          <reference field="1" count="1">
            <x v="0"/>
          </reference>
        </references>
      </pivotArea>
    </format>
    <format dxfId="1285">
      <pivotArea dataOnly="0" labelOnly="1" fieldPosition="0">
        <references count="2">
          <reference field="0" count="1" selected="0">
            <x v="782"/>
          </reference>
          <reference field="1" count="1">
            <x v="0"/>
          </reference>
        </references>
      </pivotArea>
    </format>
    <format dxfId="1284">
      <pivotArea dataOnly="0" labelOnly="1" fieldPosition="0">
        <references count="2">
          <reference field="0" count="1" selected="0">
            <x v="783"/>
          </reference>
          <reference field="1" count="1">
            <x v="2"/>
          </reference>
        </references>
      </pivotArea>
    </format>
    <format dxfId="1283">
      <pivotArea dataOnly="0" labelOnly="1" fieldPosition="0">
        <references count="2">
          <reference field="0" count="1" selected="0">
            <x v="784"/>
          </reference>
          <reference field="1" count="1">
            <x v="3"/>
          </reference>
        </references>
      </pivotArea>
    </format>
    <format dxfId="1282">
      <pivotArea dataOnly="0" labelOnly="1" fieldPosition="0">
        <references count="2">
          <reference field="0" count="1" selected="0">
            <x v="785"/>
          </reference>
          <reference field="1" count="1">
            <x v="1"/>
          </reference>
        </references>
      </pivotArea>
    </format>
    <format dxfId="1281">
      <pivotArea dataOnly="0" labelOnly="1" fieldPosition="0">
        <references count="2">
          <reference field="0" count="1" selected="0">
            <x v="786"/>
          </reference>
          <reference field="1" count="1">
            <x v="0"/>
          </reference>
        </references>
      </pivotArea>
    </format>
    <format dxfId="1280">
      <pivotArea dataOnly="0" labelOnly="1" fieldPosition="0">
        <references count="2">
          <reference field="0" count="1" selected="0">
            <x v="787"/>
          </reference>
          <reference field="1" count="1">
            <x v="3"/>
          </reference>
        </references>
      </pivotArea>
    </format>
    <format dxfId="1279">
      <pivotArea dataOnly="0" labelOnly="1" fieldPosition="0">
        <references count="2">
          <reference field="0" count="1" selected="0">
            <x v="788"/>
          </reference>
          <reference field="1" count="1">
            <x v="2"/>
          </reference>
        </references>
      </pivotArea>
    </format>
    <format dxfId="1278">
      <pivotArea dataOnly="0" labelOnly="1" fieldPosition="0">
        <references count="2">
          <reference field="0" count="1" selected="0">
            <x v="789"/>
          </reference>
          <reference field="1" count="1">
            <x v="0"/>
          </reference>
        </references>
      </pivotArea>
    </format>
    <format dxfId="1277">
      <pivotArea dataOnly="0" labelOnly="1" fieldPosition="0">
        <references count="2">
          <reference field="0" count="1" selected="0">
            <x v="790"/>
          </reference>
          <reference field="1" count="1">
            <x v="1"/>
          </reference>
        </references>
      </pivotArea>
    </format>
    <format dxfId="1276">
      <pivotArea dataOnly="0" labelOnly="1" fieldPosition="0">
        <references count="2">
          <reference field="0" count="1" selected="0">
            <x v="791"/>
          </reference>
          <reference field="1" count="1">
            <x v="0"/>
          </reference>
        </references>
      </pivotArea>
    </format>
    <format dxfId="1275">
      <pivotArea dataOnly="0" labelOnly="1" fieldPosition="0">
        <references count="2">
          <reference field="0" count="1" selected="0">
            <x v="792"/>
          </reference>
          <reference field="1" count="1">
            <x v="2"/>
          </reference>
        </references>
      </pivotArea>
    </format>
    <format dxfId="1274">
      <pivotArea dataOnly="0" labelOnly="1" fieldPosition="0">
        <references count="2">
          <reference field="0" count="1" selected="0">
            <x v="793"/>
          </reference>
          <reference field="1" count="1">
            <x v="1"/>
          </reference>
        </references>
      </pivotArea>
    </format>
    <format dxfId="1273">
      <pivotArea dataOnly="0" labelOnly="1" fieldPosition="0">
        <references count="2">
          <reference field="0" count="1" selected="0">
            <x v="794"/>
          </reference>
          <reference field="1" count="1">
            <x v="0"/>
          </reference>
        </references>
      </pivotArea>
    </format>
    <format dxfId="1272">
      <pivotArea dataOnly="0" labelOnly="1" fieldPosition="0">
        <references count="2">
          <reference field="0" count="1" selected="0">
            <x v="795"/>
          </reference>
          <reference field="1" count="1">
            <x v="0"/>
          </reference>
        </references>
      </pivotArea>
    </format>
    <format dxfId="1271">
      <pivotArea dataOnly="0" labelOnly="1" fieldPosition="0">
        <references count="2">
          <reference field="0" count="1" selected="0">
            <x v="796"/>
          </reference>
          <reference field="1" count="1">
            <x v="0"/>
          </reference>
        </references>
      </pivotArea>
    </format>
    <format dxfId="1270">
      <pivotArea dataOnly="0" labelOnly="1" fieldPosition="0">
        <references count="2">
          <reference field="0" count="1" selected="0">
            <x v="797"/>
          </reference>
          <reference field="1" count="1">
            <x v="1"/>
          </reference>
        </references>
      </pivotArea>
    </format>
    <format dxfId="1269">
      <pivotArea dataOnly="0" labelOnly="1" fieldPosition="0">
        <references count="2">
          <reference field="0" count="1" selected="0">
            <x v="798"/>
          </reference>
          <reference field="1" count="1">
            <x v="1"/>
          </reference>
        </references>
      </pivotArea>
    </format>
    <format dxfId="1268">
      <pivotArea dataOnly="0" labelOnly="1" fieldPosition="0">
        <references count="2">
          <reference field="0" count="1" selected="0">
            <x v="799"/>
          </reference>
          <reference field="1" count="1">
            <x v="1"/>
          </reference>
        </references>
      </pivotArea>
    </format>
    <format dxfId="1267">
      <pivotArea dataOnly="0" labelOnly="1" fieldPosition="0">
        <references count="2">
          <reference field="0" count="1" selected="0">
            <x v="800"/>
          </reference>
          <reference field="1" count="1">
            <x v="0"/>
          </reference>
        </references>
      </pivotArea>
    </format>
    <format dxfId="1266">
      <pivotArea dataOnly="0" labelOnly="1" fieldPosition="0">
        <references count="2">
          <reference field="0" count="1" selected="0">
            <x v="801"/>
          </reference>
          <reference field="1" count="1">
            <x v="0"/>
          </reference>
        </references>
      </pivotArea>
    </format>
    <format dxfId="1265">
      <pivotArea dataOnly="0" labelOnly="1" fieldPosition="0">
        <references count="2">
          <reference field="0" count="1" selected="0">
            <x v="802"/>
          </reference>
          <reference field="1" count="1">
            <x v="3"/>
          </reference>
        </references>
      </pivotArea>
    </format>
    <format dxfId="1264">
      <pivotArea dataOnly="0" labelOnly="1" fieldPosition="0">
        <references count="2">
          <reference field="0" count="1" selected="0">
            <x v="803"/>
          </reference>
          <reference field="1" count="1">
            <x v="3"/>
          </reference>
        </references>
      </pivotArea>
    </format>
    <format dxfId="1263">
      <pivotArea dataOnly="0" labelOnly="1" fieldPosition="0">
        <references count="2">
          <reference field="0" count="1" selected="0">
            <x v="804"/>
          </reference>
          <reference field="1" count="1">
            <x v="0"/>
          </reference>
        </references>
      </pivotArea>
    </format>
    <format dxfId="1262">
      <pivotArea dataOnly="0" labelOnly="1" fieldPosition="0">
        <references count="2">
          <reference field="0" count="1" selected="0">
            <x v="805"/>
          </reference>
          <reference field="1" count="1">
            <x v="2"/>
          </reference>
        </references>
      </pivotArea>
    </format>
    <format dxfId="1261">
      <pivotArea dataOnly="0" labelOnly="1" fieldPosition="0">
        <references count="2">
          <reference field="0" count="1" selected="0">
            <x v="806"/>
          </reference>
          <reference field="1" count="1">
            <x v="1"/>
          </reference>
        </references>
      </pivotArea>
    </format>
    <format dxfId="1260">
      <pivotArea dataOnly="0" labelOnly="1" fieldPosition="0">
        <references count="2">
          <reference field="0" count="1" selected="0">
            <x v="807"/>
          </reference>
          <reference field="1" count="1">
            <x v="1"/>
          </reference>
        </references>
      </pivotArea>
    </format>
    <format dxfId="1259">
      <pivotArea dataOnly="0" labelOnly="1" fieldPosition="0">
        <references count="2">
          <reference field="0" count="1" selected="0">
            <x v="808"/>
          </reference>
          <reference field="1" count="1">
            <x v="1"/>
          </reference>
        </references>
      </pivotArea>
    </format>
    <format dxfId="1258">
      <pivotArea dataOnly="0" labelOnly="1" fieldPosition="0">
        <references count="2">
          <reference field="0" count="1" selected="0">
            <x v="809"/>
          </reference>
          <reference field="1" count="1">
            <x v="2"/>
          </reference>
        </references>
      </pivotArea>
    </format>
    <format dxfId="1257">
      <pivotArea dataOnly="0" labelOnly="1" fieldPosition="0">
        <references count="2">
          <reference field="0" count="1" selected="0">
            <x v="810"/>
          </reference>
          <reference field="1" count="1">
            <x v="2"/>
          </reference>
        </references>
      </pivotArea>
    </format>
    <format dxfId="1256">
      <pivotArea dataOnly="0" labelOnly="1" fieldPosition="0">
        <references count="2">
          <reference field="0" count="1" selected="0">
            <x v="811"/>
          </reference>
          <reference field="1" count="1">
            <x v="0"/>
          </reference>
        </references>
      </pivotArea>
    </format>
    <format dxfId="1255">
      <pivotArea dataOnly="0" labelOnly="1" fieldPosition="0">
        <references count="2">
          <reference field="0" count="1" selected="0">
            <x v="812"/>
          </reference>
          <reference field="1" count="1">
            <x v="2"/>
          </reference>
        </references>
      </pivotArea>
    </format>
    <format dxfId="1254">
      <pivotArea dataOnly="0" labelOnly="1" fieldPosition="0">
        <references count="2">
          <reference field="0" count="1" selected="0">
            <x v="813"/>
          </reference>
          <reference field="1" count="1">
            <x v="1"/>
          </reference>
        </references>
      </pivotArea>
    </format>
    <format dxfId="1253">
      <pivotArea dataOnly="0" labelOnly="1" fieldPosition="0">
        <references count="2">
          <reference field="0" count="1" selected="0">
            <x v="814"/>
          </reference>
          <reference field="1" count="1">
            <x v="1"/>
          </reference>
        </references>
      </pivotArea>
    </format>
    <format dxfId="1252">
      <pivotArea dataOnly="0" labelOnly="1" fieldPosition="0">
        <references count="2">
          <reference field="0" count="1" selected="0">
            <x v="815"/>
          </reference>
          <reference field="1" count="1">
            <x v="2"/>
          </reference>
        </references>
      </pivotArea>
    </format>
    <format dxfId="1251">
      <pivotArea dataOnly="0" labelOnly="1" fieldPosition="0">
        <references count="2">
          <reference field="0" count="1" selected="0">
            <x v="816"/>
          </reference>
          <reference field="1" count="1">
            <x v="2"/>
          </reference>
        </references>
      </pivotArea>
    </format>
    <format dxfId="1250">
      <pivotArea dataOnly="0" labelOnly="1" fieldPosition="0">
        <references count="2">
          <reference field="0" count="1" selected="0">
            <x v="817"/>
          </reference>
          <reference field="1" count="1">
            <x v="2"/>
          </reference>
        </references>
      </pivotArea>
    </format>
    <format dxfId="1249">
      <pivotArea dataOnly="0" labelOnly="1" fieldPosition="0">
        <references count="2">
          <reference field="0" count="1" selected="0">
            <x v="818"/>
          </reference>
          <reference field="1" count="1">
            <x v="2"/>
          </reference>
        </references>
      </pivotArea>
    </format>
    <format dxfId="1248">
      <pivotArea dataOnly="0" labelOnly="1" fieldPosition="0">
        <references count="2">
          <reference field="0" count="1" selected="0">
            <x v="819"/>
          </reference>
          <reference field="1" count="1">
            <x v="2"/>
          </reference>
        </references>
      </pivotArea>
    </format>
    <format dxfId="1247">
      <pivotArea dataOnly="0" labelOnly="1" fieldPosition="0">
        <references count="2">
          <reference field="0" count="1" selected="0">
            <x v="820"/>
          </reference>
          <reference field="1" count="1">
            <x v="0"/>
          </reference>
        </references>
      </pivotArea>
    </format>
    <format dxfId="1246">
      <pivotArea dataOnly="0" labelOnly="1" fieldPosition="0">
        <references count="2">
          <reference field="0" count="1" selected="0">
            <x v="821"/>
          </reference>
          <reference field="1" count="1">
            <x v="2"/>
          </reference>
        </references>
      </pivotArea>
    </format>
    <format dxfId="1245">
      <pivotArea dataOnly="0" labelOnly="1" fieldPosition="0">
        <references count="2">
          <reference field="0" count="1" selected="0">
            <x v="822"/>
          </reference>
          <reference field="1" count="1">
            <x v="0"/>
          </reference>
        </references>
      </pivotArea>
    </format>
    <format dxfId="1244">
      <pivotArea dataOnly="0" labelOnly="1" fieldPosition="0">
        <references count="2">
          <reference field="0" count="1" selected="0">
            <x v="823"/>
          </reference>
          <reference field="1" count="1">
            <x v="2"/>
          </reference>
        </references>
      </pivotArea>
    </format>
    <format dxfId="1243">
      <pivotArea dataOnly="0" labelOnly="1" fieldPosition="0">
        <references count="2">
          <reference field="0" count="1" selected="0">
            <x v="824"/>
          </reference>
          <reference field="1" count="1">
            <x v="2"/>
          </reference>
        </references>
      </pivotArea>
    </format>
    <format dxfId="1242">
      <pivotArea dataOnly="0" labelOnly="1" fieldPosition="0">
        <references count="2">
          <reference field="0" count="1" selected="0">
            <x v="825"/>
          </reference>
          <reference field="1" count="1">
            <x v="0"/>
          </reference>
        </references>
      </pivotArea>
    </format>
    <format dxfId="1241">
      <pivotArea dataOnly="0" labelOnly="1" fieldPosition="0">
        <references count="2">
          <reference field="0" count="1" selected="0">
            <x v="826"/>
          </reference>
          <reference field="1" count="1">
            <x v="1"/>
          </reference>
        </references>
      </pivotArea>
    </format>
    <format dxfId="1240">
      <pivotArea dataOnly="0" labelOnly="1" fieldPosition="0">
        <references count="2">
          <reference field="0" count="1" selected="0">
            <x v="827"/>
          </reference>
          <reference field="1" count="1">
            <x v="0"/>
          </reference>
        </references>
      </pivotArea>
    </format>
    <format dxfId="1239">
      <pivotArea dataOnly="0" labelOnly="1" fieldPosition="0">
        <references count="2">
          <reference field="0" count="1" selected="0">
            <x v="828"/>
          </reference>
          <reference field="1" count="1">
            <x v="1"/>
          </reference>
        </references>
      </pivotArea>
    </format>
    <format dxfId="1238">
      <pivotArea dataOnly="0" labelOnly="1" fieldPosition="0">
        <references count="2">
          <reference field="0" count="1" selected="0">
            <x v="829"/>
          </reference>
          <reference field="1" count="1">
            <x v="2"/>
          </reference>
        </references>
      </pivotArea>
    </format>
    <format dxfId="1237">
      <pivotArea dataOnly="0" labelOnly="1" fieldPosition="0">
        <references count="2">
          <reference field="0" count="1" selected="0">
            <x v="830"/>
          </reference>
          <reference field="1" count="1">
            <x v="0"/>
          </reference>
        </references>
      </pivotArea>
    </format>
    <format dxfId="1236">
      <pivotArea dataOnly="0" labelOnly="1" fieldPosition="0">
        <references count="2">
          <reference field="0" count="1" selected="0">
            <x v="831"/>
          </reference>
          <reference field="1" count="1">
            <x v="2"/>
          </reference>
        </references>
      </pivotArea>
    </format>
    <format dxfId="1235">
      <pivotArea dataOnly="0" labelOnly="1" fieldPosition="0">
        <references count="2">
          <reference field="0" count="1" selected="0">
            <x v="832"/>
          </reference>
          <reference field="1" count="1">
            <x v="1"/>
          </reference>
        </references>
      </pivotArea>
    </format>
    <format dxfId="1234">
      <pivotArea dataOnly="0" labelOnly="1" fieldPosition="0">
        <references count="2">
          <reference field="0" count="1" selected="0">
            <x v="833"/>
          </reference>
          <reference field="1" count="1">
            <x v="0"/>
          </reference>
        </references>
      </pivotArea>
    </format>
    <format dxfId="1233">
      <pivotArea dataOnly="0" labelOnly="1" fieldPosition="0">
        <references count="2">
          <reference field="0" count="1" selected="0">
            <x v="834"/>
          </reference>
          <reference field="1" count="1">
            <x v="0"/>
          </reference>
        </references>
      </pivotArea>
    </format>
    <format dxfId="1232">
      <pivotArea dataOnly="0" labelOnly="1" fieldPosition="0">
        <references count="2">
          <reference field="0" count="1" selected="0">
            <x v="835"/>
          </reference>
          <reference field="1" count="1">
            <x v="3"/>
          </reference>
        </references>
      </pivotArea>
    </format>
    <format dxfId="1231">
      <pivotArea dataOnly="0" labelOnly="1" fieldPosition="0">
        <references count="2">
          <reference field="0" count="1" selected="0">
            <x v="836"/>
          </reference>
          <reference field="1" count="1">
            <x v="3"/>
          </reference>
        </references>
      </pivotArea>
    </format>
    <format dxfId="1230">
      <pivotArea dataOnly="0" labelOnly="1" fieldPosition="0">
        <references count="2">
          <reference field="0" count="1" selected="0">
            <x v="837"/>
          </reference>
          <reference field="1" count="1">
            <x v="0"/>
          </reference>
        </references>
      </pivotArea>
    </format>
    <format dxfId="1229">
      <pivotArea dataOnly="0" labelOnly="1" fieldPosition="0">
        <references count="2">
          <reference field="0" count="1" selected="0">
            <x v="838"/>
          </reference>
          <reference field="1" count="1">
            <x v="2"/>
          </reference>
        </references>
      </pivotArea>
    </format>
    <format dxfId="1228">
      <pivotArea dataOnly="0" labelOnly="1" fieldPosition="0">
        <references count="2">
          <reference field="0" count="1" selected="0">
            <x v="839"/>
          </reference>
          <reference field="1" count="1">
            <x v="3"/>
          </reference>
        </references>
      </pivotArea>
    </format>
    <format dxfId="1227">
      <pivotArea dataOnly="0" labelOnly="1" fieldPosition="0">
        <references count="2">
          <reference field="0" count="1" selected="0">
            <x v="840"/>
          </reference>
          <reference field="1" count="1">
            <x v="3"/>
          </reference>
        </references>
      </pivotArea>
    </format>
    <format dxfId="1226">
      <pivotArea dataOnly="0" labelOnly="1" fieldPosition="0">
        <references count="2">
          <reference field="0" count="1" selected="0">
            <x v="841"/>
          </reference>
          <reference field="1" count="1">
            <x v="2"/>
          </reference>
        </references>
      </pivotArea>
    </format>
    <format dxfId="1225">
      <pivotArea dataOnly="0" labelOnly="1" fieldPosition="0">
        <references count="2">
          <reference field="0" count="1" selected="0">
            <x v="842"/>
          </reference>
          <reference field="1" count="1">
            <x v="2"/>
          </reference>
        </references>
      </pivotArea>
    </format>
    <format dxfId="1224">
      <pivotArea dataOnly="0" labelOnly="1" fieldPosition="0">
        <references count="2">
          <reference field="0" count="1" selected="0">
            <x v="843"/>
          </reference>
          <reference field="1" count="1">
            <x v="2"/>
          </reference>
        </references>
      </pivotArea>
    </format>
    <format dxfId="1223">
      <pivotArea dataOnly="0" labelOnly="1" fieldPosition="0">
        <references count="2">
          <reference field="0" count="1" selected="0">
            <x v="844"/>
          </reference>
          <reference field="1" count="1">
            <x v="0"/>
          </reference>
        </references>
      </pivotArea>
    </format>
    <format dxfId="1222">
      <pivotArea dataOnly="0" labelOnly="1" fieldPosition="0">
        <references count="2">
          <reference field="0" count="1" selected="0">
            <x v="845"/>
          </reference>
          <reference field="1" count="1">
            <x v="0"/>
          </reference>
        </references>
      </pivotArea>
    </format>
    <format dxfId="1221">
      <pivotArea dataOnly="0" labelOnly="1" fieldPosition="0">
        <references count="2">
          <reference field="0" count="1" selected="0">
            <x v="846"/>
          </reference>
          <reference field="1" count="1">
            <x v="0"/>
          </reference>
        </references>
      </pivotArea>
    </format>
    <format dxfId="1220">
      <pivotArea dataOnly="0" labelOnly="1" fieldPosition="0">
        <references count="2">
          <reference field="0" count="1" selected="0">
            <x v="847"/>
          </reference>
          <reference field="1" count="1">
            <x v="0"/>
          </reference>
        </references>
      </pivotArea>
    </format>
    <format dxfId="1219">
      <pivotArea dataOnly="0" labelOnly="1" fieldPosition="0">
        <references count="2">
          <reference field="0" count="1" selected="0">
            <x v="848"/>
          </reference>
          <reference field="1" count="1">
            <x v="0"/>
          </reference>
        </references>
      </pivotArea>
    </format>
    <format dxfId="1218">
      <pivotArea dataOnly="0" labelOnly="1" fieldPosition="0">
        <references count="2">
          <reference field="0" count="1" selected="0">
            <x v="849"/>
          </reference>
          <reference field="1" count="1">
            <x v="0"/>
          </reference>
        </references>
      </pivotArea>
    </format>
    <format dxfId="1217">
      <pivotArea dataOnly="0" labelOnly="1" fieldPosition="0">
        <references count="2">
          <reference field="0" count="1" selected="0">
            <x v="850"/>
          </reference>
          <reference field="1" count="1">
            <x v="0"/>
          </reference>
        </references>
      </pivotArea>
    </format>
    <format dxfId="1216">
      <pivotArea dataOnly="0" labelOnly="1" fieldPosition="0">
        <references count="2">
          <reference field="0" count="1" selected="0">
            <x v="851"/>
          </reference>
          <reference field="1" count="1">
            <x v="0"/>
          </reference>
        </references>
      </pivotArea>
    </format>
    <format dxfId="1215">
      <pivotArea dataOnly="0" labelOnly="1" fieldPosition="0">
        <references count="2">
          <reference field="0" count="1" selected="0">
            <x v="852"/>
          </reference>
          <reference field="1" count="1">
            <x v="0"/>
          </reference>
        </references>
      </pivotArea>
    </format>
    <format dxfId="1214">
      <pivotArea dataOnly="0" labelOnly="1" fieldPosition="0">
        <references count="2">
          <reference field="0" count="1" selected="0">
            <x v="853"/>
          </reference>
          <reference field="1" count="1">
            <x v="0"/>
          </reference>
        </references>
      </pivotArea>
    </format>
    <format dxfId="1213">
      <pivotArea field="0" type="button" dataOnly="0" labelOnly="1" outline="0" axis="axisRow" fieldPosition="0"/>
    </format>
    <format dxfId="1212">
      <pivotArea field="1" type="button" dataOnly="0" labelOnly="1" outline="0" axis="axisRow" fieldPosition="1"/>
    </format>
    <format dxfId="121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210">
      <pivotArea field="0" type="button" dataOnly="0" labelOnly="1" outline="0" axis="axisRow" fieldPosition="0"/>
    </format>
    <format dxfId="1209">
      <pivotArea field="1" type="button" dataOnly="0" labelOnly="1" outline="0" axis="axisRow" fieldPosition="1"/>
    </format>
    <format dxfId="120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20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20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20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04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203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202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201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200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199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198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197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196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195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1194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1193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1192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1191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1190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1189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1188">
      <pivotArea dataOnly="0" labelOnly="1" fieldPosition="0">
        <references count="1">
          <reference field="0" count="4">
            <x v="850"/>
            <x v="851"/>
            <x v="852"/>
            <x v="853"/>
          </reference>
        </references>
      </pivotArea>
    </format>
    <format dxfId="118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86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85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184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183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182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181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1180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1179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1178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1177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1176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1175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1174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1173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1172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1171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1170">
      <pivotArea dataOnly="0" labelOnly="1" fieldPosition="0">
        <references count="1">
          <reference field="0" count="4">
            <x v="850"/>
            <x v="851"/>
            <x v="852"/>
            <x v="853"/>
          </reference>
        </references>
      </pivotArea>
    </format>
    <format dxfId="1169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16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67">
      <pivotArea dataOnly="0" labelOnly="1" outline="0" fieldPosition="0">
        <references count="1">
          <reference field="4294967294" count="3">
            <x v="3"/>
            <x v="4"/>
            <x v="5"/>
          </reference>
        </references>
      </pivotArea>
    </format>
  </formats>
  <conditionalFormats count="2">
    <conditionalFormat priority="9">
      <pivotAreas count="1">
        <pivotArea type="data" outline="0" collapsedLevelsAreSubtotals="1" fieldPosition="0">
          <references count="1">
            <reference field="4294967294" count="1" selected="0">
              <x v="7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7"/>
            </reference>
          </references>
        </pivotArea>
      </pivotAreas>
    </conditionalFormat>
  </conditional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otas" sourceName="Rotas">
  <pivotTables>
    <pivotTable tabId="6" name="Tabela dinâmica2"/>
  </pivotTables>
  <data>
    <tabular pivotCacheId="1">
      <items count="4">
        <i x="0" s="1"/>
        <i x="2" s="1"/>
        <i x="1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Bairro" sourceName="Bairro">
  <pivotTables>
    <pivotTable tabId="6" name="Tabela dinâmica2"/>
  </pivotTables>
  <data>
    <tabular pivotCacheId="1">
      <items count="10">
        <i x="2" s="1"/>
        <i x="3" s="1"/>
        <i x="8" s="1"/>
        <i x="0" s="1"/>
        <i x="6" s="1"/>
        <i x="7" s="1"/>
        <i x="4" s="1"/>
        <i x="5" s="1"/>
        <i x="9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idade" sourceName="Cidade">
  <pivotTables>
    <pivotTable tabId="6" name="Tabela dinâmica2"/>
  </pivotTables>
  <data>
    <tabular pivotCacheId="1">
      <items count="8">
        <i x="0" s="1"/>
        <i x="4" s="1"/>
        <i x="3" s="1"/>
        <i x="1" s="1"/>
        <i x="5" s="1"/>
        <i x="7" s="1"/>
        <i x="6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ede" sourceName="Rede">
  <pivotTables>
    <pivotTable tabId="6" name="Tabela dinâmica2"/>
  </pivotTables>
  <data>
    <tabular pivotCacheId="1">
      <items count="4">
        <i x="2" s="1"/>
        <i x="0" s="1"/>
        <i x="3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Nielsen" sourceName="Nielsen">
  <pivotTables>
    <pivotTable tabId="6" name="Tabela dinâmica2"/>
  </pivotTables>
  <data>
    <tabular pivotCacheId="1" sortOrder="descending" showMissing="0">
      <items count="3">
        <i x="1" s="1"/>
        <i x="0" s="1"/>
        <i x="2" s="1" nd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Rotas1" sourceName="Rotas">
  <pivotTables>
    <pivotTable tabId="8" name="Tabela dinâmica3"/>
    <pivotTable tabId="8" name="Tabela dinâmica4"/>
    <pivotTable tabId="8" name="Tabela dinâmica5"/>
    <pivotTable tabId="8" name="Tabela dinâmica6"/>
    <pivotTable tabId="8" name="Tabela dinâmica7"/>
    <pivotTable tabId="8" name="Tabela dinâmica1"/>
  </pivotTables>
  <data>
    <tabular pivotCacheId="1">
      <items count="4">
        <i x="0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tas 1" cache="SegmentaçãodeDados_Rotas1" caption="Rotas" columnCount="4" style="SlicerStyleDark1" rowHeight="180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otas" cache="SegmentaçãodeDados_Rotas" caption="Rotas" columnCount="2" style="SlicerStyleDark1" rowHeight="216000"/>
  <slicer name="Bairro" cache="SegmentaçãodeDados_Bairro" caption="Bairro" columnCount="2" style="SlicerStyleDark1" rowHeight="198000"/>
  <slicer name="Cidade" cache="SegmentaçãodeDados_Cidade" caption="Cidade" columnCount="2" style="SlicerStyleDark1" rowHeight="252000"/>
  <slicer name="Rede" cache="SegmentaçãodeDados_Rede" caption="Rede" style="SlicerStyleDark1" rowHeight="248400"/>
  <slicer name="Nielsen" cache="SegmentaçãodeDados_Nielsen" caption="Nielsen" columnCount="2" style="SlicerStyleDark1" rowHeight="216000"/>
</slicers>
</file>

<file path=xl/tables/table1.xml><?xml version="1.0" encoding="utf-8"?>
<table xmlns="http://schemas.openxmlformats.org/spreadsheetml/2006/main" id="1" name="Tabela1" displayName="Tabela1" ref="A1:P855" totalsRowShown="0" headerRowDxfId="1166" dataDxfId="1165" dataCellStyle="Moeda 4">
  <autoFilter ref="A1:P855"/>
  <sortState ref="A2:P855">
    <sortCondition ref="I2"/>
  </sortState>
  <tableColumns count="16">
    <tableColumn id="2" name="Cliente Nome" dataDxfId="1164"/>
    <tableColumn id="3" name="Rotas" dataDxfId="1163"/>
    <tableColumn id="4" name="Fevereiro" dataDxfId="1162" dataCellStyle="Moeda"/>
    <tableColumn id="5" name="Março" dataDxfId="1161" dataCellStyle="Moeda"/>
    <tableColumn id="6" name="Abril" dataDxfId="1160" dataCellStyle="Moeda"/>
    <tableColumn id="7" name="Maio" dataDxfId="1159" dataCellStyle="Moeda"/>
    <tableColumn id="8" name="Junho" dataDxfId="1158" dataCellStyle="Moeda"/>
    <tableColumn id="9" name="Julho" dataDxfId="1157" dataCellStyle="Moeda"/>
    <tableColumn id="10" name="Agosto" dataDxfId="1156" dataCellStyle="Moeda"/>
    <tableColumn id="11" name="Bairro" dataDxfId="1155" dataCellStyle="Moeda 4"/>
    <tableColumn id="12" name="Cidade" dataDxfId="1154" dataCellStyle="Moeda 4"/>
    <tableColumn id="13" name="Rede" dataDxfId="1153" dataCellStyle="Moeda 4"/>
    <tableColumn id="14" name="Nielsen" dataDxfId="1152"/>
    <tableColumn id="17" name="Média 1tri" dataDxfId="1151" dataCellStyle="Moeda 4">
      <calculatedColumnFormula>AVERAGE(Tabela1[[#This Row],[Fevereiro]:[Abril]])</calculatedColumnFormula>
    </tableColumn>
    <tableColumn id="18" name="Média 2tri" dataDxfId="1150" dataCellStyle="Moeda 4">
      <calculatedColumnFormula>AVERAGE(Tabela1[[#This Row],[Maio]:[Julho]])</calculatedColumnFormula>
    </tableColumn>
    <tableColumn id="19" name="@" dataDxfId="1149" dataCellStyle="Porcentagem">
      <calculatedColumnFormula>IF(O2&gt;N2,2,IF(O2&lt;N2,0,1))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ela35" displayName="Tabela35" ref="R1:T6" totalsRowShown="0" headerRowDxfId="1148" dataDxfId="1147">
  <autoFilter ref="R1:T6"/>
  <tableColumns count="3">
    <tableColumn id="1" name="Rota" dataDxfId="1146"/>
    <tableColumn id="2" name="Meta Fin" dataDxfId="1145" dataCellStyle="Moeda"/>
    <tableColumn id="3" name="Cob. Territ." dataDxfId="11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BP27"/>
  <sheetViews>
    <sheetView showGridLines="0" showRowColHeaders="0" tabSelected="1" workbookViewId="0">
      <selection activeCell="S24" sqref="S24"/>
    </sheetView>
  </sheetViews>
  <sheetFormatPr defaultRowHeight="15" zeroHeight="1" outlineLevelRow="1"/>
  <cols>
    <col min="1" max="1" width="1.28515625" customWidth="1"/>
    <col min="2" max="2" width="5" customWidth="1"/>
    <col min="5" max="5" width="9.140625" customWidth="1"/>
    <col min="7" max="7" width="8.42578125" customWidth="1"/>
    <col min="9" max="15" width="9.140625" customWidth="1"/>
    <col min="16" max="16" width="9.42578125" bestFit="1" customWidth="1"/>
    <col min="17" max="20" width="11.28515625" bestFit="1" customWidth="1"/>
    <col min="21" max="21" width="1.5703125" customWidth="1"/>
    <col min="22" max="45" width="8.140625" customWidth="1"/>
    <col min="46" max="46" width="12.28515625" style="13" bestFit="1" customWidth="1"/>
    <col min="47" max="47" width="13.5703125" style="13" bestFit="1" customWidth="1"/>
    <col min="48" max="48" width="11.5703125" style="13" bestFit="1" customWidth="1"/>
    <col min="49" max="49" width="5.140625" style="13" bestFit="1" customWidth="1"/>
    <col min="50" max="50" width="3.5703125" customWidth="1"/>
    <col min="51" max="51" width="8.5703125" style="13" bestFit="1" customWidth="1"/>
    <col min="52" max="52" width="13.5703125" style="13" bestFit="1" customWidth="1"/>
    <col min="53" max="53" width="8" style="13" bestFit="1" customWidth="1"/>
    <col min="54" max="54" width="11.5703125" style="13" bestFit="1" customWidth="1"/>
    <col min="55" max="55" width="12.28515625" style="13" bestFit="1" customWidth="1"/>
    <col min="56" max="58" width="12.5703125" customWidth="1"/>
    <col min="59" max="59" width="7.28515625" bestFit="1" customWidth="1"/>
    <col min="60" max="60" width="8.5703125" bestFit="1" customWidth="1"/>
    <col min="61" max="61" width="11.5703125" bestFit="1" customWidth="1"/>
    <col min="62" max="62" width="8.5703125" bestFit="1" customWidth="1"/>
    <col min="63" max="65" width="11.5703125" bestFit="1" customWidth="1"/>
    <col min="66" max="66" width="0.85546875" customWidth="1"/>
    <col min="67" max="67" width="8.140625" style="12" customWidth="1"/>
    <col min="68" max="68" width="3.5703125" style="12" customWidth="1"/>
    <col min="69" max="69" width="11.5703125" bestFit="1" customWidth="1"/>
  </cols>
  <sheetData>
    <row r="1" spans="2:68" ht="50.25" customHeight="1" outlineLevel="1">
      <c r="G1" s="91" t="s">
        <v>935</v>
      </c>
      <c r="H1" s="91"/>
      <c r="I1" s="91"/>
      <c r="J1" s="91"/>
      <c r="K1" s="91"/>
      <c r="L1" s="91"/>
      <c r="M1" s="91"/>
      <c r="N1" s="91"/>
      <c r="O1" s="91"/>
    </row>
    <row r="2" spans="2:68">
      <c r="B2" s="33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5"/>
      <c r="AT2" s="23" t="s">
        <v>914</v>
      </c>
      <c r="AU2" s="23" t="s">
        <v>910</v>
      </c>
      <c r="AV2" s="23" t="s">
        <v>919</v>
      </c>
      <c r="AW2" s="23" t="s">
        <v>918</v>
      </c>
      <c r="AX2" s="21" t="s">
        <v>925</v>
      </c>
      <c r="AY2" s="60" t="s">
        <v>913</v>
      </c>
      <c r="AZ2" s="60" t="s">
        <v>921</v>
      </c>
      <c r="BA2" s="23" t="s">
        <v>916</v>
      </c>
      <c r="BB2" s="23" t="s">
        <v>914</v>
      </c>
      <c r="BC2" s="23" t="s">
        <v>915</v>
      </c>
      <c r="BD2" s="23" t="s">
        <v>923</v>
      </c>
      <c r="BE2" s="23" t="s">
        <v>924</v>
      </c>
      <c r="BF2" s="23" t="s">
        <v>933</v>
      </c>
      <c r="BG2" s="31" t="s">
        <v>934</v>
      </c>
      <c r="BH2" s="57" t="s">
        <v>903</v>
      </c>
      <c r="BI2" s="58"/>
      <c r="BJ2" s="57" t="s">
        <v>913</v>
      </c>
      <c r="BK2" s="58" t="s">
        <v>898</v>
      </c>
      <c r="BL2" s="58" t="s">
        <v>899</v>
      </c>
      <c r="BM2" s="58" t="s">
        <v>900</v>
      </c>
      <c r="BO2" s="67" t="s">
        <v>927</v>
      </c>
      <c r="BP2" s="68" t="s">
        <v>926</v>
      </c>
    </row>
    <row r="3" spans="2:68"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92" t="s">
        <v>932</v>
      </c>
      <c r="Q3" s="92"/>
      <c r="R3" s="93"/>
      <c r="S3" s="93"/>
      <c r="T3" s="93"/>
      <c r="U3" s="38"/>
      <c r="AT3" s="16">
        <f>SUM(BB:BB)</f>
        <v>960000</v>
      </c>
      <c r="AU3" s="16">
        <f>SUM(AZ3:AZ6)</f>
        <v>459962.58</v>
      </c>
      <c r="AV3" s="24">
        <f>AU3/AT3</f>
        <v>0.47912768750000001</v>
      </c>
      <c r="AW3" s="18">
        <f>IF(AV3&gt;=100%,"",100%-AV3)</f>
        <v>0.52087231249999999</v>
      </c>
      <c r="AY3" s="58" t="s">
        <v>888</v>
      </c>
      <c r="AZ3" s="59">
        <v>144787.96</v>
      </c>
      <c r="BA3" s="15">
        <f>IF(AY3="","",COUNTIFS('Base de dados'!B:B,Dashboard!AY3,'Base de dados'!I:I,Dashboard!$AX$4))</f>
        <v>166</v>
      </c>
      <c r="BB3" s="14">
        <f>IFERROR(VLOOKUP(AY3,'Base de dados'!R:T,2,0),"")</f>
        <v>440658.56</v>
      </c>
      <c r="BC3" s="13">
        <f>IFERROR(VLOOKUP(AY3,'Base de dados'!R:T,3,0),"")</f>
        <v>263</v>
      </c>
      <c r="BD3" s="11">
        <f>IF(AY3="","",IF(AY3="","""",AVERAGEIF('Base de dados'!B:B,Dashboard!AY3,'Base de dados'!I:I)))</f>
        <v>563.37727626459139</v>
      </c>
      <c r="BE3" s="11">
        <f>IF(AY3="","",SUMIFS('Base de dados'!I:I,'Base de dados'!I:I,Dashboard!$AX$2,'Base de dados'!B:B,Dashboard!AY3))</f>
        <v>-23.009999999999998</v>
      </c>
      <c r="BF3" s="11">
        <f>IF(AY3="","",SUMIFS('Base de dados'!I:I,'Base de dados'!M:M,"Sim",'Base de dados'!B:B,Dashboard!AY3))</f>
        <v>125501.53999999998</v>
      </c>
      <c r="BG3" s="30">
        <f>IFERROR(IF(AY3="","",COUNTIF('Base de dados'!B:B,Dashboard!AY3)-BA3)*80%,0)</f>
        <v>72.8</v>
      </c>
      <c r="BH3" s="60" t="s">
        <v>894</v>
      </c>
      <c r="BI3" s="59">
        <v>838713.61000000034</v>
      </c>
      <c r="BJ3" s="58" t="s">
        <v>12</v>
      </c>
      <c r="BK3" s="59">
        <v>133189.81</v>
      </c>
      <c r="BL3" s="59">
        <v>55856.759999999995</v>
      </c>
      <c r="BM3" s="59">
        <v>61267.559999999983</v>
      </c>
      <c r="BO3" s="69" t="s">
        <v>15</v>
      </c>
      <c r="BP3" s="70">
        <v>405</v>
      </c>
    </row>
    <row r="4" spans="2:68"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61" t="s">
        <v>931</v>
      </c>
      <c r="Q4" s="62" t="s">
        <v>930</v>
      </c>
      <c r="R4" s="28" t="s">
        <v>8</v>
      </c>
      <c r="S4" s="39" t="s">
        <v>9</v>
      </c>
      <c r="T4" s="39" t="s">
        <v>10</v>
      </c>
      <c r="U4" s="38"/>
      <c r="AT4" s="23" t="s">
        <v>915</v>
      </c>
      <c r="AU4" s="23" t="s">
        <v>916</v>
      </c>
      <c r="AV4" s="23" t="s">
        <v>920</v>
      </c>
      <c r="AW4" s="23" t="s">
        <v>918</v>
      </c>
      <c r="AX4" s="21" t="s">
        <v>917</v>
      </c>
      <c r="AY4" s="58" t="s">
        <v>889</v>
      </c>
      <c r="AZ4" s="59">
        <v>143457.15999999997</v>
      </c>
      <c r="BA4" s="15">
        <f>IF(AY4="","",COUNTIFS('Base de dados'!B:B,Dashboard!AY4,'Base de dados'!I:I,Dashboard!$AX$4))</f>
        <v>144</v>
      </c>
      <c r="BB4" s="14">
        <f>IFERROR(VLOOKUP(AY4,'Base de dados'!R:T,2,0),"")</f>
        <v>270139.52000000002</v>
      </c>
      <c r="BC4" s="13">
        <f>IFERROR(VLOOKUP(AY4,'Base de dados'!R:T,3,0),"")</f>
        <v>140</v>
      </c>
      <c r="BD4" s="11">
        <f>IF(AY4="","",IF(AY4="","""",AVERAGEIF('Base de dados'!B:B,Dashboard!AY4,'Base de dados'!I:I)))</f>
        <v>655.0555251141551</v>
      </c>
      <c r="BE4" s="11">
        <f>IF(AY4="","",SUMIFS('Base de dados'!I:I,'Base de dados'!I:I,Dashboard!$AX$2,'Base de dados'!B:B,Dashboard!AY4))</f>
        <v>-161.44</v>
      </c>
      <c r="BF4" s="11">
        <f>IF(AY4="","",SUMIFS('Base de dados'!I:I,'Base de dados'!M:M,"Sim",'Base de dados'!B:B,Dashboard!AY4))</f>
        <v>136372.84999999998</v>
      </c>
      <c r="BG4" s="30">
        <f>IFERROR(IF(AY4="","",COUNTIF('Base de dados'!B:B,Dashboard!AY4)-BA4)*80%,0)</f>
        <v>60</v>
      </c>
      <c r="BH4" s="60" t="s">
        <v>895</v>
      </c>
      <c r="BI4" s="59">
        <v>731414.56000000017</v>
      </c>
      <c r="BJ4" s="58" t="s">
        <v>13</v>
      </c>
      <c r="BK4" s="59">
        <v>546898.40999999887</v>
      </c>
      <c r="BL4" s="59">
        <v>300375.28000000014</v>
      </c>
      <c r="BM4" s="59">
        <v>309560.33</v>
      </c>
      <c r="BO4" s="69" t="s">
        <v>16</v>
      </c>
      <c r="BP4" s="70">
        <v>112</v>
      </c>
    </row>
    <row r="5" spans="2:68"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63" t="s">
        <v>581</v>
      </c>
      <c r="Q5" s="64">
        <v>49249.586666666662</v>
      </c>
      <c r="R5" s="40">
        <f>IFERROR(VLOOKUP(P5,'Base de dados'!A:J,6,0),"")</f>
        <v>65056.52999999997</v>
      </c>
      <c r="S5" s="40">
        <f>IFERROR(VLOOKUP(P5,'Base de dados'!A:I,7,0),"")</f>
        <v>81943.360000000015</v>
      </c>
      <c r="T5" s="40">
        <f>IFERROR(VLOOKUP(P5,'Base de dados'!A:I,8,0),"")</f>
        <v>748.86999999999989</v>
      </c>
      <c r="U5" s="38"/>
      <c r="AT5" s="13">
        <f>SUM(BC:BC)</f>
        <v>640</v>
      </c>
      <c r="AU5" s="13">
        <f>SUM(BA:BA)</f>
        <v>550</v>
      </c>
      <c r="AV5" s="24">
        <f>AU5/AT5</f>
        <v>0.859375</v>
      </c>
      <c r="AW5" s="18">
        <f>IF(AV5&gt;=100%,"",100%-AV5)</f>
        <v>0.140625</v>
      </c>
      <c r="AY5" s="58" t="s">
        <v>890</v>
      </c>
      <c r="AZ5" s="59">
        <v>146804.28000000003</v>
      </c>
      <c r="BA5" s="15">
        <f>IF(AY5="","",COUNTIFS('Base de dados'!B:B,Dashboard!AY5,'Base de dados'!I:I,Dashboard!$AX$4))</f>
        <v>190</v>
      </c>
      <c r="BB5" s="14">
        <f>IFERROR(VLOOKUP(AY5,'Base de dados'!R:T,2,0),"")</f>
        <v>117326.33</v>
      </c>
      <c r="BC5" s="13">
        <f>IFERROR(VLOOKUP(AY5,'Base de dados'!R:T,3,0),"")</f>
        <v>133</v>
      </c>
      <c r="BD5" s="11">
        <f>IF(AY5="","",IF(AY5="","""",AVERAGEIF('Base de dados'!B:B,Dashboard!AY5,'Base de dados'!I:I)))</f>
        <v>513.30167832167842</v>
      </c>
      <c r="BE5" s="11">
        <f>IF(AY5="","",SUMIFS('Base de dados'!I:I,'Base de dados'!I:I,Dashboard!$AX$2,'Base de dados'!B:B,Dashboard!AY5))</f>
        <v>-203.70999999999998</v>
      </c>
      <c r="BF5" s="11">
        <f>IF(AY5="","",SUMIFS('Base de dados'!I:I,'Base de dados'!M:M,"Sim",'Base de dados'!B:B,Dashboard!AY5))</f>
        <v>122115.89000000004</v>
      </c>
      <c r="BG5" s="30">
        <f>IFERROR(IF(AY5="","",COUNTIF('Base de dados'!B:B,Dashboard!AY5)-BA5)*80%,0)</f>
        <v>76.800000000000011</v>
      </c>
      <c r="BH5" s="60" t="s">
        <v>896</v>
      </c>
      <c r="BI5" s="59">
        <v>776615.97000000009</v>
      </c>
      <c r="BJ5" s="58" t="s">
        <v>14</v>
      </c>
      <c r="BK5" s="59">
        <v>97689.68</v>
      </c>
      <c r="BL5" s="59">
        <v>200977.57999999993</v>
      </c>
      <c r="BM5" s="59">
        <v>80442.450000000041</v>
      </c>
      <c r="BO5" s="69" t="s">
        <v>17</v>
      </c>
      <c r="BP5" s="70">
        <v>76</v>
      </c>
    </row>
    <row r="6" spans="2:68">
      <c r="B6" s="36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63" t="s">
        <v>250</v>
      </c>
      <c r="Q6" s="64">
        <v>42426.373333333322</v>
      </c>
      <c r="R6" s="40">
        <f>IFERROR(VLOOKUP(P6,'Base de dados'!A:J,6,0),"")</f>
        <v>38268.779999999984</v>
      </c>
      <c r="S6" s="40">
        <f>IFERROR(VLOOKUP(P6,'Base de dados'!A:I,7,0),"")</f>
        <v>78744.939999999973</v>
      </c>
      <c r="T6" s="40">
        <f>IFERROR(VLOOKUP(P6,'Base de dados'!A:I,8,0),"")</f>
        <v>10265.400000000003</v>
      </c>
      <c r="U6" s="38"/>
      <c r="AT6" s="23" t="s">
        <v>923</v>
      </c>
      <c r="AU6" s="14">
        <f>IF(AY4&gt;0,AVERAGE('Base de dados'!I2:I1048576),SUM(BD:BD))</f>
        <v>538.5978688524591</v>
      </c>
      <c r="AY6" s="58" t="s">
        <v>891</v>
      </c>
      <c r="AZ6" s="59">
        <v>24913.180000000004</v>
      </c>
      <c r="BA6" s="15">
        <f>IF(AY6="","",COUNTIFS('Base de dados'!B:B,Dashboard!AY6,'Base de dados'!I:I,Dashboard!$AX$4))</f>
        <v>50</v>
      </c>
      <c r="BB6" s="14">
        <f>IFERROR(VLOOKUP(AY6,'Base de dados'!R:T,2,0),"")</f>
        <v>131875.59</v>
      </c>
      <c r="BC6" s="13">
        <f>IFERROR(VLOOKUP(AY6,'Base de dados'!R:T,3,0),"")</f>
        <v>104</v>
      </c>
      <c r="BD6" s="11">
        <f>IF(AY6="","",IF(AY6="","""",AVERAGEIF('Base de dados'!B:B,Dashboard!AY6,'Base de dados'!I:I)))</f>
        <v>270.79543478260877</v>
      </c>
      <c r="BE6" s="11">
        <f>IF(AY6="","",SUMIFS('Base de dados'!I:I,'Base de dados'!I:I,Dashboard!$AX$2,'Base de dados'!B:B,Dashboard!AY6))</f>
        <v>0</v>
      </c>
      <c r="BF6" s="11">
        <f>IF(AY6="","",SUMIFS('Base de dados'!I:I,'Base de dados'!M:M,"Sim",'Base de dados'!B:B,Dashboard!AY6))</f>
        <v>19704.500000000007</v>
      </c>
      <c r="BG6" s="30">
        <f>IFERROR(IF(AY6="","",COUNTIF('Base de dados'!B:B,Dashboard!AY6)-BA6)*80%,0)</f>
        <v>33.6</v>
      </c>
      <c r="BH6" s="60" t="s">
        <v>897</v>
      </c>
      <c r="BI6" s="59">
        <v>990894.26</v>
      </c>
      <c r="BJ6" s="58" t="s">
        <v>905</v>
      </c>
      <c r="BK6" s="59">
        <v>28893.239999999991</v>
      </c>
      <c r="BL6" s="59">
        <v>31874.500000000022</v>
      </c>
      <c r="BM6" s="59">
        <v>8692.2400000000016</v>
      </c>
      <c r="BO6" s="69" t="s">
        <v>18</v>
      </c>
      <c r="BP6" s="70">
        <v>91</v>
      </c>
    </row>
    <row r="7" spans="2:68">
      <c r="B7" s="36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63" t="s">
        <v>742</v>
      </c>
      <c r="Q7" s="64">
        <v>26172.12666666666</v>
      </c>
      <c r="R7" s="40">
        <f>IFERROR(VLOOKUP(P7,'Base de dados'!A:J,6,0),"")</f>
        <v>33647.439999999973</v>
      </c>
      <c r="S7" s="40">
        <f>IFERROR(VLOOKUP(P7,'Base de dados'!A:I,7,0),"")</f>
        <v>29672.220000000005</v>
      </c>
      <c r="T7" s="40">
        <f>IFERROR(VLOOKUP(P7,'Base de dados'!A:I,8,0),"")</f>
        <v>15196.720000000005</v>
      </c>
      <c r="U7" s="38"/>
      <c r="AT7" s="23" t="s">
        <v>924</v>
      </c>
      <c r="AU7" s="14">
        <f>IF(SUM(BE:BE)*-1=0,"Sem devoluções",SUM(BE:BE)*-1)</f>
        <v>388.15999999999997</v>
      </c>
      <c r="BH7" s="60" t="s">
        <v>898</v>
      </c>
      <c r="BI7" s="59">
        <v>806671.13999999908</v>
      </c>
      <c r="BO7" s="69" t="s">
        <v>19</v>
      </c>
      <c r="BP7" s="70">
        <v>38</v>
      </c>
    </row>
    <row r="8" spans="2:68"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63" t="s">
        <v>357</v>
      </c>
      <c r="Q8" s="64">
        <v>19073.976666666669</v>
      </c>
      <c r="R8" s="40">
        <f>IFERROR(VLOOKUP(P8,'Base de dados'!A:J,6,0),"")</f>
        <v>28760.759999999984</v>
      </c>
      <c r="S8" s="40">
        <f>IFERROR(VLOOKUP(P8,'Base de dados'!A:I,7,0),"")</f>
        <v>7417.9799999999987</v>
      </c>
      <c r="T8" s="40">
        <f>IFERROR(VLOOKUP(P8,'Base de dados'!A:I,8,0),"")</f>
        <v>21043.190000000024</v>
      </c>
      <c r="U8" s="38"/>
      <c r="AT8" s="90" t="s">
        <v>878</v>
      </c>
      <c r="AU8" s="14">
        <f>SUM(BF:BF)</f>
        <v>403694.78</v>
      </c>
      <c r="BH8" s="60" t="s">
        <v>899</v>
      </c>
      <c r="BI8" s="59">
        <v>589084.11999999953</v>
      </c>
      <c r="BO8" s="69" t="s">
        <v>20</v>
      </c>
      <c r="BP8" s="70">
        <v>43</v>
      </c>
    </row>
    <row r="9" spans="2:68">
      <c r="B9" s="36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63" t="s">
        <v>611</v>
      </c>
      <c r="Q9" s="64">
        <v>14948.259999999997</v>
      </c>
      <c r="R9" s="40">
        <f>IFERROR(VLOOKUP(P9,'Base de dados'!A:J,6,0),"")</f>
        <v>14250.700000000012</v>
      </c>
      <c r="S9" s="40">
        <f>IFERROR(VLOOKUP(P9,'Base de dados'!A:I,7,0),"")</f>
        <v>4392.8699999999981</v>
      </c>
      <c r="T9" s="40">
        <f>IFERROR(VLOOKUP(P9,'Base de dados'!A:I,8,0),"")</f>
        <v>26201.209999999981</v>
      </c>
      <c r="U9" s="38"/>
      <c r="AT9" s="90"/>
      <c r="AU9" s="32">
        <f>SUM(BG:BG)</f>
        <v>243.20000000000002</v>
      </c>
      <c r="BH9" s="60" t="s">
        <v>900</v>
      </c>
      <c r="BI9" s="59">
        <v>459962.58000000007</v>
      </c>
      <c r="BO9" s="69" t="s">
        <v>21</v>
      </c>
      <c r="BP9" s="70">
        <v>47</v>
      </c>
    </row>
    <row r="10" spans="2:68"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63" t="s">
        <v>285</v>
      </c>
      <c r="Q10" s="64">
        <v>14413.959999999985</v>
      </c>
      <c r="R10" s="40">
        <f>IFERROR(VLOOKUP(P10,'Base de dados'!A:J,6,0),"")</f>
        <v>18714.339999999982</v>
      </c>
      <c r="S10" s="40">
        <f>IFERROR(VLOOKUP(P10,'Base de dados'!A:I,7,0),"")</f>
        <v>3795.7499999999977</v>
      </c>
      <c r="T10" s="40">
        <f>IFERROR(VLOOKUP(P10,'Base de dados'!A:I,8,0),"")</f>
        <v>20731.789999999975</v>
      </c>
      <c r="U10" s="38"/>
      <c r="BO10" s="69" t="s">
        <v>22</v>
      </c>
      <c r="BP10" s="70">
        <v>42</v>
      </c>
    </row>
    <row r="11" spans="2:68">
      <c r="B11" s="36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63" t="s">
        <v>305</v>
      </c>
      <c r="Q11" s="64">
        <v>11528.74</v>
      </c>
      <c r="R11" s="40">
        <f>IFERROR(VLOOKUP(P11,'Base de dados'!A:J,6,0),"")</f>
        <v>18606.720000000005</v>
      </c>
      <c r="S11" s="40">
        <f>IFERROR(VLOOKUP(P11,'Base de dados'!A:I,7,0),"")</f>
        <v>0</v>
      </c>
      <c r="T11" s="40">
        <f>IFERROR(VLOOKUP(P11,'Base de dados'!A:I,8,0),"")</f>
        <v>15979.499999999998</v>
      </c>
      <c r="U11" s="38"/>
      <c r="BO11" s="69" t="s">
        <v>893</v>
      </c>
      <c r="BP11" s="70">
        <v>854</v>
      </c>
    </row>
    <row r="12" spans="2:68">
      <c r="B12" s="36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63" t="s">
        <v>830</v>
      </c>
      <c r="Q12" s="64">
        <v>10411.16</v>
      </c>
      <c r="R12" s="40">
        <f>IFERROR(VLOOKUP(P12,'Base de dados'!A:J,6,0),"")</f>
        <v>12354.240000000002</v>
      </c>
      <c r="S12" s="40">
        <f>IFERROR(VLOOKUP(P12,'Base de dados'!A:I,7,0),"")</f>
        <v>11029.079999999998</v>
      </c>
      <c r="T12" s="40">
        <f>IFERROR(VLOOKUP(P12,'Base de dados'!A:I,8,0),"")</f>
        <v>7850.1600000000008</v>
      </c>
      <c r="U12" s="38"/>
      <c r="BH12" s="57" t="s">
        <v>903</v>
      </c>
      <c r="BI12" s="58"/>
      <c r="BJ12" s="27">
        <f>GETPIVOTDATA("2º Trim",$BH$12)/GETPIVOTDATA("1º Trim.",$BH$12)-1</f>
        <v>1.7004572130304707E-2</v>
      </c>
    </row>
    <row r="13" spans="2:68">
      <c r="B13" s="36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63" t="s">
        <v>350</v>
      </c>
      <c r="Q13" s="64">
        <v>10209.016666666661</v>
      </c>
      <c r="R13" s="40">
        <f>IFERROR(VLOOKUP(P13,'Base de dados'!A:J,6,0),"")</f>
        <v>18087.319999999992</v>
      </c>
      <c r="S13" s="40">
        <f>IFERROR(VLOOKUP(P13,'Base de dados'!A:I,7,0),"")</f>
        <v>4484.3600000000024</v>
      </c>
      <c r="T13" s="40">
        <f>IFERROR(VLOOKUP(P13,'Base de dados'!A:I,8,0),"")</f>
        <v>8055.3699999999917</v>
      </c>
      <c r="U13" s="38"/>
      <c r="BH13" s="58" t="s">
        <v>928</v>
      </c>
      <c r="BI13" s="59">
        <v>782248.04666666698</v>
      </c>
    </row>
    <row r="14" spans="2:68"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65" t="s">
        <v>609</v>
      </c>
      <c r="Q14" s="66">
        <v>9429.0466666666653</v>
      </c>
      <c r="R14" s="40">
        <f>IFERROR(VLOOKUP(P14,'Base de dados'!A:J,6,0),"")</f>
        <v>7591.4199999999928</v>
      </c>
      <c r="S14" s="40">
        <f>IFERROR(VLOOKUP(P14,'Base de dados'!A:I,7,0),"")</f>
        <v>3170.0399999999995</v>
      </c>
      <c r="T14" s="40">
        <f>IFERROR(VLOOKUP(P14,'Base de dados'!A:I,8,0),"")</f>
        <v>17525.680000000004</v>
      </c>
      <c r="U14" s="38"/>
      <c r="AV14" s="14"/>
      <c r="BH14" s="58" t="s">
        <v>929</v>
      </c>
      <c r="BI14" s="59">
        <v>795549.84000000032</v>
      </c>
    </row>
    <row r="15" spans="2:68"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8"/>
      <c r="AU15" s="16"/>
    </row>
    <row r="16" spans="2:68">
      <c r="B16" s="36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8"/>
    </row>
    <row r="17" spans="2:68"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8"/>
    </row>
    <row r="18" spans="2:68"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8"/>
    </row>
    <row r="19" spans="2:68">
      <c r="B19" s="36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8"/>
    </row>
    <row r="20" spans="2:68">
      <c r="B20" s="36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8"/>
    </row>
    <row r="21" spans="2:68">
      <c r="B21" s="36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8"/>
    </row>
    <row r="22" spans="2:68">
      <c r="B22" s="36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8"/>
    </row>
    <row r="23" spans="2:68">
      <c r="B23" s="36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8"/>
    </row>
    <row r="24" spans="2:68">
      <c r="B24" s="36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8"/>
    </row>
    <row r="25" spans="2:68" ht="21.75" customHeight="1">
      <c r="B25" s="41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3"/>
    </row>
    <row r="26" spans="2:68" s="22" customFormat="1" ht="9" customHeight="1">
      <c r="P26"/>
      <c r="Q26"/>
      <c r="R26"/>
      <c r="S26"/>
      <c r="AT26" s="13"/>
      <c r="AU26" s="13"/>
      <c r="AV26" s="13"/>
      <c r="AW26" s="25"/>
      <c r="AY26" s="25"/>
      <c r="AZ26" s="25"/>
      <c r="BA26" s="25"/>
      <c r="BB26" s="25"/>
      <c r="BC26" s="25"/>
      <c r="BH26"/>
      <c r="BI26"/>
      <c r="BJ26"/>
      <c r="BK26"/>
      <c r="BO26" s="26"/>
      <c r="BP26" s="26"/>
    </row>
    <row r="27" spans="2:68" s="22" customFormat="1" hidden="1">
      <c r="P27"/>
      <c r="Q27"/>
      <c r="R27"/>
      <c r="S27"/>
      <c r="AT27" s="25"/>
      <c r="AU27" s="25"/>
      <c r="AV27" s="25"/>
      <c r="AW27" s="25"/>
      <c r="AY27" s="25"/>
      <c r="AZ27" s="25"/>
      <c r="BA27" s="25"/>
      <c r="BB27" s="25"/>
      <c r="BC27" s="25"/>
      <c r="BH27"/>
      <c r="BI27"/>
      <c r="BJ27"/>
      <c r="BK27"/>
      <c r="BO27" s="26"/>
      <c r="BP27" s="26"/>
    </row>
  </sheetData>
  <mergeCells count="4">
    <mergeCell ref="AT8:AT9"/>
    <mergeCell ref="G1:O1"/>
    <mergeCell ref="P3:Q3"/>
    <mergeCell ref="R3:T3"/>
  </mergeCells>
  <pageMargins left="0.511811024" right="0.511811024" top="0.78740157499999996" bottom="0.78740157499999996" header="0.31496062000000002" footer="0.31496062000000002"/>
  <pageSetup paperSize="9" orientation="portrait" r:id="rId7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865"/>
  <sheetViews>
    <sheetView showGridLines="0" showRowColHeaders="0" defaultGridColor="0" colorId="22" workbookViewId="0">
      <pane ySplit="9" topLeftCell="A10" activePane="bottomLeft" state="frozen"/>
      <selection pane="bottomLeft"/>
    </sheetView>
  </sheetViews>
  <sheetFormatPr defaultRowHeight="11.25" outlineLevelRow="1"/>
  <cols>
    <col min="1" max="1" width="11.140625" style="2" customWidth="1"/>
    <col min="2" max="2" width="9.85546875" style="2" customWidth="1"/>
    <col min="3" max="8" width="12.140625" style="6" bestFit="1" customWidth="1"/>
    <col min="9" max="9" width="10.7109375" style="6" bestFit="1" customWidth="1"/>
    <col min="10" max="10" width="3.42578125" style="20" bestFit="1" customWidth="1"/>
    <col min="11" max="16384" width="9.140625" style="1"/>
  </cols>
  <sheetData>
    <row r="1" spans="1:10" ht="17.25" customHeight="1" outlineLevel="1"/>
    <row r="2" spans="1:10" ht="17.25" customHeight="1" outlineLevel="1"/>
    <row r="3" spans="1:10" ht="17.25" customHeight="1" outlineLevel="1"/>
    <row r="4" spans="1:10" ht="17.25" customHeight="1" outlineLevel="1"/>
    <row r="5" spans="1:10" ht="17.25" customHeight="1" outlineLevel="1"/>
    <row r="6" spans="1:10" ht="17.25" customHeight="1" outlineLevel="1"/>
    <row r="7" spans="1:10" ht="17.25" customHeight="1" outlineLevel="1"/>
    <row r="8" spans="1:10" ht="12">
      <c r="A8" s="94" t="s">
        <v>904</v>
      </c>
      <c r="B8" s="95"/>
      <c r="C8" s="29">
        <f>SUBTOTAL(9,C10:C10002)</f>
        <v>838713.61000000034</v>
      </c>
      <c r="D8" s="29">
        <f t="shared" ref="D8:I8" si="0">SUBTOTAL(9,D10:D10002)</f>
        <v>731414.56000000169</v>
      </c>
      <c r="E8" s="29">
        <f t="shared" si="0"/>
        <v>776615.96999999939</v>
      </c>
      <c r="F8" s="29">
        <f t="shared" si="0"/>
        <v>990894.26000000013</v>
      </c>
      <c r="G8" s="29">
        <f t="shared" si="0"/>
        <v>806671.13999999966</v>
      </c>
      <c r="H8" s="29">
        <f t="shared" si="0"/>
        <v>589084.11999999965</v>
      </c>
      <c r="I8" s="96">
        <f t="shared" si="0"/>
        <v>459962.57999999938</v>
      </c>
      <c r="J8" s="97"/>
    </row>
    <row r="9" spans="1:10" s="17" customFormat="1" ht="12.75">
      <c r="A9" s="82" t="s">
        <v>0</v>
      </c>
      <c r="B9" s="83" t="s">
        <v>892</v>
      </c>
      <c r="C9" s="88" t="s">
        <v>894</v>
      </c>
      <c r="D9" s="88" t="s">
        <v>895</v>
      </c>
      <c r="E9" s="88" t="s">
        <v>896</v>
      </c>
      <c r="F9" s="89" t="s">
        <v>897</v>
      </c>
      <c r="G9" s="89" t="s">
        <v>898</v>
      </c>
      <c r="H9" s="89" t="s">
        <v>899</v>
      </c>
      <c r="I9" s="87" t="s">
        <v>900</v>
      </c>
      <c r="J9" s="84" t="s">
        <v>909</v>
      </c>
    </row>
    <row r="10" spans="1:10">
      <c r="A10" s="85" t="s">
        <v>122</v>
      </c>
      <c r="B10" s="80" t="s">
        <v>890</v>
      </c>
      <c r="C10" s="75">
        <v>651.82999999999993</v>
      </c>
      <c r="D10" s="76">
        <v>4.74</v>
      </c>
      <c r="E10" s="76">
        <v>3.32</v>
      </c>
      <c r="F10" s="76">
        <v>0</v>
      </c>
      <c r="G10" s="76">
        <v>24.6</v>
      </c>
      <c r="H10" s="76">
        <v>24.22</v>
      </c>
      <c r="I10" s="76">
        <v>0</v>
      </c>
      <c r="J10" s="77">
        <v>0</v>
      </c>
    </row>
    <row r="11" spans="1:10">
      <c r="A11" s="85" t="s">
        <v>121</v>
      </c>
      <c r="B11" s="80" t="s">
        <v>890</v>
      </c>
      <c r="C11" s="78">
        <v>0</v>
      </c>
      <c r="D11" s="71">
        <v>32.28</v>
      </c>
      <c r="E11" s="71">
        <v>79.260000000000005</v>
      </c>
      <c r="F11" s="71">
        <v>0</v>
      </c>
      <c r="G11" s="71">
        <v>0</v>
      </c>
      <c r="H11" s="71">
        <v>0</v>
      </c>
      <c r="I11" s="71">
        <v>0</v>
      </c>
      <c r="J11" s="73">
        <v>0</v>
      </c>
    </row>
    <row r="12" spans="1:10">
      <c r="A12" s="85" t="s">
        <v>120</v>
      </c>
      <c r="B12" s="80" t="s">
        <v>890</v>
      </c>
      <c r="C12" s="78">
        <v>3473.9599999999996</v>
      </c>
      <c r="D12" s="71">
        <v>1353.6099999999997</v>
      </c>
      <c r="E12" s="71">
        <v>1132.0799999999997</v>
      </c>
      <c r="F12" s="71">
        <v>1852.1399999999992</v>
      </c>
      <c r="G12" s="71">
        <v>1359.4800000000002</v>
      </c>
      <c r="H12" s="71">
        <v>1212.46</v>
      </c>
      <c r="I12" s="71">
        <v>1105.1400000000003</v>
      </c>
      <c r="J12" s="73">
        <v>0</v>
      </c>
    </row>
    <row r="13" spans="1:10">
      <c r="A13" s="85" t="s">
        <v>119</v>
      </c>
      <c r="B13" s="80" t="s">
        <v>888</v>
      </c>
      <c r="C13" s="78">
        <v>1705.1099999999994</v>
      </c>
      <c r="D13" s="71">
        <v>3047.4299999999967</v>
      </c>
      <c r="E13" s="71">
        <v>4155.8599999999979</v>
      </c>
      <c r="F13" s="71">
        <v>7340.3900000000021</v>
      </c>
      <c r="G13" s="71">
        <v>1346.9099999999996</v>
      </c>
      <c r="H13" s="71">
        <v>754.28</v>
      </c>
      <c r="I13" s="71">
        <v>0</v>
      </c>
      <c r="J13" s="73">
        <v>2</v>
      </c>
    </row>
    <row r="14" spans="1:10">
      <c r="A14" s="85" t="s">
        <v>118</v>
      </c>
      <c r="B14" s="80" t="s">
        <v>890</v>
      </c>
      <c r="C14" s="78">
        <v>375.43</v>
      </c>
      <c r="D14" s="71">
        <v>832.2399999999999</v>
      </c>
      <c r="E14" s="71">
        <v>0.95</v>
      </c>
      <c r="F14" s="71">
        <v>1483.3</v>
      </c>
      <c r="G14" s="71">
        <v>568.2299999999999</v>
      </c>
      <c r="H14" s="71">
        <v>73.800000000000011</v>
      </c>
      <c r="I14" s="71">
        <v>369.33999999999992</v>
      </c>
      <c r="J14" s="73">
        <v>2</v>
      </c>
    </row>
    <row r="15" spans="1:10">
      <c r="A15" s="85" t="s">
        <v>117</v>
      </c>
      <c r="B15" s="80" t="s">
        <v>890</v>
      </c>
      <c r="C15" s="78">
        <v>52.06</v>
      </c>
      <c r="D15" s="71">
        <v>41.02</v>
      </c>
      <c r="E15" s="71">
        <v>327.03999999999996</v>
      </c>
      <c r="F15" s="71">
        <v>41.62</v>
      </c>
      <c r="G15" s="71">
        <v>41.62</v>
      </c>
      <c r="H15" s="71">
        <v>456.4</v>
      </c>
      <c r="I15" s="71">
        <v>24.04</v>
      </c>
      <c r="J15" s="73">
        <v>2</v>
      </c>
    </row>
    <row r="16" spans="1:10">
      <c r="A16" s="85" t="s">
        <v>116</v>
      </c>
      <c r="B16" s="80" t="s">
        <v>891</v>
      </c>
      <c r="C16" s="78">
        <v>2604.8799999999987</v>
      </c>
      <c r="D16" s="71">
        <v>4754.7899999999991</v>
      </c>
      <c r="E16" s="71">
        <v>5030.8700000000072</v>
      </c>
      <c r="F16" s="71">
        <v>6324.7900000000045</v>
      </c>
      <c r="G16" s="71">
        <v>2679.0600000000009</v>
      </c>
      <c r="H16" s="71">
        <v>782.28</v>
      </c>
      <c r="I16" s="71">
        <v>0</v>
      </c>
      <c r="J16" s="73">
        <v>0</v>
      </c>
    </row>
    <row r="17" spans="1:10">
      <c r="A17" s="85" t="s">
        <v>115</v>
      </c>
      <c r="B17" s="80" t="s">
        <v>890</v>
      </c>
      <c r="C17" s="78">
        <v>290.48</v>
      </c>
      <c r="D17" s="71">
        <v>1140.8799999999992</v>
      </c>
      <c r="E17" s="71">
        <v>2419.7099999999996</v>
      </c>
      <c r="F17" s="71">
        <v>2598.1299999999997</v>
      </c>
      <c r="G17" s="71">
        <v>2712.7800000000007</v>
      </c>
      <c r="H17" s="71">
        <v>868.44</v>
      </c>
      <c r="I17" s="71">
        <v>0</v>
      </c>
      <c r="J17" s="73">
        <v>2</v>
      </c>
    </row>
    <row r="18" spans="1:10">
      <c r="A18" s="85" t="s">
        <v>114</v>
      </c>
      <c r="B18" s="80" t="s">
        <v>890</v>
      </c>
      <c r="C18" s="78">
        <v>86.820000000000007</v>
      </c>
      <c r="D18" s="71">
        <v>1349.4899999999998</v>
      </c>
      <c r="E18" s="71">
        <v>329.64</v>
      </c>
      <c r="F18" s="71">
        <v>377.16000000000008</v>
      </c>
      <c r="G18" s="71">
        <v>118.92</v>
      </c>
      <c r="H18" s="71">
        <v>1013.9100000000002</v>
      </c>
      <c r="I18" s="71">
        <v>0</v>
      </c>
      <c r="J18" s="73">
        <v>0</v>
      </c>
    </row>
    <row r="19" spans="1:10">
      <c r="A19" s="85" t="s">
        <v>113</v>
      </c>
      <c r="B19" s="80" t="s">
        <v>889</v>
      </c>
      <c r="C19" s="78">
        <v>37.89</v>
      </c>
      <c r="D19" s="71">
        <v>32.28</v>
      </c>
      <c r="E19" s="71">
        <v>138.72</v>
      </c>
      <c r="F19" s="71">
        <v>212.67</v>
      </c>
      <c r="G19" s="71">
        <v>135.04999999999998</v>
      </c>
      <c r="H19" s="71">
        <v>73.800000000000011</v>
      </c>
      <c r="I19" s="71">
        <v>241.00000000000006</v>
      </c>
      <c r="J19" s="73">
        <v>2</v>
      </c>
    </row>
    <row r="20" spans="1:10">
      <c r="A20" s="85" t="s">
        <v>112</v>
      </c>
      <c r="B20" s="80" t="s">
        <v>889</v>
      </c>
      <c r="C20" s="78">
        <v>4.8</v>
      </c>
      <c r="D20" s="71">
        <v>43.53</v>
      </c>
      <c r="E20" s="71">
        <v>8.6999999999999993</v>
      </c>
      <c r="F20" s="71">
        <v>164.26999999999998</v>
      </c>
      <c r="G20" s="71">
        <v>21.12</v>
      </c>
      <c r="H20" s="71">
        <v>22</v>
      </c>
      <c r="I20" s="71">
        <v>467.09999999999991</v>
      </c>
      <c r="J20" s="73">
        <v>2</v>
      </c>
    </row>
    <row r="21" spans="1:10">
      <c r="A21" s="85" t="s">
        <v>111</v>
      </c>
      <c r="B21" s="80" t="s">
        <v>888</v>
      </c>
      <c r="C21" s="78">
        <v>2322.3399999999997</v>
      </c>
      <c r="D21" s="71">
        <v>1342.2699999999998</v>
      </c>
      <c r="E21" s="71">
        <v>2786.7599999999998</v>
      </c>
      <c r="F21" s="71">
        <v>1320.7600000000004</v>
      </c>
      <c r="G21" s="71">
        <v>873.48</v>
      </c>
      <c r="H21" s="71">
        <v>1261.3900000000006</v>
      </c>
      <c r="I21" s="71">
        <v>980.06000000000006</v>
      </c>
      <c r="J21" s="73">
        <v>0</v>
      </c>
    </row>
    <row r="22" spans="1:10">
      <c r="A22" s="85" t="s">
        <v>110</v>
      </c>
      <c r="B22" s="80" t="s">
        <v>889</v>
      </c>
      <c r="C22" s="78">
        <v>3.68</v>
      </c>
      <c r="D22" s="71">
        <v>253.44000000000003</v>
      </c>
      <c r="E22" s="71">
        <v>511.24</v>
      </c>
      <c r="F22" s="71">
        <v>73.800000000000011</v>
      </c>
      <c r="G22" s="71">
        <v>0</v>
      </c>
      <c r="H22" s="71">
        <v>564.33999999999992</v>
      </c>
      <c r="I22" s="71">
        <v>0</v>
      </c>
      <c r="J22" s="73">
        <v>0</v>
      </c>
    </row>
    <row r="23" spans="1:10">
      <c r="A23" s="85" t="s">
        <v>109</v>
      </c>
      <c r="B23" s="80" t="s">
        <v>888</v>
      </c>
      <c r="C23" s="78">
        <v>12.63</v>
      </c>
      <c r="D23" s="71">
        <v>468.18000000000012</v>
      </c>
      <c r="E23" s="71">
        <v>269.81</v>
      </c>
      <c r="F23" s="71">
        <v>445.73999999999995</v>
      </c>
      <c r="G23" s="71">
        <v>33.56</v>
      </c>
      <c r="H23" s="71">
        <v>256.98999999999995</v>
      </c>
      <c r="I23" s="71">
        <v>424.36</v>
      </c>
      <c r="J23" s="73">
        <v>0</v>
      </c>
    </row>
    <row r="24" spans="1:10">
      <c r="A24" s="85" t="s">
        <v>877</v>
      </c>
      <c r="B24" s="80" t="s">
        <v>888</v>
      </c>
      <c r="C24" s="78">
        <v>27.66</v>
      </c>
      <c r="D24" s="71">
        <v>32.28</v>
      </c>
      <c r="E24" s="71">
        <v>45.600000000000009</v>
      </c>
      <c r="F24" s="71">
        <v>0</v>
      </c>
      <c r="G24" s="71">
        <v>84.07</v>
      </c>
      <c r="H24" s="71">
        <v>26.400000000000002</v>
      </c>
      <c r="I24" s="71">
        <v>32.74</v>
      </c>
      <c r="J24" s="73">
        <v>2</v>
      </c>
    </row>
    <row r="25" spans="1:10">
      <c r="A25" s="85" t="s">
        <v>876</v>
      </c>
      <c r="B25" s="80" t="s">
        <v>888</v>
      </c>
      <c r="C25" s="78">
        <v>0</v>
      </c>
      <c r="D25" s="71">
        <v>0</v>
      </c>
      <c r="E25" s="71">
        <v>0</v>
      </c>
      <c r="F25" s="71">
        <v>0</v>
      </c>
      <c r="G25" s="71">
        <v>0</v>
      </c>
      <c r="H25" s="71">
        <v>578.22000000000014</v>
      </c>
      <c r="I25" s="71">
        <v>0</v>
      </c>
      <c r="J25" s="73">
        <v>2</v>
      </c>
    </row>
    <row r="26" spans="1:10">
      <c r="A26" s="85" t="s">
        <v>875</v>
      </c>
      <c r="B26" s="80" t="s">
        <v>888</v>
      </c>
      <c r="C26" s="78">
        <v>0</v>
      </c>
      <c r="D26" s="71">
        <v>0</v>
      </c>
      <c r="E26" s="71">
        <v>0</v>
      </c>
      <c r="F26" s="71">
        <v>0</v>
      </c>
      <c r="G26" s="71">
        <v>0</v>
      </c>
      <c r="H26" s="71">
        <v>24.6</v>
      </c>
      <c r="I26" s="71">
        <v>440.66</v>
      </c>
      <c r="J26" s="73">
        <v>2</v>
      </c>
    </row>
    <row r="27" spans="1:10">
      <c r="A27" s="85" t="s">
        <v>874</v>
      </c>
      <c r="B27" s="80" t="s">
        <v>888</v>
      </c>
      <c r="C27" s="78">
        <v>0</v>
      </c>
      <c r="D27" s="71">
        <v>1.06</v>
      </c>
      <c r="E27" s="71">
        <v>546.16999999999996</v>
      </c>
      <c r="F27" s="71">
        <v>452.19999999999987</v>
      </c>
      <c r="G27" s="71">
        <v>203.72000000000003</v>
      </c>
      <c r="H27" s="71">
        <v>285.85999999999996</v>
      </c>
      <c r="I27" s="71">
        <v>296.38</v>
      </c>
      <c r="J27" s="73">
        <v>2</v>
      </c>
    </row>
    <row r="28" spans="1:10">
      <c r="A28" s="85" t="s">
        <v>873</v>
      </c>
      <c r="B28" s="80" t="s">
        <v>888</v>
      </c>
      <c r="C28" s="78">
        <v>476.64000000000004</v>
      </c>
      <c r="D28" s="71">
        <v>48.42</v>
      </c>
      <c r="E28" s="71">
        <v>178.38</v>
      </c>
      <c r="F28" s="71">
        <v>25.44</v>
      </c>
      <c r="G28" s="71">
        <v>56.34</v>
      </c>
      <c r="H28" s="71">
        <v>61.5</v>
      </c>
      <c r="I28" s="71">
        <v>55.3</v>
      </c>
      <c r="J28" s="73">
        <v>0</v>
      </c>
    </row>
    <row r="29" spans="1:10">
      <c r="A29" s="85" t="s">
        <v>108</v>
      </c>
      <c r="B29" s="80" t="s">
        <v>888</v>
      </c>
      <c r="C29" s="78">
        <v>237.86</v>
      </c>
      <c r="D29" s="71">
        <v>2842.1200000000008</v>
      </c>
      <c r="E29" s="71">
        <v>874.37000000000012</v>
      </c>
      <c r="F29" s="71">
        <v>1165.1400000000003</v>
      </c>
      <c r="G29" s="71">
        <v>866.38999999999987</v>
      </c>
      <c r="H29" s="71">
        <v>73.800000000000011</v>
      </c>
      <c r="I29" s="71">
        <v>469.65000000000009</v>
      </c>
      <c r="J29" s="73">
        <v>0</v>
      </c>
    </row>
    <row r="30" spans="1:10">
      <c r="A30" s="85" t="s">
        <v>872</v>
      </c>
      <c r="B30" s="80" t="s">
        <v>888</v>
      </c>
      <c r="C30" s="78">
        <v>0</v>
      </c>
      <c r="D30" s="71">
        <v>0</v>
      </c>
      <c r="E30" s="71">
        <v>0</v>
      </c>
      <c r="F30" s="71">
        <v>0</v>
      </c>
      <c r="G30" s="71">
        <v>24.6</v>
      </c>
      <c r="H30" s="71">
        <v>0</v>
      </c>
      <c r="I30" s="71">
        <v>0</v>
      </c>
      <c r="J30" s="73">
        <v>2</v>
      </c>
    </row>
    <row r="31" spans="1:10">
      <c r="A31" s="85" t="s">
        <v>871</v>
      </c>
      <c r="B31" s="80" t="s">
        <v>888</v>
      </c>
      <c r="C31" s="78">
        <v>69.569999999999993</v>
      </c>
      <c r="D31" s="71">
        <v>874.45</v>
      </c>
      <c r="E31" s="71">
        <v>0</v>
      </c>
      <c r="F31" s="71">
        <v>26.880000000000003</v>
      </c>
      <c r="G31" s="71">
        <v>73.800000000000011</v>
      </c>
      <c r="H31" s="71">
        <v>398.23999999999995</v>
      </c>
      <c r="I31" s="71">
        <v>36.06</v>
      </c>
      <c r="J31" s="73">
        <v>0</v>
      </c>
    </row>
    <row r="32" spans="1:10">
      <c r="A32" s="85" t="s">
        <v>870</v>
      </c>
      <c r="B32" s="80" t="s">
        <v>888</v>
      </c>
      <c r="C32" s="78">
        <v>37.89</v>
      </c>
      <c r="D32" s="71">
        <v>64.56</v>
      </c>
      <c r="E32" s="71">
        <v>203.01999999999995</v>
      </c>
      <c r="F32" s="71">
        <v>72.290000000000006</v>
      </c>
      <c r="G32" s="71">
        <v>37.72</v>
      </c>
      <c r="H32" s="71">
        <v>130.61000000000001</v>
      </c>
      <c r="I32" s="71">
        <v>236.23000000000002</v>
      </c>
      <c r="J32" s="73">
        <v>0</v>
      </c>
    </row>
    <row r="33" spans="1:10">
      <c r="A33" s="85" t="s">
        <v>869</v>
      </c>
      <c r="B33" s="80" t="s">
        <v>888</v>
      </c>
      <c r="C33" s="78">
        <v>667.56000000000006</v>
      </c>
      <c r="D33" s="71">
        <v>763.99</v>
      </c>
      <c r="E33" s="71">
        <v>29.759999999999998</v>
      </c>
      <c r="F33" s="71">
        <v>616.64</v>
      </c>
      <c r="G33" s="71">
        <v>73.800000000000011</v>
      </c>
      <c r="H33" s="71">
        <v>118.96</v>
      </c>
      <c r="I33" s="71">
        <v>119.88</v>
      </c>
      <c r="J33" s="73">
        <v>0</v>
      </c>
    </row>
    <row r="34" spans="1:10">
      <c r="A34" s="85" t="s">
        <v>868</v>
      </c>
      <c r="B34" s="80" t="s">
        <v>888</v>
      </c>
      <c r="C34" s="78">
        <v>0</v>
      </c>
      <c r="D34" s="71">
        <v>320.96999999999997</v>
      </c>
      <c r="E34" s="71">
        <v>1346.3500000000001</v>
      </c>
      <c r="F34" s="71">
        <v>401.22000000000008</v>
      </c>
      <c r="G34" s="71">
        <v>0</v>
      </c>
      <c r="H34" s="71">
        <v>0</v>
      </c>
      <c r="I34" s="71">
        <v>71.3</v>
      </c>
      <c r="J34" s="73">
        <v>0</v>
      </c>
    </row>
    <row r="35" spans="1:10">
      <c r="A35" s="85" t="s">
        <v>867</v>
      </c>
      <c r="B35" s="80" t="s">
        <v>888</v>
      </c>
      <c r="C35" s="78">
        <v>69.569999999999993</v>
      </c>
      <c r="D35" s="71">
        <v>1.84</v>
      </c>
      <c r="E35" s="71">
        <v>0</v>
      </c>
      <c r="F35" s="71">
        <v>1.89</v>
      </c>
      <c r="G35" s="71">
        <v>66.03</v>
      </c>
      <c r="H35" s="71">
        <v>61.5</v>
      </c>
      <c r="I35" s="71">
        <v>66.39</v>
      </c>
      <c r="J35" s="73">
        <v>2</v>
      </c>
    </row>
    <row r="36" spans="1:10">
      <c r="A36" s="85" t="s">
        <v>866</v>
      </c>
      <c r="B36" s="80" t="s">
        <v>888</v>
      </c>
      <c r="C36" s="78">
        <v>255.26000000000005</v>
      </c>
      <c r="D36" s="71">
        <v>5.5200000000000005</v>
      </c>
      <c r="E36" s="71">
        <v>1.89</v>
      </c>
      <c r="F36" s="71">
        <v>155.47999999999996</v>
      </c>
      <c r="G36" s="71">
        <v>27.32</v>
      </c>
      <c r="H36" s="71">
        <v>61.5</v>
      </c>
      <c r="I36" s="71">
        <v>31.85</v>
      </c>
      <c r="J36" s="73">
        <v>0</v>
      </c>
    </row>
    <row r="37" spans="1:10">
      <c r="A37" s="85" t="s">
        <v>865</v>
      </c>
      <c r="B37" s="80" t="s">
        <v>888</v>
      </c>
      <c r="C37" s="78">
        <v>0</v>
      </c>
      <c r="D37" s="71">
        <v>909.65</v>
      </c>
      <c r="E37" s="71">
        <v>873.26</v>
      </c>
      <c r="F37" s="71">
        <v>401.22000000000008</v>
      </c>
      <c r="G37" s="71">
        <v>0</v>
      </c>
      <c r="H37" s="71">
        <v>0</v>
      </c>
      <c r="I37" s="71">
        <v>71.3</v>
      </c>
      <c r="J37" s="73">
        <v>0</v>
      </c>
    </row>
    <row r="38" spans="1:10">
      <c r="A38" s="85" t="s">
        <v>864</v>
      </c>
      <c r="B38" s="80" t="s">
        <v>888</v>
      </c>
      <c r="C38" s="78">
        <v>0</v>
      </c>
      <c r="D38" s="71">
        <v>21.12</v>
      </c>
      <c r="E38" s="71">
        <v>29.73</v>
      </c>
      <c r="F38" s="71">
        <v>19.84</v>
      </c>
      <c r="G38" s="71">
        <v>93.240000000000009</v>
      </c>
      <c r="H38" s="71">
        <v>24.6</v>
      </c>
      <c r="I38" s="71">
        <v>49.839999999999996</v>
      </c>
      <c r="J38" s="73">
        <v>2</v>
      </c>
    </row>
    <row r="39" spans="1:10">
      <c r="A39" s="85" t="s">
        <v>863</v>
      </c>
      <c r="B39" s="80" t="s">
        <v>891</v>
      </c>
      <c r="C39" s="78">
        <v>0</v>
      </c>
      <c r="D39" s="71">
        <v>1316.8800000000008</v>
      </c>
      <c r="E39" s="71">
        <v>73.22</v>
      </c>
      <c r="F39" s="71">
        <v>0</v>
      </c>
      <c r="G39" s="71">
        <v>79.289999999999992</v>
      </c>
      <c r="H39" s="71">
        <v>1274.05</v>
      </c>
      <c r="I39" s="71">
        <v>0</v>
      </c>
      <c r="J39" s="73">
        <v>0</v>
      </c>
    </row>
    <row r="40" spans="1:10">
      <c r="A40" s="85" t="s">
        <v>107</v>
      </c>
      <c r="B40" s="80" t="s">
        <v>890</v>
      </c>
      <c r="C40" s="78">
        <v>373.32</v>
      </c>
      <c r="D40" s="71">
        <v>6.71</v>
      </c>
      <c r="E40" s="71">
        <v>4.47</v>
      </c>
      <c r="F40" s="71">
        <v>73.800000000000011</v>
      </c>
      <c r="G40" s="71">
        <v>61.5</v>
      </c>
      <c r="H40" s="71">
        <v>24.6</v>
      </c>
      <c r="I40" s="71">
        <v>36.06</v>
      </c>
      <c r="J40" s="73">
        <v>0</v>
      </c>
    </row>
    <row r="41" spans="1:10">
      <c r="A41" s="85" t="s">
        <v>862</v>
      </c>
      <c r="B41" s="80" t="s">
        <v>891</v>
      </c>
      <c r="C41" s="78">
        <v>229.09000000000003</v>
      </c>
      <c r="D41" s="71">
        <v>567.21999999999991</v>
      </c>
      <c r="E41" s="71">
        <v>1.93</v>
      </c>
      <c r="F41" s="71">
        <v>201.26999999999998</v>
      </c>
      <c r="G41" s="71">
        <v>348.07</v>
      </c>
      <c r="H41" s="71">
        <v>73.800000000000011</v>
      </c>
      <c r="I41" s="71">
        <v>45.2</v>
      </c>
      <c r="J41" s="73">
        <v>0</v>
      </c>
    </row>
    <row r="42" spans="1:10">
      <c r="A42" s="85" t="s">
        <v>861</v>
      </c>
      <c r="B42" s="80" t="s">
        <v>888</v>
      </c>
      <c r="C42" s="78">
        <v>69.569999999999993</v>
      </c>
      <c r="D42" s="71">
        <v>69.569999999999993</v>
      </c>
      <c r="E42" s="71">
        <v>0</v>
      </c>
      <c r="F42" s="71">
        <v>0</v>
      </c>
      <c r="G42" s="71">
        <v>68.52000000000001</v>
      </c>
      <c r="H42" s="71">
        <v>61.5</v>
      </c>
      <c r="I42" s="71">
        <v>66.39</v>
      </c>
      <c r="J42" s="73">
        <v>0</v>
      </c>
    </row>
    <row r="43" spans="1:10">
      <c r="A43" s="85" t="s">
        <v>860</v>
      </c>
      <c r="B43" s="80" t="s">
        <v>888</v>
      </c>
      <c r="C43" s="78">
        <v>63.36</v>
      </c>
      <c r="D43" s="71">
        <v>0</v>
      </c>
      <c r="E43" s="71">
        <v>68.28</v>
      </c>
      <c r="F43" s="71">
        <v>76.680000000000007</v>
      </c>
      <c r="G43" s="71">
        <v>0</v>
      </c>
      <c r="H43" s="71">
        <v>61.5</v>
      </c>
      <c r="I43" s="71">
        <v>66.39</v>
      </c>
      <c r="J43" s="73">
        <v>2</v>
      </c>
    </row>
    <row r="44" spans="1:10">
      <c r="A44" s="85" t="s">
        <v>859</v>
      </c>
      <c r="B44" s="80" t="s">
        <v>888</v>
      </c>
      <c r="C44" s="78">
        <v>1.0900000000000001</v>
      </c>
      <c r="D44" s="71">
        <v>0</v>
      </c>
      <c r="E44" s="71">
        <v>4.7299999999999995</v>
      </c>
      <c r="F44" s="71">
        <v>13.97</v>
      </c>
      <c r="G44" s="71">
        <v>9.91</v>
      </c>
      <c r="H44" s="71">
        <v>0</v>
      </c>
      <c r="I44" s="71">
        <v>429.31000000000012</v>
      </c>
      <c r="J44" s="73">
        <v>2</v>
      </c>
    </row>
    <row r="45" spans="1:10">
      <c r="A45" s="85" t="s">
        <v>858</v>
      </c>
      <c r="B45" s="80" t="s">
        <v>888</v>
      </c>
      <c r="C45" s="78">
        <v>0</v>
      </c>
      <c r="D45" s="71">
        <v>0</v>
      </c>
      <c r="E45" s="71">
        <v>0</v>
      </c>
      <c r="F45" s="71">
        <v>0</v>
      </c>
      <c r="G45" s="71">
        <v>89.22</v>
      </c>
      <c r="H45" s="71">
        <v>0</v>
      </c>
      <c r="I45" s="71">
        <v>67.759999999999991</v>
      </c>
      <c r="J45" s="73">
        <v>2</v>
      </c>
    </row>
    <row r="46" spans="1:10">
      <c r="A46" s="85" t="s">
        <v>857</v>
      </c>
      <c r="B46" s="80" t="s">
        <v>888</v>
      </c>
      <c r="C46" s="78">
        <v>0</v>
      </c>
      <c r="D46" s="71">
        <v>0</v>
      </c>
      <c r="E46" s="71">
        <v>103.17</v>
      </c>
      <c r="F46" s="71">
        <v>29.73</v>
      </c>
      <c r="G46" s="71">
        <v>68.52000000000001</v>
      </c>
      <c r="H46" s="71">
        <v>205.48</v>
      </c>
      <c r="I46" s="71">
        <v>0</v>
      </c>
      <c r="J46" s="73">
        <v>2</v>
      </c>
    </row>
    <row r="47" spans="1:10">
      <c r="A47" s="85" t="s">
        <v>856</v>
      </c>
      <c r="B47" s="80" t="s">
        <v>888</v>
      </c>
      <c r="C47" s="78">
        <v>877.96</v>
      </c>
      <c r="D47" s="71">
        <v>80.13</v>
      </c>
      <c r="E47" s="71">
        <v>2046</v>
      </c>
      <c r="F47" s="71">
        <v>1903.7799999999991</v>
      </c>
      <c r="G47" s="71">
        <v>0</v>
      </c>
      <c r="H47" s="71">
        <v>0</v>
      </c>
      <c r="I47" s="71">
        <v>71.3</v>
      </c>
      <c r="J47" s="73">
        <v>0</v>
      </c>
    </row>
    <row r="48" spans="1:10">
      <c r="A48" s="85" t="s">
        <v>855</v>
      </c>
      <c r="B48" s="80" t="s">
        <v>888</v>
      </c>
      <c r="C48" s="78">
        <v>1.84</v>
      </c>
      <c r="D48" s="71">
        <v>1.84</v>
      </c>
      <c r="E48" s="71">
        <v>0.95</v>
      </c>
      <c r="F48" s="71">
        <v>1.93</v>
      </c>
      <c r="G48" s="71">
        <v>68.52000000000001</v>
      </c>
      <c r="H48" s="71">
        <v>1.89</v>
      </c>
      <c r="I48" s="71">
        <v>66.39</v>
      </c>
      <c r="J48" s="73">
        <v>2</v>
      </c>
    </row>
    <row r="49" spans="1:10">
      <c r="A49" s="85" t="s">
        <v>854</v>
      </c>
      <c r="B49" s="80" t="s">
        <v>888</v>
      </c>
      <c r="C49" s="78">
        <v>3770.06</v>
      </c>
      <c r="D49" s="71">
        <v>126.72</v>
      </c>
      <c r="E49" s="71">
        <v>8552.610000000006</v>
      </c>
      <c r="F49" s="71">
        <v>804.35</v>
      </c>
      <c r="G49" s="71">
        <v>1770.2699999999998</v>
      </c>
      <c r="H49" s="71">
        <v>2236.98</v>
      </c>
      <c r="I49" s="71">
        <v>1883.7799999999995</v>
      </c>
      <c r="J49" s="73">
        <v>0</v>
      </c>
    </row>
    <row r="50" spans="1:10">
      <c r="A50" s="85" t="s">
        <v>853</v>
      </c>
      <c r="B50" s="80" t="s">
        <v>888</v>
      </c>
      <c r="C50" s="78">
        <v>0</v>
      </c>
      <c r="D50" s="71">
        <v>0</v>
      </c>
      <c r="E50" s="71">
        <v>0</v>
      </c>
      <c r="F50" s="71">
        <v>2952</v>
      </c>
      <c r="G50" s="71">
        <v>23496.960000000003</v>
      </c>
      <c r="H50" s="71">
        <v>0</v>
      </c>
      <c r="I50" s="71">
        <v>5048.3999999999996</v>
      </c>
      <c r="J50" s="73">
        <v>2</v>
      </c>
    </row>
    <row r="51" spans="1:10">
      <c r="A51" s="85" t="s">
        <v>106</v>
      </c>
      <c r="B51" s="80" t="s">
        <v>888</v>
      </c>
      <c r="C51" s="78">
        <v>18.509999999999998</v>
      </c>
      <c r="D51" s="71">
        <v>8.01</v>
      </c>
      <c r="E51" s="71">
        <v>7.21</v>
      </c>
      <c r="F51" s="71">
        <v>0</v>
      </c>
      <c r="G51" s="71">
        <v>0</v>
      </c>
      <c r="H51" s="71">
        <v>6.83</v>
      </c>
      <c r="I51" s="71">
        <v>6.85</v>
      </c>
      <c r="J51" s="73">
        <v>0</v>
      </c>
    </row>
    <row r="52" spans="1:10">
      <c r="A52" s="85" t="s">
        <v>852</v>
      </c>
      <c r="B52" s="80" t="s">
        <v>888</v>
      </c>
      <c r="C52" s="78">
        <v>5464.6000000000022</v>
      </c>
      <c r="D52" s="71">
        <v>433.1</v>
      </c>
      <c r="E52" s="71">
        <v>9934.1900000000078</v>
      </c>
      <c r="F52" s="71">
        <v>1138.79</v>
      </c>
      <c r="G52" s="71">
        <v>1272.57</v>
      </c>
      <c r="H52" s="71">
        <v>1340.6200000000001</v>
      </c>
      <c r="I52" s="71">
        <v>2098.2300000000005</v>
      </c>
      <c r="J52" s="73">
        <v>0</v>
      </c>
    </row>
    <row r="53" spans="1:10">
      <c r="A53" s="85" t="s">
        <v>851</v>
      </c>
      <c r="B53" s="80" t="s">
        <v>888</v>
      </c>
      <c r="C53" s="78">
        <v>73.92</v>
      </c>
      <c r="D53" s="71">
        <v>0</v>
      </c>
      <c r="E53" s="71">
        <v>0.95</v>
      </c>
      <c r="F53" s="71">
        <v>0</v>
      </c>
      <c r="G53" s="71">
        <v>0</v>
      </c>
      <c r="H53" s="71">
        <v>415.86000000000013</v>
      </c>
      <c r="I53" s="71">
        <v>0</v>
      </c>
      <c r="J53" s="73">
        <v>2</v>
      </c>
    </row>
    <row r="54" spans="1:10">
      <c r="A54" s="85" t="s">
        <v>850</v>
      </c>
      <c r="B54" s="80" t="s">
        <v>888</v>
      </c>
      <c r="C54" s="78">
        <v>0</v>
      </c>
      <c r="D54" s="71">
        <v>0</v>
      </c>
      <c r="E54" s="71">
        <v>0</v>
      </c>
      <c r="F54" s="71">
        <v>0</v>
      </c>
      <c r="G54" s="71">
        <v>82.110000000000014</v>
      </c>
      <c r="H54" s="71">
        <v>671.76</v>
      </c>
      <c r="I54" s="71">
        <v>0</v>
      </c>
      <c r="J54" s="73">
        <v>2</v>
      </c>
    </row>
    <row r="55" spans="1:10">
      <c r="A55" s="85" t="s">
        <v>849</v>
      </c>
      <c r="B55" s="80" t="s">
        <v>888</v>
      </c>
      <c r="C55" s="78">
        <v>913.8300000000005</v>
      </c>
      <c r="D55" s="71">
        <v>889.8299999999997</v>
      </c>
      <c r="E55" s="71">
        <v>569.15</v>
      </c>
      <c r="F55" s="71">
        <v>355.47999999999996</v>
      </c>
      <c r="G55" s="71">
        <v>485.29999999999995</v>
      </c>
      <c r="H55" s="71">
        <v>536.85</v>
      </c>
      <c r="I55" s="71">
        <v>0</v>
      </c>
      <c r="J55" s="73">
        <v>0</v>
      </c>
    </row>
    <row r="56" spans="1:10">
      <c r="A56" s="85" t="s">
        <v>848</v>
      </c>
      <c r="B56" s="80" t="s">
        <v>888</v>
      </c>
      <c r="C56" s="78">
        <v>502.87999999999994</v>
      </c>
      <c r="D56" s="71">
        <v>274.56</v>
      </c>
      <c r="E56" s="71">
        <v>386.88000000000005</v>
      </c>
      <c r="F56" s="71">
        <v>556.4</v>
      </c>
      <c r="G56" s="71">
        <v>73.800000000000011</v>
      </c>
      <c r="H56" s="71">
        <v>280.14</v>
      </c>
      <c r="I56" s="71">
        <v>0</v>
      </c>
      <c r="J56" s="73">
        <v>0</v>
      </c>
    </row>
    <row r="57" spans="1:10">
      <c r="A57" s="85" t="s">
        <v>847</v>
      </c>
      <c r="B57" s="80" t="s">
        <v>888</v>
      </c>
      <c r="C57" s="78">
        <v>73.92</v>
      </c>
      <c r="D57" s="71">
        <v>679.47</v>
      </c>
      <c r="E57" s="71">
        <v>2027.6600000000005</v>
      </c>
      <c r="F57" s="71">
        <v>73.800000000000011</v>
      </c>
      <c r="G57" s="71">
        <v>1242.7000000000003</v>
      </c>
      <c r="H57" s="71">
        <v>372.72</v>
      </c>
      <c r="I57" s="71">
        <v>0</v>
      </c>
      <c r="J57" s="73">
        <v>0</v>
      </c>
    </row>
    <row r="58" spans="1:10">
      <c r="A58" s="85" t="s">
        <v>846</v>
      </c>
      <c r="B58" s="80" t="s">
        <v>888</v>
      </c>
      <c r="C58" s="78">
        <v>73.92</v>
      </c>
      <c r="D58" s="71">
        <v>553.79999999999995</v>
      </c>
      <c r="E58" s="71">
        <v>376.69000000000005</v>
      </c>
      <c r="F58" s="71">
        <v>1131.94</v>
      </c>
      <c r="G58" s="71">
        <v>73.800000000000011</v>
      </c>
      <c r="H58" s="71">
        <v>781.78000000000009</v>
      </c>
      <c r="I58" s="71">
        <v>344.24</v>
      </c>
      <c r="J58" s="73">
        <v>2</v>
      </c>
    </row>
    <row r="59" spans="1:10">
      <c r="A59" s="85" t="s">
        <v>845</v>
      </c>
      <c r="B59" s="80" t="s">
        <v>888</v>
      </c>
      <c r="C59" s="78">
        <v>0</v>
      </c>
      <c r="D59" s="71">
        <v>1179.07</v>
      </c>
      <c r="E59" s="71">
        <v>1233.3600000000004</v>
      </c>
      <c r="F59" s="71">
        <v>73.800000000000011</v>
      </c>
      <c r="G59" s="71">
        <v>0</v>
      </c>
      <c r="H59" s="71">
        <v>0</v>
      </c>
      <c r="I59" s="71">
        <v>0</v>
      </c>
      <c r="J59" s="73">
        <v>0</v>
      </c>
    </row>
    <row r="60" spans="1:10">
      <c r="A60" s="85" t="s">
        <v>844</v>
      </c>
      <c r="B60" s="80" t="s">
        <v>888</v>
      </c>
      <c r="C60" s="78">
        <v>829.90999999999985</v>
      </c>
      <c r="D60" s="71">
        <v>488.7299999999999</v>
      </c>
      <c r="E60" s="71">
        <v>0</v>
      </c>
      <c r="F60" s="71">
        <v>73.800000000000011</v>
      </c>
      <c r="G60" s="71">
        <v>73.800000000000011</v>
      </c>
      <c r="H60" s="71">
        <v>73.800000000000011</v>
      </c>
      <c r="I60" s="71">
        <v>0</v>
      </c>
      <c r="J60" s="73">
        <v>0</v>
      </c>
    </row>
    <row r="61" spans="1:10">
      <c r="A61" s="85" t="s">
        <v>843</v>
      </c>
      <c r="B61" s="80" t="s">
        <v>888</v>
      </c>
      <c r="C61" s="78">
        <v>1.84</v>
      </c>
      <c r="D61" s="71">
        <v>0</v>
      </c>
      <c r="E61" s="71">
        <v>79.319999999999993</v>
      </c>
      <c r="F61" s="71">
        <v>73.800000000000011</v>
      </c>
      <c r="G61" s="71">
        <v>73.800000000000011</v>
      </c>
      <c r="H61" s="71">
        <v>73.800000000000011</v>
      </c>
      <c r="I61" s="71">
        <v>21.24</v>
      </c>
      <c r="J61" s="73">
        <v>2</v>
      </c>
    </row>
    <row r="62" spans="1:10">
      <c r="A62" s="85" t="s">
        <v>105</v>
      </c>
      <c r="B62" s="80" t="s">
        <v>890</v>
      </c>
      <c r="C62" s="78">
        <v>73.92</v>
      </c>
      <c r="D62" s="71">
        <v>1350.7100000000005</v>
      </c>
      <c r="E62" s="71">
        <v>686.61000000000013</v>
      </c>
      <c r="F62" s="71">
        <v>171.16000000000003</v>
      </c>
      <c r="G62" s="71">
        <v>1723.3200000000008</v>
      </c>
      <c r="H62" s="71">
        <v>605.48000000000013</v>
      </c>
      <c r="I62" s="71">
        <v>435.6</v>
      </c>
      <c r="J62" s="73">
        <v>2</v>
      </c>
    </row>
    <row r="63" spans="1:10">
      <c r="A63" s="85" t="s">
        <v>842</v>
      </c>
      <c r="B63" s="80" t="s">
        <v>888</v>
      </c>
      <c r="C63" s="78">
        <v>73.92</v>
      </c>
      <c r="D63" s="71">
        <v>778.41999999999985</v>
      </c>
      <c r="E63" s="71">
        <v>79.319999999999993</v>
      </c>
      <c r="F63" s="71">
        <v>12.3</v>
      </c>
      <c r="G63" s="71">
        <v>253.23999999999998</v>
      </c>
      <c r="H63" s="71">
        <v>492.41999999999996</v>
      </c>
      <c r="I63" s="71">
        <v>0</v>
      </c>
      <c r="J63" s="73">
        <v>0</v>
      </c>
    </row>
    <row r="64" spans="1:10">
      <c r="A64" s="85" t="s">
        <v>841</v>
      </c>
      <c r="B64" s="80" t="s">
        <v>888</v>
      </c>
      <c r="C64" s="78">
        <v>1.84</v>
      </c>
      <c r="D64" s="71">
        <v>158.93</v>
      </c>
      <c r="E64" s="71">
        <v>79.319999999999993</v>
      </c>
      <c r="F64" s="71">
        <v>73.800000000000011</v>
      </c>
      <c r="G64" s="71">
        <v>73.800000000000011</v>
      </c>
      <c r="H64" s="71">
        <v>73.800000000000011</v>
      </c>
      <c r="I64" s="71">
        <v>21.24</v>
      </c>
      <c r="J64" s="73">
        <v>0</v>
      </c>
    </row>
    <row r="65" spans="1:10">
      <c r="A65" s="85" t="s">
        <v>840</v>
      </c>
      <c r="B65" s="80" t="s">
        <v>888</v>
      </c>
      <c r="C65" s="78">
        <v>710.53000000000009</v>
      </c>
      <c r="D65" s="71">
        <v>850.46999999999991</v>
      </c>
      <c r="E65" s="71">
        <v>1429.7399999999991</v>
      </c>
      <c r="F65" s="71">
        <v>0</v>
      </c>
      <c r="G65" s="71">
        <v>0</v>
      </c>
      <c r="H65" s="71">
        <v>73.800000000000011</v>
      </c>
      <c r="I65" s="71">
        <v>302.89999999999998</v>
      </c>
      <c r="J65" s="73">
        <v>0</v>
      </c>
    </row>
    <row r="66" spans="1:10">
      <c r="A66" s="85" t="s">
        <v>839</v>
      </c>
      <c r="B66" s="80" t="s">
        <v>888</v>
      </c>
      <c r="C66" s="78">
        <v>1.84</v>
      </c>
      <c r="D66" s="71">
        <v>4.7700000000000005</v>
      </c>
      <c r="E66" s="71">
        <v>2.88</v>
      </c>
      <c r="F66" s="71">
        <v>73.800000000000011</v>
      </c>
      <c r="G66" s="71">
        <v>73.800000000000011</v>
      </c>
      <c r="H66" s="71">
        <v>73.800000000000011</v>
      </c>
      <c r="I66" s="71">
        <v>63.529999999999987</v>
      </c>
      <c r="J66" s="73">
        <v>2</v>
      </c>
    </row>
    <row r="67" spans="1:10">
      <c r="A67" s="85" t="s">
        <v>838</v>
      </c>
      <c r="B67" s="80" t="s">
        <v>888</v>
      </c>
      <c r="C67" s="78">
        <v>235.07999999999996</v>
      </c>
      <c r="D67" s="71">
        <v>73.92</v>
      </c>
      <c r="E67" s="71">
        <v>79.319999999999993</v>
      </c>
      <c r="F67" s="71">
        <v>73.800000000000011</v>
      </c>
      <c r="G67" s="71">
        <v>73.800000000000011</v>
      </c>
      <c r="H67" s="71">
        <v>73.800000000000011</v>
      </c>
      <c r="I67" s="71">
        <v>0</v>
      </c>
      <c r="J67" s="73">
        <v>0</v>
      </c>
    </row>
    <row r="68" spans="1:10">
      <c r="A68" s="85" t="s">
        <v>837</v>
      </c>
      <c r="B68" s="80" t="s">
        <v>888</v>
      </c>
      <c r="C68" s="78">
        <v>879.0600000000004</v>
      </c>
      <c r="D68" s="71">
        <v>73.92</v>
      </c>
      <c r="E68" s="71">
        <v>729.12</v>
      </c>
      <c r="F68" s="71">
        <v>73.800000000000011</v>
      </c>
      <c r="G68" s="71">
        <v>0</v>
      </c>
      <c r="H68" s="71">
        <v>147.60000000000002</v>
      </c>
      <c r="I68" s="71">
        <v>455.8</v>
      </c>
      <c r="J68" s="73">
        <v>0</v>
      </c>
    </row>
    <row r="69" spans="1:10">
      <c r="A69" s="85" t="s">
        <v>836</v>
      </c>
      <c r="B69" s="80" t="s">
        <v>888</v>
      </c>
      <c r="C69" s="78">
        <v>0</v>
      </c>
      <c r="D69" s="71">
        <v>21.12</v>
      </c>
      <c r="E69" s="71">
        <v>79.319999999999993</v>
      </c>
      <c r="F69" s="71">
        <v>73.800000000000011</v>
      </c>
      <c r="G69" s="71">
        <v>73.800000000000011</v>
      </c>
      <c r="H69" s="71">
        <v>73.800000000000011</v>
      </c>
      <c r="I69" s="71">
        <v>63.529999999999987</v>
      </c>
      <c r="J69" s="73">
        <v>2</v>
      </c>
    </row>
    <row r="70" spans="1:10">
      <c r="A70" s="85" t="s">
        <v>835</v>
      </c>
      <c r="B70" s="80" t="s">
        <v>888</v>
      </c>
      <c r="C70" s="78">
        <v>110.86999999999999</v>
      </c>
      <c r="D70" s="71">
        <v>73.92</v>
      </c>
      <c r="E70" s="71">
        <v>79.319999999999993</v>
      </c>
      <c r="F70" s="71">
        <v>73.800000000000011</v>
      </c>
      <c r="G70" s="71">
        <v>73.800000000000011</v>
      </c>
      <c r="H70" s="71">
        <v>0</v>
      </c>
      <c r="I70" s="71">
        <v>0</v>
      </c>
      <c r="J70" s="73">
        <v>0</v>
      </c>
    </row>
    <row r="71" spans="1:10">
      <c r="A71" s="85" t="s">
        <v>834</v>
      </c>
      <c r="B71" s="80" t="s">
        <v>888</v>
      </c>
      <c r="C71" s="78">
        <v>0</v>
      </c>
      <c r="D71" s="71">
        <v>0</v>
      </c>
      <c r="E71" s="71">
        <v>79.319999999999993</v>
      </c>
      <c r="F71" s="71">
        <v>73.800000000000011</v>
      </c>
      <c r="G71" s="71">
        <v>73.800000000000011</v>
      </c>
      <c r="H71" s="71">
        <v>0</v>
      </c>
      <c r="I71" s="71">
        <v>21.24</v>
      </c>
      <c r="J71" s="73">
        <v>2</v>
      </c>
    </row>
    <row r="72" spans="1:10">
      <c r="A72" s="85" t="s">
        <v>833</v>
      </c>
      <c r="B72" s="80" t="s">
        <v>888</v>
      </c>
      <c r="C72" s="78">
        <v>0</v>
      </c>
      <c r="D72" s="71">
        <v>0</v>
      </c>
      <c r="E72" s="71">
        <v>79.319999999999993</v>
      </c>
      <c r="F72" s="71">
        <v>73.800000000000011</v>
      </c>
      <c r="G72" s="71">
        <v>73.800000000000011</v>
      </c>
      <c r="H72" s="71">
        <v>73.800000000000011</v>
      </c>
      <c r="I72" s="71">
        <v>63.529999999999987</v>
      </c>
      <c r="J72" s="73">
        <v>2</v>
      </c>
    </row>
    <row r="73" spans="1:10">
      <c r="A73" s="85" t="s">
        <v>104</v>
      </c>
      <c r="B73" s="80" t="s">
        <v>888</v>
      </c>
      <c r="C73" s="78">
        <v>120.68</v>
      </c>
      <c r="D73" s="71">
        <v>304.19000000000005</v>
      </c>
      <c r="E73" s="71">
        <v>220</v>
      </c>
      <c r="F73" s="71">
        <v>162.05000000000001</v>
      </c>
      <c r="G73" s="71">
        <v>458.65000000000015</v>
      </c>
      <c r="H73" s="71">
        <v>242.89999999999995</v>
      </c>
      <c r="I73" s="71">
        <v>332.18999999999994</v>
      </c>
      <c r="J73" s="73">
        <v>2</v>
      </c>
    </row>
    <row r="74" spans="1:10">
      <c r="A74" s="85" t="s">
        <v>832</v>
      </c>
      <c r="B74" s="80" t="s">
        <v>888</v>
      </c>
      <c r="C74" s="78">
        <v>1467.24</v>
      </c>
      <c r="D74" s="71">
        <v>784.46000000000015</v>
      </c>
      <c r="E74" s="71">
        <v>1454.8299999999997</v>
      </c>
      <c r="F74" s="71">
        <v>73.800000000000011</v>
      </c>
      <c r="G74" s="71">
        <v>0</v>
      </c>
      <c r="H74" s="71">
        <v>630.43000000000006</v>
      </c>
      <c r="I74" s="71">
        <v>3083.4399999999987</v>
      </c>
      <c r="J74" s="73">
        <v>0</v>
      </c>
    </row>
    <row r="75" spans="1:10">
      <c r="A75" s="85" t="s">
        <v>831</v>
      </c>
      <c r="B75" s="80" t="s">
        <v>888</v>
      </c>
      <c r="C75" s="78">
        <v>241.7</v>
      </c>
      <c r="D75" s="71">
        <v>2097.5200000000004</v>
      </c>
      <c r="E75" s="71">
        <v>1652.0500000000004</v>
      </c>
      <c r="F75" s="71">
        <v>73.800000000000011</v>
      </c>
      <c r="G75" s="71">
        <v>1238.0700000000006</v>
      </c>
      <c r="H75" s="71">
        <v>808.79999999999984</v>
      </c>
      <c r="I75" s="71">
        <v>977.12000000000012</v>
      </c>
      <c r="J75" s="73">
        <v>0</v>
      </c>
    </row>
    <row r="76" spans="1:10">
      <c r="A76" s="85" t="s">
        <v>830</v>
      </c>
      <c r="B76" s="80" t="s">
        <v>888</v>
      </c>
      <c r="C76" s="78">
        <v>13100.740000000002</v>
      </c>
      <c r="D76" s="71">
        <v>0</v>
      </c>
      <c r="E76" s="71">
        <v>79.319999999999993</v>
      </c>
      <c r="F76" s="71">
        <v>12354.240000000002</v>
      </c>
      <c r="G76" s="71">
        <v>11029.079999999998</v>
      </c>
      <c r="H76" s="71">
        <v>7850.1600000000008</v>
      </c>
      <c r="I76" s="71">
        <v>8537.7599999999984</v>
      </c>
      <c r="J76" s="73">
        <v>2</v>
      </c>
    </row>
    <row r="77" spans="1:10">
      <c r="A77" s="85" t="s">
        <v>829</v>
      </c>
      <c r="B77" s="80" t="s">
        <v>888</v>
      </c>
      <c r="C77" s="78">
        <v>811.78000000000009</v>
      </c>
      <c r="D77" s="71">
        <v>843.58000000000027</v>
      </c>
      <c r="E77" s="71">
        <v>79.319999999999993</v>
      </c>
      <c r="F77" s="71">
        <v>0</v>
      </c>
      <c r="G77" s="71">
        <v>582.27</v>
      </c>
      <c r="H77" s="71">
        <v>147.60000000000002</v>
      </c>
      <c r="I77" s="71">
        <v>348.99</v>
      </c>
      <c r="J77" s="73">
        <v>0</v>
      </c>
    </row>
    <row r="78" spans="1:10">
      <c r="A78" s="85" t="s">
        <v>828</v>
      </c>
      <c r="B78" s="80" t="s">
        <v>888</v>
      </c>
      <c r="C78" s="78">
        <v>75.78</v>
      </c>
      <c r="D78" s="71">
        <v>75.78</v>
      </c>
      <c r="E78" s="71">
        <v>1011</v>
      </c>
      <c r="F78" s="71">
        <v>1020.3700000000002</v>
      </c>
      <c r="G78" s="71">
        <v>73.800000000000011</v>
      </c>
      <c r="H78" s="71">
        <v>1299.26</v>
      </c>
      <c r="I78" s="71">
        <v>281.09000000000003</v>
      </c>
      <c r="J78" s="73">
        <v>2</v>
      </c>
    </row>
    <row r="79" spans="1:10">
      <c r="A79" s="85" t="s">
        <v>827</v>
      </c>
      <c r="B79" s="80" t="s">
        <v>891</v>
      </c>
      <c r="C79" s="78">
        <v>1.84</v>
      </c>
      <c r="D79" s="71">
        <v>1098.3699999999999</v>
      </c>
      <c r="E79" s="71">
        <v>0</v>
      </c>
      <c r="F79" s="71">
        <v>1864.0000000000009</v>
      </c>
      <c r="G79" s="71">
        <v>0</v>
      </c>
      <c r="H79" s="71">
        <v>677.6600000000002</v>
      </c>
      <c r="I79" s="71">
        <v>0</v>
      </c>
      <c r="J79" s="73">
        <v>2</v>
      </c>
    </row>
    <row r="80" spans="1:10">
      <c r="A80" s="85" t="s">
        <v>826</v>
      </c>
      <c r="B80" s="80" t="s">
        <v>891</v>
      </c>
      <c r="C80" s="78">
        <v>6636.0299999999988</v>
      </c>
      <c r="D80" s="71">
        <v>555.09000000000015</v>
      </c>
      <c r="E80" s="71">
        <v>2726.4300000000012</v>
      </c>
      <c r="F80" s="71">
        <v>2805.7300000000014</v>
      </c>
      <c r="G80" s="71">
        <v>2668.7299999999996</v>
      </c>
      <c r="H80" s="71">
        <v>557.52</v>
      </c>
      <c r="I80" s="71">
        <v>0</v>
      </c>
      <c r="J80" s="73">
        <v>0</v>
      </c>
    </row>
    <row r="81" spans="1:10">
      <c r="A81" s="85" t="s">
        <v>825</v>
      </c>
      <c r="B81" s="80" t="s">
        <v>891</v>
      </c>
      <c r="C81" s="78">
        <v>12.63</v>
      </c>
      <c r="D81" s="71">
        <v>3.68</v>
      </c>
      <c r="E81" s="71">
        <v>334.80999999999995</v>
      </c>
      <c r="F81" s="71">
        <v>1.89</v>
      </c>
      <c r="G81" s="71">
        <v>73.800000000000011</v>
      </c>
      <c r="H81" s="71">
        <v>73.800000000000011</v>
      </c>
      <c r="I81" s="71">
        <v>0</v>
      </c>
      <c r="J81" s="73">
        <v>0</v>
      </c>
    </row>
    <row r="82" spans="1:10">
      <c r="A82" s="85" t="s">
        <v>824</v>
      </c>
      <c r="B82" s="80" t="s">
        <v>891</v>
      </c>
      <c r="C82" s="78">
        <v>455.64999999999992</v>
      </c>
      <c r="D82" s="71">
        <v>957.59000000000094</v>
      </c>
      <c r="E82" s="71">
        <v>79.319999999999993</v>
      </c>
      <c r="F82" s="71">
        <v>73.800000000000011</v>
      </c>
      <c r="G82" s="71">
        <v>0</v>
      </c>
      <c r="H82" s="71">
        <v>537.2399999999999</v>
      </c>
      <c r="I82" s="71">
        <v>0</v>
      </c>
      <c r="J82" s="73">
        <v>0</v>
      </c>
    </row>
    <row r="83" spans="1:10">
      <c r="A83" s="85" t="s">
        <v>823</v>
      </c>
      <c r="B83" s="80" t="s">
        <v>891</v>
      </c>
      <c r="C83" s="78">
        <v>0</v>
      </c>
      <c r="D83" s="71">
        <v>0</v>
      </c>
      <c r="E83" s="71">
        <v>0</v>
      </c>
      <c r="F83" s="71">
        <v>327.14999999999998</v>
      </c>
      <c r="G83" s="71">
        <v>73.800000000000011</v>
      </c>
      <c r="H83" s="71">
        <v>252.18</v>
      </c>
      <c r="I83" s="71">
        <v>0</v>
      </c>
      <c r="J83" s="73">
        <v>2</v>
      </c>
    </row>
    <row r="84" spans="1:10">
      <c r="A84" s="85" t="s">
        <v>103</v>
      </c>
      <c r="B84" s="80" t="s">
        <v>890</v>
      </c>
      <c r="C84" s="78">
        <v>149.85</v>
      </c>
      <c r="D84" s="71">
        <v>75.78</v>
      </c>
      <c r="E84" s="71">
        <v>251.05999999999997</v>
      </c>
      <c r="F84" s="71">
        <v>321.22999999999996</v>
      </c>
      <c r="G84" s="71">
        <v>238.52999999999997</v>
      </c>
      <c r="H84" s="71">
        <v>131.43</v>
      </c>
      <c r="I84" s="71">
        <v>658.81999999999994</v>
      </c>
      <c r="J84" s="73">
        <v>2</v>
      </c>
    </row>
    <row r="85" spans="1:10">
      <c r="A85" s="85" t="s">
        <v>822</v>
      </c>
      <c r="B85" s="80" t="s">
        <v>891</v>
      </c>
      <c r="C85" s="78">
        <v>203.32000000000002</v>
      </c>
      <c r="D85" s="71">
        <v>749.75999999999988</v>
      </c>
      <c r="E85" s="71">
        <v>0</v>
      </c>
      <c r="F85" s="71">
        <v>1337.4000000000005</v>
      </c>
      <c r="G85" s="71">
        <v>0</v>
      </c>
      <c r="H85" s="71">
        <v>0</v>
      </c>
      <c r="I85" s="71">
        <v>0</v>
      </c>
      <c r="J85" s="73">
        <v>2</v>
      </c>
    </row>
    <row r="86" spans="1:10">
      <c r="A86" s="85" t="s">
        <v>821</v>
      </c>
      <c r="B86" s="80" t="s">
        <v>891</v>
      </c>
      <c r="C86" s="78">
        <v>0</v>
      </c>
      <c r="D86" s="71">
        <v>0</v>
      </c>
      <c r="E86" s="71">
        <v>0</v>
      </c>
      <c r="F86" s="71">
        <v>0</v>
      </c>
      <c r="G86" s="71">
        <v>0</v>
      </c>
      <c r="H86" s="71">
        <v>0</v>
      </c>
      <c r="I86" s="71">
        <v>317.78000000000003</v>
      </c>
      <c r="J86" s="73">
        <v>1</v>
      </c>
    </row>
    <row r="87" spans="1:10">
      <c r="A87" s="85" t="s">
        <v>820</v>
      </c>
      <c r="B87" s="80" t="s">
        <v>891</v>
      </c>
      <c r="C87" s="78">
        <v>73.92</v>
      </c>
      <c r="D87" s="71">
        <v>3.68</v>
      </c>
      <c r="E87" s="71">
        <v>173.6</v>
      </c>
      <c r="F87" s="71">
        <v>73.800000000000011</v>
      </c>
      <c r="G87" s="71">
        <v>26.880000000000003</v>
      </c>
      <c r="H87" s="71">
        <v>0</v>
      </c>
      <c r="I87" s="71">
        <v>63.529999999999987</v>
      </c>
      <c r="J87" s="73">
        <v>0</v>
      </c>
    </row>
    <row r="88" spans="1:10">
      <c r="A88" s="85" t="s">
        <v>819</v>
      </c>
      <c r="B88" s="80" t="s">
        <v>891</v>
      </c>
      <c r="C88" s="78">
        <v>12.63</v>
      </c>
      <c r="D88" s="71">
        <v>550.1</v>
      </c>
      <c r="E88" s="71">
        <v>79.319999999999993</v>
      </c>
      <c r="F88" s="71">
        <v>73.800000000000011</v>
      </c>
      <c r="G88" s="71">
        <v>224.95</v>
      </c>
      <c r="H88" s="71">
        <v>73.800000000000011</v>
      </c>
      <c r="I88" s="71">
        <v>63.529999999999987</v>
      </c>
      <c r="J88" s="73">
        <v>0</v>
      </c>
    </row>
    <row r="89" spans="1:10">
      <c r="A89" s="85" t="s">
        <v>818</v>
      </c>
      <c r="B89" s="80" t="s">
        <v>891</v>
      </c>
      <c r="C89" s="78">
        <v>1627.420000000001</v>
      </c>
      <c r="D89" s="71">
        <v>635.33000000000004</v>
      </c>
      <c r="E89" s="71">
        <v>1142.8499999999999</v>
      </c>
      <c r="F89" s="71">
        <v>1184.1700000000003</v>
      </c>
      <c r="G89" s="71">
        <v>1431.4200000000005</v>
      </c>
      <c r="H89" s="71">
        <v>631.13000000000011</v>
      </c>
      <c r="I89" s="71">
        <v>1867.0700000000008</v>
      </c>
      <c r="J89" s="73">
        <v>0</v>
      </c>
    </row>
    <row r="90" spans="1:10">
      <c r="A90" s="85" t="s">
        <v>817</v>
      </c>
      <c r="B90" s="80" t="s">
        <v>891</v>
      </c>
      <c r="C90" s="78">
        <v>2.93</v>
      </c>
      <c r="D90" s="71">
        <v>3.68</v>
      </c>
      <c r="E90" s="71">
        <v>0</v>
      </c>
      <c r="F90" s="71">
        <v>5.6599999999999993</v>
      </c>
      <c r="G90" s="71">
        <v>83.720000000000013</v>
      </c>
      <c r="H90" s="71">
        <v>455.34</v>
      </c>
      <c r="I90" s="71">
        <v>0</v>
      </c>
      <c r="J90" s="73">
        <v>2</v>
      </c>
    </row>
    <row r="91" spans="1:10">
      <c r="A91" s="85" t="s">
        <v>816</v>
      </c>
      <c r="B91" s="80" t="s">
        <v>891</v>
      </c>
      <c r="C91" s="78">
        <v>115.30999999999999</v>
      </c>
      <c r="D91" s="71">
        <v>0</v>
      </c>
      <c r="E91" s="71">
        <v>0</v>
      </c>
      <c r="F91" s="71">
        <v>0</v>
      </c>
      <c r="G91" s="71">
        <v>550.35000000000025</v>
      </c>
      <c r="H91" s="71">
        <v>73.800000000000011</v>
      </c>
      <c r="I91" s="71">
        <v>0</v>
      </c>
      <c r="J91" s="73">
        <v>2</v>
      </c>
    </row>
    <row r="92" spans="1:10">
      <c r="A92" s="85" t="s">
        <v>815</v>
      </c>
      <c r="B92" s="80" t="s">
        <v>891</v>
      </c>
      <c r="C92" s="78">
        <v>0</v>
      </c>
      <c r="D92" s="71">
        <v>762.66999999999973</v>
      </c>
      <c r="E92" s="71">
        <v>1228.9000000000001</v>
      </c>
      <c r="F92" s="71">
        <v>497.59000000000003</v>
      </c>
      <c r="G92" s="71">
        <v>79.22</v>
      </c>
      <c r="H92" s="71">
        <v>61.5</v>
      </c>
      <c r="I92" s="71">
        <v>716.98999999999978</v>
      </c>
      <c r="J92" s="73">
        <v>0</v>
      </c>
    </row>
    <row r="93" spans="1:10">
      <c r="A93" s="85" t="s">
        <v>814</v>
      </c>
      <c r="B93" s="80" t="s">
        <v>891</v>
      </c>
      <c r="C93" s="78">
        <v>0</v>
      </c>
      <c r="D93" s="71">
        <v>942.88999999999965</v>
      </c>
      <c r="E93" s="71">
        <v>1439.56</v>
      </c>
      <c r="F93" s="71">
        <v>458.68000000000006</v>
      </c>
      <c r="G93" s="71">
        <v>0</v>
      </c>
      <c r="H93" s="71">
        <v>61.5</v>
      </c>
      <c r="I93" s="71">
        <v>0</v>
      </c>
      <c r="J93" s="73">
        <v>0</v>
      </c>
    </row>
    <row r="94" spans="1:10">
      <c r="A94" s="85" t="s">
        <v>813</v>
      </c>
      <c r="B94" s="80" t="s">
        <v>891</v>
      </c>
      <c r="C94" s="78">
        <v>165.43999999999997</v>
      </c>
      <c r="D94" s="71">
        <v>113.62</v>
      </c>
      <c r="E94" s="71">
        <v>115.61</v>
      </c>
      <c r="F94" s="71">
        <v>345.96999999999997</v>
      </c>
      <c r="G94" s="71">
        <v>97.820000000000007</v>
      </c>
      <c r="H94" s="71">
        <v>0</v>
      </c>
      <c r="I94" s="71">
        <v>0</v>
      </c>
      <c r="J94" s="73">
        <v>2</v>
      </c>
    </row>
    <row r="95" spans="1:10">
      <c r="A95" s="85" t="s">
        <v>102</v>
      </c>
      <c r="B95" s="80" t="s">
        <v>889</v>
      </c>
      <c r="C95" s="78">
        <v>69.569999999999993</v>
      </c>
      <c r="D95" s="71">
        <v>10.56</v>
      </c>
      <c r="E95" s="71">
        <v>68.150000000000006</v>
      </c>
      <c r="F95" s="71">
        <v>128.48000000000002</v>
      </c>
      <c r="G95" s="71">
        <v>85.95999999999998</v>
      </c>
      <c r="H95" s="71">
        <v>293.40999999999997</v>
      </c>
      <c r="I95" s="71">
        <v>0</v>
      </c>
      <c r="J95" s="73">
        <v>2</v>
      </c>
    </row>
    <row r="96" spans="1:10">
      <c r="A96" s="85" t="s">
        <v>812</v>
      </c>
      <c r="B96" s="80" t="s">
        <v>891</v>
      </c>
      <c r="C96" s="78">
        <v>1875.2800000000004</v>
      </c>
      <c r="D96" s="71">
        <v>642.65</v>
      </c>
      <c r="E96" s="71">
        <v>1388.7999999999997</v>
      </c>
      <c r="F96" s="71">
        <v>1576.8100000000002</v>
      </c>
      <c r="G96" s="71">
        <v>1725.9700000000007</v>
      </c>
      <c r="H96" s="71">
        <v>838.60000000000036</v>
      </c>
      <c r="I96" s="71">
        <v>1584.46</v>
      </c>
      <c r="J96" s="73">
        <v>2</v>
      </c>
    </row>
    <row r="97" spans="1:10">
      <c r="A97" s="85" t="s">
        <v>811</v>
      </c>
      <c r="B97" s="80" t="s">
        <v>891</v>
      </c>
      <c r="C97" s="78">
        <v>0</v>
      </c>
      <c r="D97" s="71">
        <v>636.08999999999969</v>
      </c>
      <c r="E97" s="71">
        <v>1254.6200000000001</v>
      </c>
      <c r="F97" s="71">
        <v>532.72</v>
      </c>
      <c r="G97" s="71">
        <v>0</v>
      </c>
      <c r="H97" s="71">
        <v>0</v>
      </c>
      <c r="I97" s="71">
        <v>0</v>
      </c>
      <c r="J97" s="73">
        <v>0</v>
      </c>
    </row>
    <row r="98" spans="1:10">
      <c r="A98" s="85" t="s">
        <v>810</v>
      </c>
      <c r="B98" s="80" t="s">
        <v>891</v>
      </c>
      <c r="C98" s="78">
        <v>574.98</v>
      </c>
      <c r="D98" s="71">
        <v>0</v>
      </c>
      <c r="E98" s="71">
        <v>0</v>
      </c>
      <c r="F98" s="71">
        <v>0</v>
      </c>
      <c r="G98" s="71">
        <v>0</v>
      </c>
      <c r="H98" s="71">
        <v>0</v>
      </c>
      <c r="I98" s="71">
        <v>0</v>
      </c>
      <c r="J98" s="73">
        <v>0</v>
      </c>
    </row>
    <row r="99" spans="1:10">
      <c r="A99" s="85" t="s">
        <v>809</v>
      </c>
      <c r="B99" s="80" t="s">
        <v>891</v>
      </c>
      <c r="C99" s="78">
        <v>0</v>
      </c>
      <c r="D99" s="71">
        <v>715.94999999999993</v>
      </c>
      <c r="E99" s="71">
        <v>1289.75</v>
      </c>
      <c r="F99" s="71">
        <v>434.34</v>
      </c>
      <c r="G99" s="71">
        <v>79.22</v>
      </c>
      <c r="H99" s="71">
        <v>0</v>
      </c>
      <c r="I99" s="71">
        <v>0</v>
      </c>
      <c r="J99" s="73">
        <v>0</v>
      </c>
    </row>
    <row r="100" spans="1:10">
      <c r="A100" s="85" t="s">
        <v>808</v>
      </c>
      <c r="B100" s="80" t="s">
        <v>891</v>
      </c>
      <c r="C100" s="78">
        <v>405.65999999999997</v>
      </c>
      <c r="D100" s="71">
        <v>876.02999999999986</v>
      </c>
      <c r="E100" s="71">
        <v>0</v>
      </c>
      <c r="F100" s="71">
        <v>704.52</v>
      </c>
      <c r="G100" s="71">
        <v>605.6099999999999</v>
      </c>
      <c r="H100" s="71">
        <v>73.800000000000011</v>
      </c>
      <c r="I100" s="71">
        <v>330.36999999999989</v>
      </c>
      <c r="J100" s="73">
        <v>2</v>
      </c>
    </row>
    <row r="101" spans="1:10">
      <c r="A101" s="85" t="s">
        <v>807</v>
      </c>
      <c r="B101" s="80" t="s">
        <v>891</v>
      </c>
      <c r="C101" s="78">
        <v>941.87</v>
      </c>
      <c r="D101" s="71">
        <v>295.16000000000003</v>
      </c>
      <c r="E101" s="71">
        <v>194.09999999999997</v>
      </c>
      <c r="F101" s="71">
        <v>0</v>
      </c>
      <c r="G101" s="71">
        <v>0</v>
      </c>
      <c r="H101" s="71">
        <v>694.0400000000003</v>
      </c>
      <c r="I101" s="71">
        <v>0</v>
      </c>
      <c r="J101" s="73">
        <v>0</v>
      </c>
    </row>
    <row r="102" spans="1:10">
      <c r="A102" s="85" t="s">
        <v>806</v>
      </c>
      <c r="B102" s="80" t="s">
        <v>891</v>
      </c>
      <c r="C102" s="78">
        <v>0</v>
      </c>
      <c r="D102" s="71">
        <v>1129.7899999999997</v>
      </c>
      <c r="E102" s="71">
        <v>1231.18</v>
      </c>
      <c r="F102" s="71">
        <v>514.80999999999995</v>
      </c>
      <c r="G102" s="71">
        <v>79.22</v>
      </c>
      <c r="H102" s="71">
        <v>0</v>
      </c>
      <c r="I102" s="71">
        <v>0</v>
      </c>
      <c r="J102" s="73">
        <v>0</v>
      </c>
    </row>
    <row r="103" spans="1:10">
      <c r="A103" s="85" t="s">
        <v>805</v>
      </c>
      <c r="B103" s="80" t="s">
        <v>891</v>
      </c>
      <c r="C103" s="78">
        <v>111.81</v>
      </c>
      <c r="D103" s="71">
        <v>165.38000000000002</v>
      </c>
      <c r="E103" s="71">
        <v>161.19</v>
      </c>
      <c r="F103" s="71">
        <v>377.39999999999992</v>
      </c>
      <c r="G103" s="71">
        <v>97.820000000000007</v>
      </c>
      <c r="H103" s="71">
        <v>73.800000000000011</v>
      </c>
      <c r="I103" s="71">
        <v>266.44999999999993</v>
      </c>
      <c r="J103" s="73">
        <v>2</v>
      </c>
    </row>
    <row r="104" spans="1:10">
      <c r="A104" s="85" t="s">
        <v>804</v>
      </c>
      <c r="B104" s="80" t="s">
        <v>891</v>
      </c>
      <c r="C104" s="78">
        <v>1.0900000000000001</v>
      </c>
      <c r="D104" s="71">
        <v>0</v>
      </c>
      <c r="E104" s="71">
        <v>354.07000000000005</v>
      </c>
      <c r="F104" s="71">
        <v>0</v>
      </c>
      <c r="G104" s="71">
        <v>0</v>
      </c>
      <c r="H104" s="71">
        <v>0</v>
      </c>
      <c r="I104" s="71">
        <v>0</v>
      </c>
      <c r="J104" s="73">
        <v>0</v>
      </c>
    </row>
    <row r="105" spans="1:10">
      <c r="A105" s="85" t="s">
        <v>803</v>
      </c>
      <c r="B105" s="80" t="s">
        <v>891</v>
      </c>
      <c r="C105" s="78">
        <v>979.95999999999981</v>
      </c>
      <c r="D105" s="71">
        <v>457.50000000000017</v>
      </c>
      <c r="E105" s="71">
        <v>753.29000000000019</v>
      </c>
      <c r="F105" s="71">
        <v>853.04000000000019</v>
      </c>
      <c r="G105" s="71">
        <v>542.14</v>
      </c>
      <c r="H105" s="71">
        <v>73.800000000000011</v>
      </c>
      <c r="I105" s="71">
        <v>460.70000000000005</v>
      </c>
      <c r="J105" s="73">
        <v>0</v>
      </c>
    </row>
    <row r="106" spans="1:10">
      <c r="A106" s="85" t="s">
        <v>101</v>
      </c>
      <c r="B106" s="80" t="s">
        <v>890</v>
      </c>
      <c r="C106" s="78">
        <v>248.30000000000004</v>
      </c>
      <c r="D106" s="71">
        <v>46.38</v>
      </c>
      <c r="E106" s="71">
        <v>491.44</v>
      </c>
      <c r="F106" s="71">
        <v>212.58</v>
      </c>
      <c r="G106" s="71">
        <v>73.800000000000011</v>
      </c>
      <c r="H106" s="71">
        <v>228.43999999999997</v>
      </c>
      <c r="I106" s="71">
        <v>29.04</v>
      </c>
      <c r="J106" s="73">
        <v>0</v>
      </c>
    </row>
    <row r="107" spans="1:10">
      <c r="A107" s="85" t="s">
        <v>802</v>
      </c>
      <c r="B107" s="80" t="s">
        <v>891</v>
      </c>
      <c r="C107" s="78">
        <v>128.95000000000002</v>
      </c>
      <c r="D107" s="71">
        <v>0</v>
      </c>
      <c r="E107" s="71">
        <v>0</v>
      </c>
      <c r="F107" s="71">
        <v>0</v>
      </c>
      <c r="G107" s="71">
        <v>548.32000000000028</v>
      </c>
      <c r="H107" s="71">
        <v>252.00999999999996</v>
      </c>
      <c r="I107" s="71">
        <v>0</v>
      </c>
      <c r="J107" s="73">
        <v>2</v>
      </c>
    </row>
    <row r="108" spans="1:10">
      <c r="A108" s="85" t="s">
        <v>801</v>
      </c>
      <c r="B108" s="80" t="s">
        <v>891</v>
      </c>
      <c r="C108" s="78">
        <v>522.63000000000011</v>
      </c>
      <c r="D108" s="71">
        <v>127.14000000000001</v>
      </c>
      <c r="E108" s="71">
        <v>318.14000000000004</v>
      </c>
      <c r="F108" s="71">
        <v>0</v>
      </c>
      <c r="G108" s="71">
        <v>79.22</v>
      </c>
      <c r="H108" s="71">
        <v>228.81999999999996</v>
      </c>
      <c r="I108" s="71">
        <v>0</v>
      </c>
      <c r="J108" s="73">
        <v>0</v>
      </c>
    </row>
    <row r="109" spans="1:10">
      <c r="A109" s="85" t="s">
        <v>800</v>
      </c>
      <c r="B109" s="80" t="s">
        <v>891</v>
      </c>
      <c r="C109" s="78">
        <v>2469.63</v>
      </c>
      <c r="D109" s="71">
        <v>785.04</v>
      </c>
      <c r="E109" s="71">
        <v>1738.1</v>
      </c>
      <c r="F109" s="71">
        <v>296.25</v>
      </c>
      <c r="G109" s="71">
        <v>79.22</v>
      </c>
      <c r="H109" s="71">
        <v>2094.1200000000003</v>
      </c>
      <c r="I109" s="71">
        <v>0</v>
      </c>
      <c r="J109" s="73">
        <v>0</v>
      </c>
    </row>
    <row r="110" spans="1:10">
      <c r="A110" s="85" t="s">
        <v>799</v>
      </c>
      <c r="B110" s="80" t="s">
        <v>891</v>
      </c>
      <c r="C110" s="78">
        <v>4397.3099999999977</v>
      </c>
      <c r="D110" s="71">
        <v>1856.2399999999993</v>
      </c>
      <c r="E110" s="71">
        <v>1268.2299999999996</v>
      </c>
      <c r="F110" s="71">
        <v>2125.8799999999992</v>
      </c>
      <c r="G110" s="71">
        <v>1379.2199999999998</v>
      </c>
      <c r="H110" s="71">
        <v>1330.25</v>
      </c>
      <c r="I110" s="71">
        <v>1533.75</v>
      </c>
      <c r="J110" s="73">
        <v>0</v>
      </c>
    </row>
    <row r="111" spans="1:10">
      <c r="A111" s="85" t="s">
        <v>798</v>
      </c>
      <c r="B111" s="80" t="s">
        <v>891</v>
      </c>
      <c r="C111" s="78">
        <v>889.4899999999999</v>
      </c>
      <c r="D111" s="71">
        <v>676.38</v>
      </c>
      <c r="E111" s="71">
        <v>591.86</v>
      </c>
      <c r="F111" s="71">
        <v>1137.05</v>
      </c>
      <c r="G111" s="71">
        <v>643.24999999999989</v>
      </c>
      <c r="H111" s="71">
        <v>73.800000000000011</v>
      </c>
      <c r="I111" s="71">
        <v>512.11</v>
      </c>
      <c r="J111" s="73">
        <v>0</v>
      </c>
    </row>
    <row r="112" spans="1:10">
      <c r="A112" s="85" t="s">
        <v>797</v>
      </c>
      <c r="B112" s="80" t="s">
        <v>891</v>
      </c>
      <c r="C112" s="78">
        <v>2.1800000000000002</v>
      </c>
      <c r="D112" s="71">
        <v>215.34999999999997</v>
      </c>
      <c r="E112" s="71">
        <v>0.95</v>
      </c>
      <c r="F112" s="71">
        <v>1.89</v>
      </c>
      <c r="G112" s="71">
        <v>216.73999999999998</v>
      </c>
      <c r="H112" s="71">
        <v>24.6</v>
      </c>
      <c r="I112" s="71">
        <v>24.04</v>
      </c>
      <c r="J112" s="73">
        <v>2</v>
      </c>
    </row>
    <row r="113" spans="1:10">
      <c r="A113" s="85" t="s">
        <v>796</v>
      </c>
      <c r="B113" s="80" t="s">
        <v>891</v>
      </c>
      <c r="C113" s="78">
        <v>44.08</v>
      </c>
      <c r="D113" s="71">
        <v>48.22</v>
      </c>
      <c r="E113" s="71">
        <v>1004.2500000000005</v>
      </c>
      <c r="F113" s="71">
        <v>1473.8300000000006</v>
      </c>
      <c r="G113" s="71">
        <v>24.6</v>
      </c>
      <c r="H113" s="71">
        <v>1128.1900000000005</v>
      </c>
      <c r="I113" s="71">
        <v>0</v>
      </c>
      <c r="J113" s="73">
        <v>2</v>
      </c>
    </row>
    <row r="114" spans="1:10">
      <c r="A114" s="85" t="s">
        <v>795</v>
      </c>
      <c r="B114" s="80" t="s">
        <v>891</v>
      </c>
      <c r="C114" s="78">
        <v>917.87999999999977</v>
      </c>
      <c r="D114" s="71">
        <v>1084.26</v>
      </c>
      <c r="E114" s="71">
        <v>575.9000000000002</v>
      </c>
      <c r="F114" s="71">
        <v>1014.2799999999994</v>
      </c>
      <c r="G114" s="71">
        <v>1233.23</v>
      </c>
      <c r="H114" s="71">
        <v>433.18000000000006</v>
      </c>
      <c r="I114" s="71">
        <v>620.73000000000013</v>
      </c>
      <c r="J114" s="73">
        <v>2</v>
      </c>
    </row>
    <row r="115" spans="1:10">
      <c r="A115" s="85" t="s">
        <v>794</v>
      </c>
      <c r="B115" s="80" t="s">
        <v>890</v>
      </c>
      <c r="C115" s="78">
        <v>25.26</v>
      </c>
      <c r="D115" s="71">
        <v>574.87</v>
      </c>
      <c r="E115" s="71">
        <v>384.67999999999989</v>
      </c>
      <c r="F115" s="71">
        <v>1.88</v>
      </c>
      <c r="G115" s="71">
        <v>877.40000000000043</v>
      </c>
      <c r="H115" s="71">
        <v>751.58000000000015</v>
      </c>
      <c r="I115" s="71">
        <v>0</v>
      </c>
      <c r="J115" s="73">
        <v>2</v>
      </c>
    </row>
    <row r="116" spans="1:10">
      <c r="A116" s="85" t="s">
        <v>793</v>
      </c>
      <c r="B116" s="80" t="s">
        <v>890</v>
      </c>
      <c r="C116" s="78">
        <v>3.68</v>
      </c>
      <c r="D116" s="71">
        <v>430.09000000000009</v>
      </c>
      <c r="E116" s="71">
        <v>886.0300000000002</v>
      </c>
      <c r="F116" s="71">
        <v>285.57</v>
      </c>
      <c r="G116" s="71">
        <v>0</v>
      </c>
      <c r="H116" s="71">
        <v>0</v>
      </c>
      <c r="I116" s="71">
        <v>0</v>
      </c>
      <c r="J116" s="73">
        <v>0</v>
      </c>
    </row>
    <row r="117" spans="1:10">
      <c r="A117" s="85" t="s">
        <v>100</v>
      </c>
      <c r="B117" s="80" t="s">
        <v>889</v>
      </c>
      <c r="C117" s="78">
        <v>160.26000000000002</v>
      </c>
      <c r="D117" s="71">
        <v>653.63999999999987</v>
      </c>
      <c r="E117" s="71">
        <v>25.2</v>
      </c>
      <c r="F117" s="71">
        <v>3644.9399999999991</v>
      </c>
      <c r="G117" s="71">
        <v>175.77000000000004</v>
      </c>
      <c r="H117" s="71">
        <v>21.4</v>
      </c>
      <c r="I117" s="71">
        <v>154.36000000000001</v>
      </c>
      <c r="J117" s="73">
        <v>2</v>
      </c>
    </row>
    <row r="118" spans="1:10">
      <c r="A118" s="85" t="s">
        <v>792</v>
      </c>
      <c r="B118" s="80" t="s">
        <v>890</v>
      </c>
      <c r="C118" s="78">
        <v>684.93000000000018</v>
      </c>
      <c r="D118" s="71">
        <v>672.12</v>
      </c>
      <c r="E118" s="71">
        <v>234.35999999999999</v>
      </c>
      <c r="F118" s="71">
        <v>638.66999999999985</v>
      </c>
      <c r="G118" s="71">
        <v>545.16999999999996</v>
      </c>
      <c r="H118" s="71">
        <v>73.800000000000011</v>
      </c>
      <c r="I118" s="71">
        <v>536.67999999999995</v>
      </c>
      <c r="J118" s="73">
        <v>0</v>
      </c>
    </row>
    <row r="119" spans="1:10">
      <c r="A119" s="85" t="s">
        <v>791</v>
      </c>
      <c r="B119" s="80" t="s">
        <v>890</v>
      </c>
      <c r="C119" s="78">
        <v>0</v>
      </c>
      <c r="D119" s="71">
        <v>1033.8699999999997</v>
      </c>
      <c r="E119" s="71">
        <v>1653.9</v>
      </c>
      <c r="F119" s="71">
        <v>2118.29</v>
      </c>
      <c r="G119" s="71">
        <v>79.22</v>
      </c>
      <c r="H119" s="71">
        <v>61.5</v>
      </c>
      <c r="I119" s="71">
        <v>1195.8400000000004</v>
      </c>
      <c r="J119" s="73">
        <v>0</v>
      </c>
    </row>
    <row r="120" spans="1:10">
      <c r="A120" s="85" t="s">
        <v>790</v>
      </c>
      <c r="B120" s="80" t="s">
        <v>890</v>
      </c>
      <c r="C120" s="78">
        <v>0</v>
      </c>
      <c r="D120" s="71">
        <v>147.38999999999999</v>
      </c>
      <c r="E120" s="71">
        <v>0</v>
      </c>
      <c r="F120" s="71">
        <v>283.02999999999997</v>
      </c>
      <c r="G120" s="71">
        <v>97.820000000000007</v>
      </c>
      <c r="H120" s="71">
        <v>73.800000000000011</v>
      </c>
      <c r="I120" s="71">
        <v>221.69</v>
      </c>
      <c r="J120" s="73">
        <v>2</v>
      </c>
    </row>
    <row r="121" spans="1:10">
      <c r="A121" s="85" t="s">
        <v>789</v>
      </c>
      <c r="B121" s="80" t="s">
        <v>890</v>
      </c>
      <c r="C121" s="78">
        <v>851.46</v>
      </c>
      <c r="D121" s="71">
        <v>12.63</v>
      </c>
      <c r="E121" s="71">
        <v>951.51</v>
      </c>
      <c r="F121" s="71">
        <v>121.7</v>
      </c>
      <c r="G121" s="71">
        <v>73.800000000000011</v>
      </c>
      <c r="H121" s="71">
        <v>61.5</v>
      </c>
      <c r="I121" s="71">
        <v>0</v>
      </c>
      <c r="J121" s="73">
        <v>0</v>
      </c>
    </row>
    <row r="122" spans="1:10">
      <c r="A122" s="85" t="s">
        <v>788</v>
      </c>
      <c r="B122" s="80" t="s">
        <v>890</v>
      </c>
      <c r="C122" s="78">
        <v>69.569999999999993</v>
      </c>
      <c r="D122" s="71">
        <v>32.299999999999997</v>
      </c>
      <c r="E122" s="71">
        <v>1.89</v>
      </c>
      <c r="F122" s="71">
        <v>1.89</v>
      </c>
      <c r="G122" s="71">
        <v>39.64</v>
      </c>
      <c r="H122" s="71">
        <v>56.13</v>
      </c>
      <c r="I122" s="71">
        <v>267.61999999999995</v>
      </c>
      <c r="J122" s="73">
        <v>0</v>
      </c>
    </row>
    <row r="123" spans="1:10">
      <c r="A123" s="85" t="s">
        <v>787</v>
      </c>
      <c r="B123" s="80" t="s">
        <v>890</v>
      </c>
      <c r="C123" s="78">
        <v>242.19</v>
      </c>
      <c r="D123" s="71">
        <v>43.64</v>
      </c>
      <c r="E123" s="71">
        <v>0</v>
      </c>
      <c r="F123" s="71">
        <v>9.91</v>
      </c>
      <c r="G123" s="71">
        <v>583.40000000000032</v>
      </c>
      <c r="H123" s="71">
        <v>51.28</v>
      </c>
      <c r="I123" s="71">
        <v>195.60000000000002</v>
      </c>
      <c r="J123" s="73">
        <v>2</v>
      </c>
    </row>
    <row r="124" spans="1:10">
      <c r="A124" s="85" t="s">
        <v>786</v>
      </c>
      <c r="B124" s="80" t="s">
        <v>890</v>
      </c>
      <c r="C124" s="78">
        <v>851.46</v>
      </c>
      <c r="D124" s="71">
        <v>0</v>
      </c>
      <c r="E124" s="71">
        <v>0</v>
      </c>
      <c r="F124" s="71">
        <v>121.7</v>
      </c>
      <c r="G124" s="71">
        <v>12.3</v>
      </c>
      <c r="H124" s="71">
        <v>61.5</v>
      </c>
      <c r="I124" s="71">
        <v>0</v>
      </c>
      <c r="J124" s="73">
        <v>0</v>
      </c>
    </row>
    <row r="125" spans="1:10">
      <c r="A125" s="85" t="s">
        <v>785</v>
      </c>
      <c r="B125" s="80" t="s">
        <v>890</v>
      </c>
      <c r="C125" s="78">
        <v>939.2299999999999</v>
      </c>
      <c r="D125" s="71">
        <v>292.57000000000005</v>
      </c>
      <c r="E125" s="71">
        <v>290.27000000000004</v>
      </c>
      <c r="F125" s="71">
        <v>0</v>
      </c>
      <c r="G125" s="71">
        <v>0</v>
      </c>
      <c r="H125" s="71">
        <v>615.51000000000022</v>
      </c>
      <c r="I125" s="71">
        <v>0</v>
      </c>
      <c r="J125" s="73">
        <v>0</v>
      </c>
    </row>
    <row r="126" spans="1:10">
      <c r="A126" s="85" t="s">
        <v>784</v>
      </c>
      <c r="B126" s="80" t="s">
        <v>890</v>
      </c>
      <c r="C126" s="78">
        <v>84.48</v>
      </c>
      <c r="D126" s="71">
        <v>0</v>
      </c>
      <c r="E126" s="71">
        <v>0</v>
      </c>
      <c r="F126" s="71">
        <v>86.100000000000009</v>
      </c>
      <c r="G126" s="71">
        <v>497.22000000000008</v>
      </c>
      <c r="H126" s="71">
        <v>382.28000000000009</v>
      </c>
      <c r="I126" s="71">
        <v>0</v>
      </c>
      <c r="J126" s="73">
        <v>2</v>
      </c>
    </row>
    <row r="127" spans="1:10">
      <c r="A127" s="85" t="s">
        <v>783</v>
      </c>
      <c r="B127" s="80" t="s">
        <v>890</v>
      </c>
      <c r="C127" s="78">
        <v>82.2</v>
      </c>
      <c r="D127" s="71">
        <v>0</v>
      </c>
      <c r="E127" s="71">
        <v>2033.3000000000013</v>
      </c>
      <c r="F127" s="71">
        <v>0</v>
      </c>
      <c r="G127" s="71">
        <v>0</v>
      </c>
      <c r="H127" s="71">
        <v>0</v>
      </c>
      <c r="I127" s="71">
        <v>213.48000000000002</v>
      </c>
      <c r="J127" s="73">
        <v>0</v>
      </c>
    </row>
    <row r="128" spans="1:10">
      <c r="A128" s="85" t="s">
        <v>99</v>
      </c>
      <c r="B128" s="80" t="s">
        <v>889</v>
      </c>
      <c r="C128" s="78">
        <v>0</v>
      </c>
      <c r="D128" s="71">
        <v>25.32</v>
      </c>
      <c r="E128" s="71">
        <v>0</v>
      </c>
      <c r="F128" s="71">
        <v>30.740000000000002</v>
      </c>
      <c r="G128" s="71">
        <v>24.36</v>
      </c>
      <c r="H128" s="71">
        <v>32</v>
      </c>
      <c r="I128" s="71">
        <v>29.1</v>
      </c>
      <c r="J128" s="73">
        <v>2</v>
      </c>
    </row>
    <row r="129" spans="1:10">
      <c r="A129" s="85" t="s">
        <v>782</v>
      </c>
      <c r="B129" s="80" t="s">
        <v>890</v>
      </c>
      <c r="C129" s="78">
        <v>0</v>
      </c>
      <c r="D129" s="71">
        <v>1.84</v>
      </c>
      <c r="E129" s="71">
        <v>0</v>
      </c>
      <c r="F129" s="71">
        <v>74.12</v>
      </c>
      <c r="G129" s="71">
        <v>-4.9800000000000004</v>
      </c>
      <c r="H129" s="71">
        <v>0</v>
      </c>
      <c r="I129" s="71">
        <v>0</v>
      </c>
      <c r="J129" s="73">
        <v>2</v>
      </c>
    </row>
    <row r="130" spans="1:10">
      <c r="A130" s="85" t="s">
        <v>781</v>
      </c>
      <c r="B130" s="80" t="s">
        <v>890</v>
      </c>
      <c r="C130" s="78">
        <v>1414.5300000000002</v>
      </c>
      <c r="D130" s="71">
        <v>584.6099999999999</v>
      </c>
      <c r="E130" s="71">
        <v>395.62</v>
      </c>
      <c r="F130" s="71">
        <v>296.25</v>
      </c>
      <c r="G130" s="71">
        <v>79.22</v>
      </c>
      <c r="H130" s="71">
        <v>1318.5000000000011</v>
      </c>
      <c r="I130" s="71">
        <v>0</v>
      </c>
      <c r="J130" s="73">
        <v>0</v>
      </c>
    </row>
    <row r="131" spans="1:10">
      <c r="A131" s="85" t="s">
        <v>780</v>
      </c>
      <c r="B131" s="80" t="s">
        <v>890</v>
      </c>
      <c r="C131" s="78">
        <v>10.55</v>
      </c>
      <c r="D131" s="71">
        <v>0</v>
      </c>
      <c r="E131" s="71">
        <v>237.84</v>
      </c>
      <c r="F131" s="71">
        <v>145.92000000000002</v>
      </c>
      <c r="G131" s="71">
        <v>0</v>
      </c>
      <c r="H131" s="71">
        <v>208.31</v>
      </c>
      <c r="I131" s="71">
        <v>203.28</v>
      </c>
      <c r="J131" s="73">
        <v>2</v>
      </c>
    </row>
    <row r="132" spans="1:10">
      <c r="A132" s="85" t="s">
        <v>779</v>
      </c>
      <c r="B132" s="80" t="s">
        <v>890</v>
      </c>
      <c r="C132" s="78">
        <v>73.760000000000005</v>
      </c>
      <c r="D132" s="71">
        <v>31.64</v>
      </c>
      <c r="E132" s="71">
        <v>79.3</v>
      </c>
      <c r="F132" s="71">
        <v>3667.6000000000013</v>
      </c>
      <c r="G132" s="71">
        <v>82.110000000000014</v>
      </c>
      <c r="H132" s="71">
        <v>83.5</v>
      </c>
      <c r="I132" s="71">
        <v>80.180000000000007</v>
      </c>
      <c r="J132" s="73">
        <v>2</v>
      </c>
    </row>
    <row r="133" spans="1:10">
      <c r="A133" s="85" t="s">
        <v>778</v>
      </c>
      <c r="B133" s="80" t="s">
        <v>890</v>
      </c>
      <c r="C133" s="78">
        <v>407.38000000000011</v>
      </c>
      <c r="D133" s="71">
        <v>75.78</v>
      </c>
      <c r="E133" s="71">
        <v>0</v>
      </c>
      <c r="F133" s="71">
        <v>0</v>
      </c>
      <c r="G133" s="71">
        <v>0</v>
      </c>
      <c r="H133" s="71">
        <v>381.55999999999995</v>
      </c>
      <c r="I133" s="71">
        <v>63.9</v>
      </c>
      <c r="J133" s="73">
        <v>0</v>
      </c>
    </row>
    <row r="134" spans="1:10">
      <c r="A134" s="85" t="s">
        <v>777</v>
      </c>
      <c r="B134" s="80" t="s">
        <v>890</v>
      </c>
      <c r="C134" s="78">
        <v>294.37</v>
      </c>
      <c r="D134" s="71">
        <v>59.66</v>
      </c>
      <c r="E134" s="71">
        <v>440.17999999999984</v>
      </c>
      <c r="F134" s="71">
        <v>18.579999999999998</v>
      </c>
      <c r="G134" s="71">
        <v>88.460000000000008</v>
      </c>
      <c r="H134" s="71">
        <v>425.04</v>
      </c>
      <c r="I134" s="71">
        <v>312.18</v>
      </c>
      <c r="J134" s="73">
        <v>0</v>
      </c>
    </row>
    <row r="135" spans="1:10">
      <c r="A135" s="85" t="s">
        <v>776</v>
      </c>
      <c r="B135" s="80" t="s">
        <v>890</v>
      </c>
      <c r="C135" s="78">
        <v>73.760000000000005</v>
      </c>
      <c r="D135" s="71">
        <v>934.4400000000004</v>
      </c>
      <c r="E135" s="71">
        <v>1584.49</v>
      </c>
      <c r="F135" s="71">
        <v>6585.9999999999955</v>
      </c>
      <c r="G135" s="71">
        <v>7015.4599999999991</v>
      </c>
      <c r="H135" s="71">
        <v>811.61</v>
      </c>
      <c r="I135" s="71">
        <v>3796.7800000000038</v>
      </c>
      <c r="J135" s="73">
        <v>2</v>
      </c>
    </row>
    <row r="136" spans="1:10">
      <c r="A136" s="85" t="s">
        <v>775</v>
      </c>
      <c r="B136" s="80" t="s">
        <v>890</v>
      </c>
      <c r="C136" s="78">
        <v>32.28</v>
      </c>
      <c r="D136" s="71">
        <v>69.569999999999993</v>
      </c>
      <c r="E136" s="71">
        <v>39.659999999999997</v>
      </c>
      <c r="F136" s="71">
        <v>96.38</v>
      </c>
      <c r="G136" s="71">
        <v>169.26</v>
      </c>
      <c r="H136" s="71">
        <v>0</v>
      </c>
      <c r="I136" s="71">
        <v>63.529999999999987</v>
      </c>
      <c r="J136" s="73">
        <v>2</v>
      </c>
    </row>
    <row r="137" spans="1:10">
      <c r="A137" s="85" t="s">
        <v>774</v>
      </c>
      <c r="B137" s="80" t="s">
        <v>890</v>
      </c>
      <c r="C137" s="78">
        <v>12.63</v>
      </c>
      <c r="D137" s="71">
        <v>343.31</v>
      </c>
      <c r="E137" s="71">
        <v>112.68</v>
      </c>
      <c r="F137" s="71">
        <v>469.75</v>
      </c>
      <c r="G137" s="71">
        <v>828.17000000000007</v>
      </c>
      <c r="H137" s="71">
        <v>147.60000000000002</v>
      </c>
      <c r="I137" s="71">
        <v>0</v>
      </c>
      <c r="J137" s="73">
        <v>2</v>
      </c>
    </row>
    <row r="138" spans="1:10">
      <c r="A138" s="85" t="s">
        <v>773</v>
      </c>
      <c r="B138" s="80" t="s">
        <v>890</v>
      </c>
      <c r="C138" s="78">
        <v>1369.26</v>
      </c>
      <c r="D138" s="71">
        <v>18.12</v>
      </c>
      <c r="E138" s="71">
        <v>600.11</v>
      </c>
      <c r="F138" s="71">
        <v>24.16</v>
      </c>
      <c r="G138" s="71">
        <v>1030.0800000000002</v>
      </c>
      <c r="H138" s="71">
        <v>101.49000000000001</v>
      </c>
      <c r="I138" s="71">
        <v>162.77999999999997</v>
      </c>
      <c r="J138" s="73">
        <v>0</v>
      </c>
    </row>
    <row r="139" spans="1:10">
      <c r="A139" s="85" t="s">
        <v>98</v>
      </c>
      <c r="B139" s="80" t="s">
        <v>891</v>
      </c>
      <c r="C139" s="78">
        <v>2138.23</v>
      </c>
      <c r="D139" s="71">
        <v>4666.9299999999976</v>
      </c>
      <c r="E139" s="71">
        <v>5494.0999999999995</v>
      </c>
      <c r="F139" s="71">
        <v>8017.9299999999985</v>
      </c>
      <c r="G139" s="71">
        <v>1378.94</v>
      </c>
      <c r="H139" s="71">
        <v>731.45999999999992</v>
      </c>
      <c r="I139" s="71">
        <v>0</v>
      </c>
      <c r="J139" s="73">
        <v>0</v>
      </c>
    </row>
    <row r="140" spans="1:10">
      <c r="A140" s="85" t="s">
        <v>772</v>
      </c>
      <c r="B140" s="80" t="s">
        <v>890</v>
      </c>
      <c r="C140" s="78">
        <v>375.20999999999992</v>
      </c>
      <c r="D140" s="71">
        <v>193.60000000000002</v>
      </c>
      <c r="E140" s="71">
        <v>157.62</v>
      </c>
      <c r="F140" s="71">
        <v>0</v>
      </c>
      <c r="G140" s="71">
        <v>82.110000000000014</v>
      </c>
      <c r="H140" s="71">
        <v>0</v>
      </c>
      <c r="I140" s="71">
        <v>-2.5099999999999998</v>
      </c>
      <c r="J140" s="73">
        <v>0</v>
      </c>
    </row>
    <row r="141" spans="1:10">
      <c r="A141" s="85" t="s">
        <v>771</v>
      </c>
      <c r="B141" s="80" t="s">
        <v>890</v>
      </c>
      <c r="C141" s="78">
        <v>73.760000000000005</v>
      </c>
      <c r="D141" s="71">
        <v>494.40000000000009</v>
      </c>
      <c r="E141" s="71">
        <v>830.81000000000017</v>
      </c>
      <c r="F141" s="71">
        <v>1998.6800000000003</v>
      </c>
      <c r="G141" s="71">
        <v>4095.1399999999985</v>
      </c>
      <c r="H141" s="71">
        <v>86.07</v>
      </c>
      <c r="I141" s="71">
        <v>284.57</v>
      </c>
      <c r="J141" s="73">
        <v>2</v>
      </c>
    </row>
    <row r="142" spans="1:10">
      <c r="A142" s="85" t="s">
        <v>770</v>
      </c>
      <c r="B142" s="80" t="s">
        <v>890</v>
      </c>
      <c r="C142" s="78">
        <v>1.84</v>
      </c>
      <c r="D142" s="71">
        <v>29.35</v>
      </c>
      <c r="E142" s="71">
        <v>1.89</v>
      </c>
      <c r="F142" s="71">
        <v>9.91</v>
      </c>
      <c r="G142" s="71">
        <v>0</v>
      </c>
      <c r="H142" s="71">
        <v>24.6</v>
      </c>
      <c r="I142" s="71">
        <v>63.9</v>
      </c>
      <c r="J142" s="73">
        <v>2</v>
      </c>
    </row>
    <row r="143" spans="1:10">
      <c r="A143" s="85" t="s">
        <v>769</v>
      </c>
      <c r="B143" s="80" t="s">
        <v>890</v>
      </c>
      <c r="C143" s="78">
        <v>471.8</v>
      </c>
      <c r="D143" s="71">
        <v>0</v>
      </c>
      <c r="E143" s="71">
        <v>157.62</v>
      </c>
      <c r="F143" s="71">
        <v>0</v>
      </c>
      <c r="G143" s="71">
        <v>82.110000000000014</v>
      </c>
      <c r="H143" s="71">
        <v>0</v>
      </c>
      <c r="I143" s="71">
        <v>-2.5099999999999998</v>
      </c>
      <c r="J143" s="73">
        <v>0</v>
      </c>
    </row>
    <row r="144" spans="1:10">
      <c r="A144" s="85" t="s">
        <v>768</v>
      </c>
      <c r="B144" s="80" t="s">
        <v>890</v>
      </c>
      <c r="C144" s="78">
        <v>143.16</v>
      </c>
      <c r="D144" s="71">
        <v>0</v>
      </c>
      <c r="E144" s="71">
        <v>129.32</v>
      </c>
      <c r="F144" s="71">
        <v>412.03000000000003</v>
      </c>
      <c r="G144" s="71">
        <v>477.66000000000008</v>
      </c>
      <c r="H144" s="71">
        <v>180.57</v>
      </c>
      <c r="I144" s="71">
        <v>-2.5099999999999998</v>
      </c>
      <c r="J144" s="73">
        <v>2</v>
      </c>
    </row>
    <row r="145" spans="1:10">
      <c r="A145" s="85" t="s">
        <v>767</v>
      </c>
      <c r="B145" s="80" t="s">
        <v>890</v>
      </c>
      <c r="C145" s="78">
        <v>73.760000000000005</v>
      </c>
      <c r="D145" s="71">
        <v>74.19</v>
      </c>
      <c r="E145" s="71">
        <v>599.76</v>
      </c>
      <c r="F145" s="71">
        <v>1189.68</v>
      </c>
      <c r="G145" s="71">
        <v>1567.9800000000002</v>
      </c>
      <c r="H145" s="71">
        <v>1560.7099999999994</v>
      </c>
      <c r="I145" s="71">
        <v>1567.4700000000005</v>
      </c>
      <c r="J145" s="73">
        <v>2</v>
      </c>
    </row>
    <row r="146" spans="1:10">
      <c r="A146" s="85" t="s">
        <v>766</v>
      </c>
      <c r="B146" s="80" t="s">
        <v>890</v>
      </c>
      <c r="C146" s="78">
        <v>1.84</v>
      </c>
      <c r="D146" s="71">
        <v>78.989999999999995</v>
      </c>
      <c r="E146" s="71">
        <v>347.13999999999993</v>
      </c>
      <c r="F146" s="71">
        <v>3046.3599999999997</v>
      </c>
      <c r="G146" s="71">
        <v>82.110000000000014</v>
      </c>
      <c r="H146" s="71">
        <v>807.37999999999965</v>
      </c>
      <c r="I146" s="71">
        <v>343.5200000000001</v>
      </c>
      <c r="J146" s="73">
        <v>2</v>
      </c>
    </row>
    <row r="147" spans="1:10">
      <c r="A147" s="85" t="s">
        <v>765</v>
      </c>
      <c r="B147" s="80" t="s">
        <v>890</v>
      </c>
      <c r="C147" s="78">
        <v>6145.7800000000007</v>
      </c>
      <c r="D147" s="71">
        <v>5947.02</v>
      </c>
      <c r="E147" s="71">
        <v>6096.0600000000022</v>
      </c>
      <c r="F147" s="71">
        <v>8586.139999999994</v>
      </c>
      <c r="G147" s="71">
        <v>6670.38</v>
      </c>
      <c r="H147" s="71">
        <v>24.6</v>
      </c>
      <c r="I147" s="71">
        <v>8804.649999999996</v>
      </c>
      <c r="J147" s="73">
        <v>0</v>
      </c>
    </row>
    <row r="148" spans="1:10">
      <c r="A148" s="85" t="s">
        <v>764</v>
      </c>
      <c r="B148" s="80" t="s">
        <v>890</v>
      </c>
      <c r="C148" s="78">
        <v>73.760000000000005</v>
      </c>
      <c r="D148" s="71">
        <v>0</v>
      </c>
      <c r="E148" s="71">
        <v>0</v>
      </c>
      <c r="F148" s="71">
        <v>22.68</v>
      </c>
      <c r="G148" s="71">
        <v>0</v>
      </c>
      <c r="H148" s="71">
        <v>73.800000000000011</v>
      </c>
      <c r="I148" s="71">
        <v>151.01999999999998</v>
      </c>
      <c r="J148" s="73">
        <v>2</v>
      </c>
    </row>
    <row r="149" spans="1:10">
      <c r="A149" s="85" t="s">
        <v>763</v>
      </c>
      <c r="B149" s="80" t="s">
        <v>890</v>
      </c>
      <c r="C149" s="78">
        <v>21.12</v>
      </c>
      <c r="D149" s="71">
        <v>7.35</v>
      </c>
      <c r="E149" s="71">
        <v>0</v>
      </c>
      <c r="F149" s="71">
        <v>0</v>
      </c>
      <c r="G149" s="71">
        <v>540.3900000000001</v>
      </c>
      <c r="H149" s="71">
        <v>70.400000000000006</v>
      </c>
      <c r="I149" s="71">
        <v>63.9</v>
      </c>
      <c r="J149" s="73">
        <v>2</v>
      </c>
    </row>
    <row r="150" spans="1:10">
      <c r="A150" s="85" t="s">
        <v>97</v>
      </c>
      <c r="B150" s="80" t="s">
        <v>891</v>
      </c>
      <c r="C150" s="78">
        <v>2443.8200000000002</v>
      </c>
      <c r="D150" s="71">
        <v>3487.3799999999978</v>
      </c>
      <c r="E150" s="71">
        <v>4456.8800000000019</v>
      </c>
      <c r="F150" s="71">
        <v>8547.7699999999986</v>
      </c>
      <c r="G150" s="71">
        <v>1550.3799999999994</v>
      </c>
      <c r="H150" s="71">
        <v>493.1699999999999</v>
      </c>
      <c r="I150" s="71">
        <v>0</v>
      </c>
      <c r="J150" s="73">
        <v>2</v>
      </c>
    </row>
    <row r="151" spans="1:10">
      <c r="A151" s="85" t="s">
        <v>762</v>
      </c>
      <c r="B151" s="80" t="s">
        <v>890</v>
      </c>
      <c r="C151" s="78">
        <v>73.760000000000005</v>
      </c>
      <c r="D151" s="71">
        <v>682.88</v>
      </c>
      <c r="E151" s="71">
        <v>89.22</v>
      </c>
      <c r="F151" s="71">
        <v>125.46000000000001</v>
      </c>
      <c r="G151" s="71">
        <v>82.110000000000014</v>
      </c>
      <c r="H151" s="71">
        <v>232.23000000000002</v>
      </c>
      <c r="I151" s="71">
        <v>63.9</v>
      </c>
      <c r="J151" s="73">
        <v>0</v>
      </c>
    </row>
    <row r="152" spans="1:10">
      <c r="A152" s="85" t="s">
        <v>761</v>
      </c>
      <c r="B152" s="80" t="s">
        <v>888</v>
      </c>
      <c r="C152" s="78">
        <v>539.79</v>
      </c>
      <c r="D152" s="71">
        <v>32.28</v>
      </c>
      <c r="E152" s="71">
        <v>74.27000000000001</v>
      </c>
      <c r="F152" s="71">
        <v>298.83999999999997</v>
      </c>
      <c r="G152" s="71">
        <v>0</v>
      </c>
      <c r="H152" s="71">
        <v>86.1</v>
      </c>
      <c r="I152" s="71">
        <v>0</v>
      </c>
      <c r="J152" s="73">
        <v>0</v>
      </c>
    </row>
    <row r="153" spans="1:10">
      <c r="A153" s="85" t="s">
        <v>760</v>
      </c>
      <c r="B153" s="80" t="s">
        <v>888</v>
      </c>
      <c r="C153" s="78">
        <v>590.09</v>
      </c>
      <c r="D153" s="71">
        <v>0</v>
      </c>
      <c r="E153" s="71">
        <v>730.8900000000001</v>
      </c>
      <c r="F153" s="71">
        <v>2461.9699999999998</v>
      </c>
      <c r="G153" s="71">
        <v>188.66999999999996</v>
      </c>
      <c r="H153" s="71">
        <v>703.85</v>
      </c>
      <c r="I153" s="71">
        <v>-2.5099999999999998</v>
      </c>
      <c r="J153" s="73">
        <v>2</v>
      </c>
    </row>
    <row r="154" spans="1:10">
      <c r="A154" s="85" t="s">
        <v>759</v>
      </c>
      <c r="B154" s="80" t="s">
        <v>888</v>
      </c>
      <c r="C154" s="78">
        <v>507.89000000000004</v>
      </c>
      <c r="D154" s="71">
        <v>17.68</v>
      </c>
      <c r="E154" s="71">
        <v>1.89</v>
      </c>
      <c r="F154" s="71">
        <v>174.45</v>
      </c>
      <c r="G154" s="71">
        <v>24.6</v>
      </c>
      <c r="H154" s="71">
        <v>96.58</v>
      </c>
      <c r="I154" s="71">
        <v>63.9</v>
      </c>
      <c r="J154" s="73">
        <v>0</v>
      </c>
    </row>
    <row r="155" spans="1:10">
      <c r="A155" s="85" t="s">
        <v>758</v>
      </c>
      <c r="B155" s="80" t="s">
        <v>888</v>
      </c>
      <c r="C155" s="78">
        <v>0</v>
      </c>
      <c r="D155" s="71">
        <v>153.88999999999999</v>
      </c>
      <c r="E155" s="71">
        <v>2528.2899999999995</v>
      </c>
      <c r="F155" s="71">
        <v>156.82</v>
      </c>
      <c r="G155" s="71">
        <v>37.42</v>
      </c>
      <c r="H155" s="71">
        <v>0</v>
      </c>
      <c r="I155" s="71">
        <v>0</v>
      </c>
      <c r="J155" s="73">
        <v>0</v>
      </c>
    </row>
    <row r="156" spans="1:10">
      <c r="A156" s="85" t="s">
        <v>757</v>
      </c>
      <c r="B156" s="80" t="s">
        <v>888</v>
      </c>
      <c r="C156" s="78">
        <v>0</v>
      </c>
      <c r="D156" s="71">
        <v>267.37</v>
      </c>
      <c r="E156" s="71">
        <v>1845.7999999999997</v>
      </c>
      <c r="F156" s="71">
        <v>143.76</v>
      </c>
      <c r="G156" s="71">
        <v>72.28</v>
      </c>
      <c r="H156" s="71">
        <v>0</v>
      </c>
      <c r="I156" s="71">
        <v>0</v>
      </c>
      <c r="J156" s="73">
        <v>0</v>
      </c>
    </row>
    <row r="157" spans="1:10">
      <c r="A157" s="85" t="s">
        <v>756</v>
      </c>
      <c r="B157" s="80" t="s">
        <v>888</v>
      </c>
      <c r="C157" s="78">
        <v>619.17999999999995</v>
      </c>
      <c r="D157" s="71">
        <v>19.170000000000002</v>
      </c>
      <c r="E157" s="71">
        <v>33.97</v>
      </c>
      <c r="F157" s="71">
        <v>1.93</v>
      </c>
      <c r="G157" s="71">
        <v>626.1</v>
      </c>
      <c r="H157" s="71">
        <v>22.81</v>
      </c>
      <c r="I157" s="71">
        <v>24.52</v>
      </c>
      <c r="J157" s="73">
        <v>0</v>
      </c>
    </row>
    <row r="158" spans="1:10">
      <c r="A158" s="85" t="s">
        <v>755</v>
      </c>
      <c r="B158" s="80" t="s">
        <v>888</v>
      </c>
      <c r="C158" s="78">
        <v>1256.3599999999997</v>
      </c>
      <c r="D158" s="71">
        <v>704.16</v>
      </c>
      <c r="E158" s="71">
        <v>1060.6699999999996</v>
      </c>
      <c r="F158" s="71">
        <v>1659.0199999999993</v>
      </c>
      <c r="G158" s="71">
        <v>1497.8700000000003</v>
      </c>
      <c r="H158" s="71">
        <v>619.05999999999972</v>
      </c>
      <c r="I158" s="71">
        <v>1021.1500000000003</v>
      </c>
      <c r="J158" s="73">
        <v>2</v>
      </c>
    </row>
    <row r="159" spans="1:10">
      <c r="A159" s="85" t="s">
        <v>754</v>
      </c>
      <c r="B159" s="80" t="s">
        <v>888</v>
      </c>
      <c r="C159" s="78">
        <v>0</v>
      </c>
      <c r="D159" s="71">
        <v>272.36</v>
      </c>
      <c r="E159" s="71">
        <v>2341.6900000000005</v>
      </c>
      <c r="F159" s="71">
        <v>112.25</v>
      </c>
      <c r="G159" s="71">
        <v>25.7</v>
      </c>
      <c r="H159" s="71">
        <v>0</v>
      </c>
      <c r="I159" s="71">
        <v>0</v>
      </c>
      <c r="J159" s="73">
        <v>0</v>
      </c>
    </row>
    <row r="160" spans="1:10">
      <c r="A160" s="85" t="s">
        <v>753</v>
      </c>
      <c r="B160" s="80" t="s">
        <v>888</v>
      </c>
      <c r="C160" s="78">
        <v>0</v>
      </c>
      <c r="D160" s="71">
        <v>142.24</v>
      </c>
      <c r="E160" s="71">
        <v>12.34</v>
      </c>
      <c r="F160" s="71">
        <v>3.33</v>
      </c>
      <c r="G160" s="71">
        <v>48.76</v>
      </c>
      <c r="H160" s="71">
        <v>24.22</v>
      </c>
      <c r="I160" s="71">
        <v>69.84</v>
      </c>
      <c r="J160" s="73">
        <v>0</v>
      </c>
    </row>
    <row r="161" spans="1:10">
      <c r="A161" s="85" t="s">
        <v>96</v>
      </c>
      <c r="B161" s="80" t="s">
        <v>888</v>
      </c>
      <c r="C161" s="78">
        <v>27.1</v>
      </c>
      <c r="D161" s="71">
        <v>64.56</v>
      </c>
      <c r="E161" s="71">
        <v>79.260000000000005</v>
      </c>
      <c r="F161" s="71">
        <v>0</v>
      </c>
      <c r="G161" s="71">
        <v>36.900000000000006</v>
      </c>
      <c r="H161" s="71">
        <v>61.5</v>
      </c>
      <c r="I161" s="71">
        <v>25.799999999999997</v>
      </c>
      <c r="J161" s="73">
        <v>0</v>
      </c>
    </row>
    <row r="162" spans="1:10">
      <c r="A162" s="85" t="s">
        <v>752</v>
      </c>
      <c r="B162" s="80" t="s">
        <v>888</v>
      </c>
      <c r="C162" s="78">
        <v>0</v>
      </c>
      <c r="D162" s="71">
        <v>219.75</v>
      </c>
      <c r="E162" s="71">
        <v>518.34999999999991</v>
      </c>
      <c r="F162" s="71">
        <v>234.11999999999998</v>
      </c>
      <c r="G162" s="71">
        <v>12.82</v>
      </c>
      <c r="H162" s="71">
        <v>0</v>
      </c>
      <c r="I162" s="71">
        <v>0</v>
      </c>
      <c r="J162" s="73">
        <v>0</v>
      </c>
    </row>
    <row r="163" spans="1:10">
      <c r="A163" s="85" t="s">
        <v>751</v>
      </c>
      <c r="B163" s="80" t="s">
        <v>888</v>
      </c>
      <c r="C163" s="78">
        <v>53.17</v>
      </c>
      <c r="D163" s="71">
        <v>129.12</v>
      </c>
      <c r="E163" s="71">
        <v>814.54000000000019</v>
      </c>
      <c r="F163" s="71">
        <v>175.05</v>
      </c>
      <c r="G163" s="71">
        <v>24.6</v>
      </c>
      <c r="H163" s="71">
        <v>0</v>
      </c>
      <c r="I163" s="71">
        <v>69.239999999999995</v>
      </c>
      <c r="J163" s="73">
        <v>0</v>
      </c>
    </row>
    <row r="164" spans="1:10">
      <c r="A164" s="85" t="s">
        <v>750</v>
      </c>
      <c r="B164" s="80" t="s">
        <v>888</v>
      </c>
      <c r="C164" s="78">
        <v>670.73000000000013</v>
      </c>
      <c r="D164" s="71">
        <v>51.580000000000005</v>
      </c>
      <c r="E164" s="71">
        <v>266.63</v>
      </c>
      <c r="F164" s="71">
        <v>9.91</v>
      </c>
      <c r="G164" s="71">
        <v>92.04</v>
      </c>
      <c r="H164" s="71">
        <v>0</v>
      </c>
      <c r="I164" s="71">
        <v>41</v>
      </c>
      <c r="J164" s="73">
        <v>0</v>
      </c>
    </row>
    <row r="165" spans="1:10">
      <c r="A165" s="85" t="s">
        <v>749</v>
      </c>
      <c r="B165" s="80" t="s">
        <v>888</v>
      </c>
      <c r="C165" s="78">
        <v>6669.82</v>
      </c>
      <c r="D165" s="71">
        <v>12487.259999999997</v>
      </c>
      <c r="E165" s="71">
        <v>6097.0400000000018</v>
      </c>
      <c r="F165" s="71">
        <v>5008.130000000001</v>
      </c>
      <c r="G165" s="71">
        <v>2881.5300000000007</v>
      </c>
      <c r="H165" s="71">
        <v>0</v>
      </c>
      <c r="I165" s="71">
        <v>0</v>
      </c>
      <c r="J165" s="73">
        <v>0</v>
      </c>
    </row>
    <row r="166" spans="1:10">
      <c r="A166" s="85" t="s">
        <v>748</v>
      </c>
      <c r="B166" s="80" t="s">
        <v>888</v>
      </c>
      <c r="C166" s="78">
        <v>3.68</v>
      </c>
      <c r="D166" s="71">
        <v>1.84</v>
      </c>
      <c r="E166" s="71">
        <v>0</v>
      </c>
      <c r="F166" s="71">
        <v>9.91</v>
      </c>
      <c r="G166" s="71">
        <v>87.809999999999988</v>
      </c>
      <c r="H166" s="71">
        <v>73.800000000000011</v>
      </c>
      <c r="I166" s="71">
        <v>22.56</v>
      </c>
      <c r="J166" s="73">
        <v>2</v>
      </c>
    </row>
    <row r="167" spans="1:10">
      <c r="A167" s="85" t="s">
        <v>747</v>
      </c>
      <c r="B167" s="80" t="s">
        <v>888</v>
      </c>
      <c r="C167" s="78">
        <v>1294.2299999999998</v>
      </c>
      <c r="D167" s="71">
        <v>3912.8599999999974</v>
      </c>
      <c r="E167" s="71">
        <v>5445.0000000000027</v>
      </c>
      <c r="F167" s="71">
        <v>3324.4999999999982</v>
      </c>
      <c r="G167" s="71">
        <v>2035.5199999999998</v>
      </c>
      <c r="H167" s="71">
        <v>477.79999999999995</v>
      </c>
      <c r="I167" s="71">
        <v>0</v>
      </c>
      <c r="J167" s="73">
        <v>0</v>
      </c>
    </row>
    <row r="168" spans="1:10">
      <c r="A168" s="85" t="s">
        <v>746</v>
      </c>
      <c r="B168" s="80" t="s">
        <v>888</v>
      </c>
      <c r="C168" s="78">
        <v>813.55999999999972</v>
      </c>
      <c r="D168" s="71">
        <v>1103.0999999999999</v>
      </c>
      <c r="E168" s="71">
        <v>1529.3099999999997</v>
      </c>
      <c r="F168" s="71">
        <v>1582.1299999999997</v>
      </c>
      <c r="G168" s="71">
        <v>356.39000000000004</v>
      </c>
      <c r="H168" s="71">
        <v>776.38</v>
      </c>
      <c r="I168" s="71">
        <v>801.8900000000001</v>
      </c>
      <c r="J168" s="73">
        <v>0</v>
      </c>
    </row>
    <row r="169" spans="1:10">
      <c r="A169" s="85" t="s">
        <v>745</v>
      </c>
      <c r="B169" s="80" t="s">
        <v>888</v>
      </c>
      <c r="C169" s="78">
        <v>1.84</v>
      </c>
      <c r="D169" s="71">
        <v>0</v>
      </c>
      <c r="E169" s="71">
        <v>0</v>
      </c>
      <c r="F169" s="71">
        <v>409.94</v>
      </c>
      <c r="G169" s="71">
        <v>590.16</v>
      </c>
      <c r="H169" s="71">
        <v>234.43</v>
      </c>
      <c r="I169" s="71">
        <v>246.56</v>
      </c>
      <c r="J169" s="73">
        <v>2</v>
      </c>
    </row>
    <row r="170" spans="1:10">
      <c r="A170" s="85" t="s">
        <v>744</v>
      </c>
      <c r="B170" s="80" t="s">
        <v>888</v>
      </c>
      <c r="C170" s="78">
        <v>752.2</v>
      </c>
      <c r="D170" s="71">
        <v>0</v>
      </c>
      <c r="E170" s="71">
        <v>1.89</v>
      </c>
      <c r="F170" s="71">
        <v>679.38</v>
      </c>
      <c r="G170" s="71">
        <v>217.96000000000006</v>
      </c>
      <c r="H170" s="71">
        <v>0</v>
      </c>
      <c r="I170" s="71">
        <v>0</v>
      </c>
      <c r="J170" s="73">
        <v>2</v>
      </c>
    </row>
    <row r="171" spans="1:10">
      <c r="A171" s="85" t="s">
        <v>743</v>
      </c>
      <c r="B171" s="80" t="s">
        <v>888</v>
      </c>
      <c r="C171" s="78">
        <v>0</v>
      </c>
      <c r="D171" s="71">
        <v>0</v>
      </c>
      <c r="E171" s="71">
        <v>0</v>
      </c>
      <c r="F171" s="71">
        <v>79.319999999999993</v>
      </c>
      <c r="G171" s="71">
        <v>73.800000000000011</v>
      </c>
      <c r="H171" s="71">
        <v>73.800000000000011</v>
      </c>
      <c r="I171" s="71">
        <v>63.529999999999987</v>
      </c>
      <c r="J171" s="73">
        <v>2</v>
      </c>
    </row>
    <row r="172" spans="1:10">
      <c r="A172" s="85" t="s">
        <v>95</v>
      </c>
      <c r="B172" s="80" t="s">
        <v>890</v>
      </c>
      <c r="C172" s="78">
        <v>376.62000000000006</v>
      </c>
      <c r="D172" s="71">
        <v>291.33000000000004</v>
      </c>
      <c r="E172" s="71">
        <v>782.45</v>
      </c>
      <c r="F172" s="71">
        <v>986.0200000000001</v>
      </c>
      <c r="G172" s="71">
        <v>431.07000000000011</v>
      </c>
      <c r="H172" s="71">
        <v>644.99</v>
      </c>
      <c r="I172" s="71">
        <v>25.96</v>
      </c>
      <c r="J172" s="73">
        <v>2</v>
      </c>
    </row>
    <row r="173" spans="1:10">
      <c r="A173" s="85" t="s">
        <v>742</v>
      </c>
      <c r="B173" s="80" t="s">
        <v>888</v>
      </c>
      <c r="C173" s="78">
        <v>302.94000000000005</v>
      </c>
      <c r="D173" s="71">
        <v>67467.559999999939</v>
      </c>
      <c r="E173" s="71">
        <v>7501.3499999999985</v>
      </c>
      <c r="F173" s="71">
        <v>33647.439999999973</v>
      </c>
      <c r="G173" s="71">
        <v>29672.220000000005</v>
      </c>
      <c r="H173" s="71">
        <v>15196.720000000005</v>
      </c>
      <c r="I173" s="71">
        <v>27332.789999999983</v>
      </c>
      <c r="J173" s="73">
        <v>2</v>
      </c>
    </row>
    <row r="174" spans="1:10">
      <c r="A174" s="85" t="s">
        <v>741</v>
      </c>
      <c r="B174" s="80" t="s">
        <v>888</v>
      </c>
      <c r="C174" s="78">
        <v>1648.9899999999986</v>
      </c>
      <c r="D174" s="71">
        <v>1717.6300000000003</v>
      </c>
      <c r="E174" s="71">
        <v>3552.8399999999988</v>
      </c>
      <c r="F174" s="71">
        <v>0</v>
      </c>
      <c r="G174" s="71">
        <v>4354.7300000000014</v>
      </c>
      <c r="H174" s="71">
        <v>1505.1000000000006</v>
      </c>
      <c r="I174" s="71">
        <v>2546.6599999999994</v>
      </c>
      <c r="J174" s="73">
        <v>0</v>
      </c>
    </row>
    <row r="175" spans="1:10">
      <c r="A175" s="85" t="s">
        <v>740</v>
      </c>
      <c r="B175" s="80" t="s">
        <v>888</v>
      </c>
      <c r="C175" s="78">
        <v>2.12</v>
      </c>
      <c r="D175" s="71">
        <v>35.82</v>
      </c>
      <c r="E175" s="71">
        <v>2.1800000000000002</v>
      </c>
      <c r="F175" s="71">
        <v>134.33999999999997</v>
      </c>
      <c r="G175" s="71">
        <v>82.110000000000014</v>
      </c>
      <c r="H175" s="71">
        <v>39.6</v>
      </c>
      <c r="I175" s="71">
        <v>63.9</v>
      </c>
      <c r="J175" s="73">
        <v>2</v>
      </c>
    </row>
    <row r="176" spans="1:10">
      <c r="A176" s="85" t="s">
        <v>739</v>
      </c>
      <c r="B176" s="80" t="s">
        <v>888</v>
      </c>
      <c r="C176" s="78">
        <v>230.4</v>
      </c>
      <c r="D176" s="71">
        <v>32.96</v>
      </c>
      <c r="E176" s="71">
        <v>3.86</v>
      </c>
      <c r="F176" s="71">
        <v>125.46000000000001</v>
      </c>
      <c r="G176" s="71">
        <v>261.84999999999997</v>
      </c>
      <c r="H176" s="71">
        <v>179.57999999999996</v>
      </c>
      <c r="I176" s="71">
        <v>63.9</v>
      </c>
      <c r="J176" s="73">
        <v>2</v>
      </c>
    </row>
    <row r="177" spans="1:10">
      <c r="A177" s="85" t="s">
        <v>738</v>
      </c>
      <c r="B177" s="80" t="s">
        <v>888</v>
      </c>
      <c r="C177" s="78">
        <v>0</v>
      </c>
      <c r="D177" s="71">
        <v>0</v>
      </c>
      <c r="E177" s="71">
        <v>0</v>
      </c>
      <c r="F177" s="71">
        <v>0</v>
      </c>
      <c r="G177" s="71">
        <v>2706</v>
      </c>
      <c r="H177" s="71">
        <v>0</v>
      </c>
      <c r="I177" s="71">
        <v>0</v>
      </c>
      <c r="J177" s="73">
        <v>2</v>
      </c>
    </row>
    <row r="178" spans="1:10">
      <c r="A178" s="85" t="s">
        <v>737</v>
      </c>
      <c r="B178" s="80" t="s">
        <v>888</v>
      </c>
      <c r="C178" s="78">
        <v>75.92</v>
      </c>
      <c r="D178" s="71">
        <v>404.23999999999995</v>
      </c>
      <c r="E178" s="71">
        <v>69.37</v>
      </c>
      <c r="F178" s="71">
        <v>234.2</v>
      </c>
      <c r="G178" s="71">
        <v>20.81</v>
      </c>
      <c r="H178" s="71">
        <v>353.59000000000003</v>
      </c>
      <c r="I178" s="71">
        <v>385.75</v>
      </c>
      <c r="J178" s="73">
        <v>2</v>
      </c>
    </row>
    <row r="179" spans="1:10">
      <c r="A179" s="85" t="s">
        <v>736</v>
      </c>
      <c r="B179" s="80" t="s">
        <v>888</v>
      </c>
      <c r="C179" s="78">
        <v>2673.2199999999993</v>
      </c>
      <c r="D179" s="71">
        <v>13452.239999999989</v>
      </c>
      <c r="E179" s="71">
        <v>8498.7399999999943</v>
      </c>
      <c r="F179" s="71">
        <v>6669.0599999999977</v>
      </c>
      <c r="G179" s="71">
        <v>2540.809999999999</v>
      </c>
      <c r="H179" s="71">
        <v>970.13999999999987</v>
      </c>
      <c r="I179" s="71">
        <v>0</v>
      </c>
      <c r="J179" s="73">
        <v>0</v>
      </c>
    </row>
    <row r="180" spans="1:10">
      <c r="A180" s="85" t="s">
        <v>735</v>
      </c>
      <c r="B180" s="80" t="s">
        <v>888</v>
      </c>
      <c r="C180" s="78">
        <v>73.92</v>
      </c>
      <c r="D180" s="71">
        <v>73.92</v>
      </c>
      <c r="E180" s="71">
        <v>1376.85</v>
      </c>
      <c r="F180" s="71">
        <v>1537.3200000000002</v>
      </c>
      <c r="G180" s="71">
        <v>73.800000000000011</v>
      </c>
      <c r="H180" s="71">
        <v>269.49</v>
      </c>
      <c r="I180" s="71">
        <v>246</v>
      </c>
      <c r="J180" s="73">
        <v>2</v>
      </c>
    </row>
    <row r="181" spans="1:10">
      <c r="A181" s="85" t="s">
        <v>734</v>
      </c>
      <c r="B181" s="80" t="s">
        <v>888</v>
      </c>
      <c r="C181" s="78">
        <v>466.17999999999995</v>
      </c>
      <c r="D181" s="71">
        <v>112.13999999999999</v>
      </c>
      <c r="E181" s="71">
        <v>74.27000000000001</v>
      </c>
      <c r="F181" s="71">
        <v>1006.4599999999998</v>
      </c>
      <c r="G181" s="71">
        <v>82.110000000000014</v>
      </c>
      <c r="H181" s="71">
        <v>991.45000000000039</v>
      </c>
      <c r="I181" s="71">
        <v>82.4</v>
      </c>
      <c r="J181" s="73">
        <v>2</v>
      </c>
    </row>
    <row r="182" spans="1:10">
      <c r="A182" s="85" t="s">
        <v>733</v>
      </c>
      <c r="B182" s="80" t="s">
        <v>888</v>
      </c>
      <c r="C182" s="78">
        <v>0</v>
      </c>
      <c r="D182" s="71">
        <v>27.650000000000002</v>
      </c>
      <c r="E182" s="71">
        <v>85.9</v>
      </c>
      <c r="F182" s="71">
        <v>125.46000000000001</v>
      </c>
      <c r="G182" s="71">
        <v>82.110000000000014</v>
      </c>
      <c r="H182" s="71">
        <v>33.36</v>
      </c>
      <c r="I182" s="71">
        <v>63.9</v>
      </c>
      <c r="J182" s="73">
        <v>2</v>
      </c>
    </row>
    <row r="183" spans="1:10">
      <c r="A183" s="85" t="s">
        <v>94</v>
      </c>
      <c r="B183" s="80" t="s">
        <v>888</v>
      </c>
      <c r="C183" s="78">
        <v>147.06000000000003</v>
      </c>
      <c r="D183" s="71">
        <v>6.88</v>
      </c>
      <c r="E183" s="71">
        <v>280.77999999999992</v>
      </c>
      <c r="F183" s="71">
        <v>311.15999999999997</v>
      </c>
      <c r="G183" s="71">
        <v>0</v>
      </c>
      <c r="H183" s="71">
        <v>783.09000000000037</v>
      </c>
      <c r="I183" s="71">
        <v>259.16000000000003</v>
      </c>
      <c r="J183" s="73">
        <v>2</v>
      </c>
    </row>
    <row r="184" spans="1:10">
      <c r="A184" s="85" t="s">
        <v>732</v>
      </c>
      <c r="B184" s="80" t="s">
        <v>888</v>
      </c>
      <c r="C184" s="78">
        <v>73.760000000000005</v>
      </c>
      <c r="D184" s="71">
        <v>1060.0199999999998</v>
      </c>
      <c r="E184" s="71">
        <v>855.31000000000017</v>
      </c>
      <c r="F184" s="71">
        <v>209.64999999999998</v>
      </c>
      <c r="G184" s="71">
        <v>513.38</v>
      </c>
      <c r="H184" s="71">
        <v>87</v>
      </c>
      <c r="I184" s="71">
        <v>1079.7099999999998</v>
      </c>
      <c r="J184" s="73">
        <v>0</v>
      </c>
    </row>
    <row r="185" spans="1:10">
      <c r="A185" s="85" t="s">
        <v>731</v>
      </c>
      <c r="B185" s="80" t="s">
        <v>888</v>
      </c>
      <c r="C185" s="78">
        <v>67.5</v>
      </c>
      <c r="D185" s="71">
        <v>126.51000000000002</v>
      </c>
      <c r="E185" s="71">
        <v>109.15</v>
      </c>
      <c r="F185" s="71">
        <v>76.56</v>
      </c>
      <c r="G185" s="71">
        <v>91.31</v>
      </c>
      <c r="H185" s="71">
        <v>61.5</v>
      </c>
      <c r="I185" s="71">
        <v>99.340000000000018</v>
      </c>
      <c r="J185" s="73">
        <v>0</v>
      </c>
    </row>
    <row r="186" spans="1:10">
      <c r="A186" s="85" t="s">
        <v>730</v>
      </c>
      <c r="B186" s="80" t="s">
        <v>888</v>
      </c>
      <c r="C186" s="78">
        <v>21.12</v>
      </c>
      <c r="D186" s="71">
        <v>75.78</v>
      </c>
      <c r="E186" s="71">
        <v>0</v>
      </c>
      <c r="F186" s="71">
        <v>149.46</v>
      </c>
      <c r="G186" s="71">
        <v>0</v>
      </c>
      <c r="H186" s="71">
        <v>311.7</v>
      </c>
      <c r="I186" s="71">
        <v>0</v>
      </c>
      <c r="J186" s="73">
        <v>2</v>
      </c>
    </row>
    <row r="187" spans="1:10">
      <c r="A187" s="85" t="s">
        <v>729</v>
      </c>
      <c r="B187" s="80" t="s">
        <v>888</v>
      </c>
      <c r="C187" s="78">
        <v>2214.4000000000005</v>
      </c>
      <c r="D187" s="71">
        <v>987.25</v>
      </c>
      <c r="E187" s="71">
        <v>2133.4300000000007</v>
      </c>
      <c r="F187" s="71">
        <v>941.4200000000003</v>
      </c>
      <c r="G187" s="71">
        <v>1698.3099999999988</v>
      </c>
      <c r="H187" s="71">
        <v>1706.5399999999991</v>
      </c>
      <c r="I187" s="71">
        <v>2449.5800000000008</v>
      </c>
      <c r="J187" s="73">
        <v>0</v>
      </c>
    </row>
    <row r="188" spans="1:10">
      <c r="A188" s="85" t="s">
        <v>728</v>
      </c>
      <c r="B188" s="80" t="s">
        <v>888</v>
      </c>
      <c r="C188" s="78">
        <v>1293.5500000000002</v>
      </c>
      <c r="D188" s="71">
        <v>386.22999999999996</v>
      </c>
      <c r="E188" s="71">
        <v>0.95</v>
      </c>
      <c r="F188" s="71">
        <v>1973.0700000000002</v>
      </c>
      <c r="G188" s="71">
        <v>24.6</v>
      </c>
      <c r="H188" s="71">
        <v>223.04</v>
      </c>
      <c r="I188" s="71">
        <v>379.31</v>
      </c>
      <c r="J188" s="73">
        <v>2</v>
      </c>
    </row>
    <row r="189" spans="1:10">
      <c r="A189" s="85" t="s">
        <v>727</v>
      </c>
      <c r="B189" s="80" t="s">
        <v>891</v>
      </c>
      <c r="C189" s="78">
        <v>12.63</v>
      </c>
      <c r="D189" s="71">
        <v>973.37</v>
      </c>
      <c r="E189" s="71">
        <v>112.68</v>
      </c>
      <c r="F189" s="71">
        <v>492.69000000000005</v>
      </c>
      <c r="G189" s="71">
        <v>777.8900000000001</v>
      </c>
      <c r="H189" s="71">
        <v>492.98000000000008</v>
      </c>
      <c r="I189" s="71">
        <v>0</v>
      </c>
      <c r="J189" s="73">
        <v>2</v>
      </c>
    </row>
    <row r="190" spans="1:10">
      <c r="A190" s="85" t="s">
        <v>726</v>
      </c>
      <c r="B190" s="80" t="s">
        <v>891</v>
      </c>
      <c r="C190" s="78">
        <v>73.760000000000005</v>
      </c>
      <c r="D190" s="71">
        <v>378.9</v>
      </c>
      <c r="E190" s="71">
        <v>1242.1600000000001</v>
      </c>
      <c r="F190" s="71">
        <v>2836.8800000000006</v>
      </c>
      <c r="G190" s="71">
        <v>3089.4600000000005</v>
      </c>
      <c r="H190" s="71">
        <v>1095.3899999999999</v>
      </c>
      <c r="I190" s="71">
        <v>3316.4400000000014</v>
      </c>
      <c r="J190" s="73">
        <v>2</v>
      </c>
    </row>
    <row r="191" spans="1:10">
      <c r="A191" s="85" t="s">
        <v>725</v>
      </c>
      <c r="B191" s="80" t="s">
        <v>891</v>
      </c>
      <c r="C191" s="78">
        <v>538.68999999999994</v>
      </c>
      <c r="D191" s="71">
        <v>1561.96</v>
      </c>
      <c r="E191" s="71">
        <v>643.21999999999991</v>
      </c>
      <c r="F191" s="71">
        <v>311.67</v>
      </c>
      <c r="G191" s="71">
        <v>408.96999999999997</v>
      </c>
      <c r="H191" s="71">
        <v>514.83999999999992</v>
      </c>
      <c r="I191" s="71">
        <v>481.02</v>
      </c>
      <c r="J191" s="73">
        <v>0</v>
      </c>
    </row>
    <row r="192" spans="1:10">
      <c r="A192" s="85" t="s">
        <v>724</v>
      </c>
      <c r="B192" s="80" t="s">
        <v>891</v>
      </c>
      <c r="C192" s="78">
        <v>1721.3200000000008</v>
      </c>
      <c r="D192" s="71">
        <v>0</v>
      </c>
      <c r="E192" s="71">
        <v>118.19999999999999</v>
      </c>
      <c r="F192" s="71">
        <v>1460.7699999999991</v>
      </c>
      <c r="G192" s="71">
        <v>188.66999999999996</v>
      </c>
      <c r="H192" s="71">
        <v>0</v>
      </c>
      <c r="I192" s="71">
        <v>1238.3900000000003</v>
      </c>
      <c r="J192" s="73">
        <v>0</v>
      </c>
    </row>
    <row r="193" spans="1:10">
      <c r="A193" s="85" t="s">
        <v>723</v>
      </c>
      <c r="B193" s="80" t="s">
        <v>891</v>
      </c>
      <c r="C193" s="78">
        <v>606.09</v>
      </c>
      <c r="D193" s="71">
        <v>588.05000000000007</v>
      </c>
      <c r="E193" s="71">
        <v>1150.25</v>
      </c>
      <c r="F193" s="71">
        <v>1983.9099999999996</v>
      </c>
      <c r="G193" s="71">
        <v>610.4799999999999</v>
      </c>
      <c r="H193" s="71">
        <v>347.87</v>
      </c>
      <c r="I193" s="71">
        <v>375.51000000000005</v>
      </c>
      <c r="J193" s="73">
        <v>2</v>
      </c>
    </row>
    <row r="194" spans="1:10">
      <c r="A194" s="85" t="s">
        <v>93</v>
      </c>
      <c r="B194" s="80" t="s">
        <v>890</v>
      </c>
      <c r="C194" s="78">
        <v>357.97000000000008</v>
      </c>
      <c r="D194" s="71">
        <v>489.90000000000003</v>
      </c>
      <c r="E194" s="71">
        <v>1574.1000000000001</v>
      </c>
      <c r="F194" s="71">
        <v>954.57</v>
      </c>
      <c r="G194" s="71">
        <v>118.22</v>
      </c>
      <c r="H194" s="71">
        <v>61.900000000000006</v>
      </c>
      <c r="I194" s="71">
        <v>0</v>
      </c>
      <c r="J194" s="73">
        <v>0</v>
      </c>
    </row>
    <row r="195" spans="1:10">
      <c r="A195" s="85" t="s">
        <v>722</v>
      </c>
      <c r="B195" s="80" t="s">
        <v>891</v>
      </c>
      <c r="C195" s="78">
        <v>719.33</v>
      </c>
      <c r="D195" s="71">
        <v>925.20999999999992</v>
      </c>
      <c r="E195" s="71">
        <v>0</v>
      </c>
      <c r="F195" s="71">
        <v>867.60000000000025</v>
      </c>
      <c r="G195" s="71">
        <v>586.12999999999988</v>
      </c>
      <c r="H195" s="71">
        <v>727.6500000000002</v>
      </c>
      <c r="I195" s="71">
        <v>829.04000000000019</v>
      </c>
      <c r="J195" s="73">
        <v>2</v>
      </c>
    </row>
    <row r="196" spans="1:10">
      <c r="A196" s="85" t="s">
        <v>721</v>
      </c>
      <c r="B196" s="80" t="s">
        <v>891</v>
      </c>
      <c r="C196" s="78">
        <v>730.71000000000026</v>
      </c>
      <c r="D196" s="71">
        <v>69.569999999999993</v>
      </c>
      <c r="E196" s="71">
        <v>251.20999999999989</v>
      </c>
      <c r="F196" s="71">
        <v>119.38</v>
      </c>
      <c r="G196" s="71">
        <v>73.800000000000011</v>
      </c>
      <c r="H196" s="71">
        <v>172.57000000000002</v>
      </c>
      <c r="I196" s="71">
        <v>0</v>
      </c>
      <c r="J196" s="73">
        <v>0</v>
      </c>
    </row>
    <row r="197" spans="1:10">
      <c r="A197" s="85" t="s">
        <v>720</v>
      </c>
      <c r="B197" s="80" t="s">
        <v>891</v>
      </c>
      <c r="C197" s="78">
        <v>151.56</v>
      </c>
      <c r="D197" s="71">
        <v>75.78</v>
      </c>
      <c r="E197" s="71">
        <v>79.260000000000005</v>
      </c>
      <c r="F197" s="71">
        <v>346.36</v>
      </c>
      <c r="G197" s="71">
        <v>20.81</v>
      </c>
      <c r="H197" s="71">
        <v>41.62</v>
      </c>
      <c r="I197" s="71">
        <v>20.5</v>
      </c>
      <c r="J197" s="73">
        <v>2</v>
      </c>
    </row>
    <row r="198" spans="1:10">
      <c r="A198" s="85" t="s">
        <v>719</v>
      </c>
      <c r="B198" s="80" t="s">
        <v>891</v>
      </c>
      <c r="C198" s="78">
        <v>0</v>
      </c>
      <c r="D198" s="71">
        <v>11.040000000000001</v>
      </c>
      <c r="E198" s="71">
        <v>5.79</v>
      </c>
      <c r="F198" s="71">
        <v>29.26</v>
      </c>
      <c r="G198" s="71">
        <v>11.34</v>
      </c>
      <c r="H198" s="71">
        <v>0</v>
      </c>
      <c r="I198" s="71">
        <v>6.93</v>
      </c>
      <c r="J198" s="73">
        <v>2</v>
      </c>
    </row>
    <row r="199" spans="1:10">
      <c r="A199" s="85" t="s">
        <v>718</v>
      </c>
      <c r="B199" s="80" t="s">
        <v>891</v>
      </c>
      <c r="C199" s="78">
        <v>0</v>
      </c>
      <c r="D199" s="71">
        <v>0</v>
      </c>
      <c r="E199" s="71">
        <v>0</v>
      </c>
      <c r="F199" s="71">
        <v>0</v>
      </c>
      <c r="G199" s="71">
        <v>0</v>
      </c>
      <c r="H199" s="71">
        <v>0</v>
      </c>
      <c r="I199" s="71">
        <v>258.38</v>
      </c>
      <c r="J199" s="73">
        <v>1</v>
      </c>
    </row>
    <row r="200" spans="1:10">
      <c r="A200" s="85" t="s">
        <v>717</v>
      </c>
      <c r="B200" s="80" t="s">
        <v>891</v>
      </c>
      <c r="C200" s="78">
        <v>730.71</v>
      </c>
      <c r="D200" s="71">
        <v>25.26</v>
      </c>
      <c r="E200" s="71">
        <v>402.82000000000005</v>
      </c>
      <c r="F200" s="71">
        <v>566.99999999999989</v>
      </c>
      <c r="G200" s="71">
        <v>707.74000000000012</v>
      </c>
      <c r="H200" s="71">
        <v>255.35</v>
      </c>
      <c r="I200" s="71">
        <v>20.5</v>
      </c>
      <c r="J200" s="73">
        <v>2</v>
      </c>
    </row>
    <row r="201" spans="1:10">
      <c r="A201" s="85" t="s">
        <v>716</v>
      </c>
      <c r="B201" s="80" t="s">
        <v>891</v>
      </c>
      <c r="C201" s="78">
        <v>21.35</v>
      </c>
      <c r="D201" s="71">
        <v>1.45</v>
      </c>
      <c r="E201" s="71">
        <v>27.11</v>
      </c>
      <c r="F201" s="71">
        <v>412.01999999999992</v>
      </c>
      <c r="G201" s="71">
        <v>75.690000000000012</v>
      </c>
      <c r="H201" s="71">
        <v>24.6</v>
      </c>
      <c r="I201" s="71">
        <v>24.04</v>
      </c>
      <c r="J201" s="73">
        <v>2</v>
      </c>
    </row>
    <row r="202" spans="1:10">
      <c r="A202" s="85" t="s">
        <v>715</v>
      </c>
      <c r="B202" s="80" t="s">
        <v>891</v>
      </c>
      <c r="C202" s="78">
        <v>64.350000000000009</v>
      </c>
      <c r="D202" s="71">
        <v>63.430000000000007</v>
      </c>
      <c r="E202" s="71">
        <v>66.06</v>
      </c>
      <c r="F202" s="71">
        <v>0</v>
      </c>
      <c r="G202" s="71">
        <v>0</v>
      </c>
      <c r="H202" s="71">
        <v>0</v>
      </c>
      <c r="I202" s="71">
        <v>19.36</v>
      </c>
      <c r="J202" s="73">
        <v>0</v>
      </c>
    </row>
    <row r="203" spans="1:10">
      <c r="A203" s="85" t="s">
        <v>714</v>
      </c>
      <c r="B203" s="80" t="s">
        <v>891</v>
      </c>
      <c r="C203" s="78">
        <v>63.150000000000006</v>
      </c>
      <c r="D203" s="71">
        <v>0</v>
      </c>
      <c r="E203" s="71">
        <v>69.37</v>
      </c>
      <c r="F203" s="71">
        <v>0</v>
      </c>
      <c r="G203" s="71">
        <v>0</v>
      </c>
      <c r="H203" s="71">
        <v>0</v>
      </c>
      <c r="I203" s="71">
        <v>0</v>
      </c>
      <c r="J203" s="73">
        <v>0</v>
      </c>
    </row>
    <row r="204" spans="1:10">
      <c r="A204" s="85" t="s">
        <v>713</v>
      </c>
      <c r="B204" s="80" t="s">
        <v>891</v>
      </c>
      <c r="C204" s="78">
        <v>63.36</v>
      </c>
      <c r="D204" s="71">
        <v>304.34999999999997</v>
      </c>
      <c r="E204" s="71">
        <v>69.37</v>
      </c>
      <c r="F204" s="71">
        <v>295.72000000000003</v>
      </c>
      <c r="G204" s="71">
        <v>79.140000000000015</v>
      </c>
      <c r="H204" s="71">
        <v>73.800000000000011</v>
      </c>
      <c r="I204" s="71">
        <v>0</v>
      </c>
      <c r="J204" s="73">
        <v>2</v>
      </c>
    </row>
    <row r="205" spans="1:10">
      <c r="A205" s="85" t="s">
        <v>92</v>
      </c>
      <c r="B205" s="80" t="s">
        <v>890</v>
      </c>
      <c r="C205" s="78">
        <v>1.84</v>
      </c>
      <c r="D205" s="71">
        <v>1766.1599999999994</v>
      </c>
      <c r="E205" s="71">
        <v>1479.69</v>
      </c>
      <c r="F205" s="71">
        <v>4.4000000000000004</v>
      </c>
      <c r="G205" s="71">
        <v>1187.8200000000004</v>
      </c>
      <c r="H205" s="71">
        <v>1828.88</v>
      </c>
      <c r="I205" s="71">
        <v>0</v>
      </c>
      <c r="J205" s="73">
        <v>0</v>
      </c>
    </row>
    <row r="206" spans="1:10">
      <c r="A206" s="85" t="s">
        <v>712</v>
      </c>
      <c r="B206" s="80" t="s">
        <v>891</v>
      </c>
      <c r="C206" s="78">
        <v>660.84</v>
      </c>
      <c r="D206" s="71">
        <v>0</v>
      </c>
      <c r="E206" s="71">
        <v>69.37</v>
      </c>
      <c r="F206" s="71">
        <v>703.15000000000009</v>
      </c>
      <c r="G206" s="71">
        <v>230.16999999999996</v>
      </c>
      <c r="H206" s="71">
        <v>232.23999999999998</v>
      </c>
      <c r="I206" s="71">
        <v>431.45</v>
      </c>
      <c r="J206" s="73">
        <v>2</v>
      </c>
    </row>
    <row r="207" spans="1:10">
      <c r="A207" s="85" t="s">
        <v>711</v>
      </c>
      <c r="B207" s="80" t="s">
        <v>891</v>
      </c>
      <c r="C207" s="78">
        <v>63.36</v>
      </c>
      <c r="D207" s="71">
        <v>0</v>
      </c>
      <c r="E207" s="71">
        <v>0</v>
      </c>
      <c r="F207" s="71">
        <v>0</v>
      </c>
      <c r="G207" s="71">
        <v>499.17999999999995</v>
      </c>
      <c r="H207" s="71">
        <v>0</v>
      </c>
      <c r="I207" s="71">
        <v>63.529999999999987</v>
      </c>
      <c r="J207" s="73">
        <v>2</v>
      </c>
    </row>
    <row r="208" spans="1:10">
      <c r="A208" s="85" t="s">
        <v>710</v>
      </c>
      <c r="B208" s="80" t="s">
        <v>891</v>
      </c>
      <c r="C208" s="78">
        <v>2.1800000000000002</v>
      </c>
      <c r="D208" s="71">
        <v>2250.3500000000004</v>
      </c>
      <c r="E208" s="71">
        <v>554.35</v>
      </c>
      <c r="F208" s="71">
        <v>354.09</v>
      </c>
      <c r="G208" s="71">
        <v>564.8499999999998</v>
      </c>
      <c r="H208" s="71">
        <v>441.64999999999992</v>
      </c>
      <c r="I208" s="71">
        <v>381.35999999999996</v>
      </c>
      <c r="J208" s="73">
        <v>0</v>
      </c>
    </row>
    <row r="209" spans="1:10">
      <c r="A209" s="85" t="s">
        <v>709</v>
      </c>
      <c r="B209" s="80" t="s">
        <v>891</v>
      </c>
      <c r="C209" s="78">
        <v>291.47000000000003</v>
      </c>
      <c r="D209" s="71">
        <v>1346.839999999999</v>
      </c>
      <c r="E209" s="71">
        <v>2832.4600000000028</v>
      </c>
      <c r="F209" s="71">
        <v>1137.6299999999994</v>
      </c>
      <c r="G209" s="71">
        <v>1530.0900000000006</v>
      </c>
      <c r="H209" s="71">
        <v>342.15999999999997</v>
      </c>
      <c r="I209" s="71">
        <v>0</v>
      </c>
      <c r="J209" s="73">
        <v>0</v>
      </c>
    </row>
    <row r="210" spans="1:10">
      <c r="A210" s="85" t="s">
        <v>708</v>
      </c>
      <c r="B210" s="80" t="s">
        <v>891</v>
      </c>
      <c r="C210" s="78">
        <v>0</v>
      </c>
      <c r="D210" s="71">
        <v>0</v>
      </c>
      <c r="E210" s="71">
        <v>0</v>
      </c>
      <c r="F210" s="71">
        <v>0</v>
      </c>
      <c r="G210" s="71">
        <v>0</v>
      </c>
      <c r="H210" s="71">
        <v>19885.320000000029</v>
      </c>
      <c r="I210" s="71">
        <v>0</v>
      </c>
      <c r="J210" s="73">
        <v>2</v>
      </c>
    </row>
    <row r="211" spans="1:10">
      <c r="A211" s="85" t="s">
        <v>707</v>
      </c>
      <c r="B211" s="80" t="s">
        <v>891</v>
      </c>
      <c r="C211" s="78">
        <v>223.55</v>
      </c>
      <c r="D211" s="71">
        <v>1.84</v>
      </c>
      <c r="E211" s="71">
        <v>0.95</v>
      </c>
      <c r="F211" s="71">
        <v>504.90000000000026</v>
      </c>
      <c r="G211" s="71">
        <v>75.690000000000012</v>
      </c>
      <c r="H211" s="71">
        <v>407.66000000000014</v>
      </c>
      <c r="I211" s="71">
        <v>207.5</v>
      </c>
      <c r="J211" s="73">
        <v>2</v>
      </c>
    </row>
    <row r="212" spans="1:10">
      <c r="A212" s="85" t="s">
        <v>706</v>
      </c>
      <c r="B212" s="80" t="s">
        <v>891</v>
      </c>
      <c r="C212" s="78">
        <v>1364.1800000000005</v>
      </c>
      <c r="D212" s="71">
        <v>0</v>
      </c>
      <c r="E212" s="71">
        <v>0</v>
      </c>
      <c r="F212" s="71">
        <v>350.95</v>
      </c>
      <c r="G212" s="71">
        <v>0</v>
      </c>
      <c r="H212" s="71">
        <v>712.45</v>
      </c>
      <c r="I212" s="71">
        <v>778.99999999999989</v>
      </c>
      <c r="J212" s="73">
        <v>0</v>
      </c>
    </row>
    <row r="213" spans="1:10">
      <c r="A213" s="85" t="s">
        <v>705</v>
      </c>
      <c r="B213" s="80" t="s">
        <v>891</v>
      </c>
      <c r="C213" s="78">
        <v>494.47000000000008</v>
      </c>
      <c r="D213" s="71">
        <v>1.06</v>
      </c>
      <c r="E213" s="71">
        <v>638.5100000000001</v>
      </c>
      <c r="F213" s="71">
        <v>212.77</v>
      </c>
      <c r="G213" s="71">
        <v>73.800000000000011</v>
      </c>
      <c r="H213" s="71">
        <v>73.800000000000011</v>
      </c>
      <c r="I213" s="71">
        <v>350.86999999999983</v>
      </c>
      <c r="J213" s="73">
        <v>0</v>
      </c>
    </row>
    <row r="214" spans="1:10">
      <c r="A214" s="85" t="s">
        <v>704</v>
      </c>
      <c r="B214" s="80" t="s">
        <v>891</v>
      </c>
      <c r="C214" s="78">
        <v>391.45000000000005</v>
      </c>
      <c r="D214" s="71">
        <v>69.569999999999993</v>
      </c>
      <c r="E214" s="71">
        <v>323.27</v>
      </c>
      <c r="F214" s="71">
        <v>205.79999999999998</v>
      </c>
      <c r="G214" s="71">
        <v>345.57000000000005</v>
      </c>
      <c r="H214" s="71">
        <v>73.800000000000011</v>
      </c>
      <c r="I214" s="71">
        <v>0</v>
      </c>
      <c r="J214" s="73">
        <v>0</v>
      </c>
    </row>
    <row r="215" spans="1:10">
      <c r="A215" s="85" t="s">
        <v>703</v>
      </c>
      <c r="B215" s="80" t="s">
        <v>891</v>
      </c>
      <c r="C215" s="78">
        <v>3.68</v>
      </c>
      <c r="D215" s="71">
        <v>551.45000000000005</v>
      </c>
      <c r="E215" s="71">
        <v>69.37</v>
      </c>
      <c r="F215" s="71">
        <v>0</v>
      </c>
      <c r="G215" s="71">
        <v>19.84</v>
      </c>
      <c r="H215" s="71">
        <v>73.800000000000011</v>
      </c>
      <c r="I215" s="71">
        <v>0</v>
      </c>
      <c r="J215" s="73">
        <v>0</v>
      </c>
    </row>
    <row r="216" spans="1:10">
      <c r="A216" s="85" t="s">
        <v>91</v>
      </c>
      <c r="B216" s="80" t="s">
        <v>888</v>
      </c>
      <c r="C216" s="78">
        <v>888.20999999999981</v>
      </c>
      <c r="D216" s="71">
        <v>1309.2399999999993</v>
      </c>
      <c r="E216" s="71">
        <v>905.27</v>
      </c>
      <c r="F216" s="71">
        <v>407.69000000000017</v>
      </c>
      <c r="G216" s="71">
        <v>320.97000000000003</v>
      </c>
      <c r="H216" s="71">
        <v>0</v>
      </c>
      <c r="I216" s="71">
        <v>0</v>
      </c>
      <c r="J216" s="73">
        <v>0</v>
      </c>
    </row>
    <row r="217" spans="1:10">
      <c r="A217" s="85" t="s">
        <v>702</v>
      </c>
      <c r="B217" s="80" t="s">
        <v>891</v>
      </c>
      <c r="C217" s="78">
        <v>0</v>
      </c>
      <c r="D217" s="71">
        <v>47.239999999999995</v>
      </c>
      <c r="E217" s="71">
        <v>1.89</v>
      </c>
      <c r="F217" s="71">
        <v>64.009999999999991</v>
      </c>
      <c r="G217" s="71">
        <v>84.07</v>
      </c>
      <c r="H217" s="71">
        <v>15.36</v>
      </c>
      <c r="I217" s="71">
        <v>85.649999999999991</v>
      </c>
      <c r="J217" s="73">
        <v>2</v>
      </c>
    </row>
    <row r="218" spans="1:10">
      <c r="A218" s="85" t="s">
        <v>701</v>
      </c>
      <c r="B218" s="80" t="s">
        <v>891</v>
      </c>
      <c r="C218" s="78">
        <v>378.29</v>
      </c>
      <c r="D218" s="71">
        <v>400.99999999999994</v>
      </c>
      <c r="E218" s="71">
        <v>703.5200000000001</v>
      </c>
      <c r="F218" s="71">
        <v>316.69</v>
      </c>
      <c r="G218" s="71">
        <v>428.51000000000005</v>
      </c>
      <c r="H218" s="71">
        <v>344.02000000000004</v>
      </c>
      <c r="I218" s="71">
        <v>467.94000000000005</v>
      </c>
      <c r="J218" s="73">
        <v>0</v>
      </c>
    </row>
    <row r="219" spans="1:10">
      <c r="A219" s="85" t="s">
        <v>700</v>
      </c>
      <c r="B219" s="80" t="s">
        <v>891</v>
      </c>
      <c r="C219" s="78">
        <v>0</v>
      </c>
      <c r="D219" s="71">
        <v>0</v>
      </c>
      <c r="E219" s="71">
        <v>0</v>
      </c>
      <c r="F219" s="71">
        <v>0</v>
      </c>
      <c r="G219" s="71">
        <v>0</v>
      </c>
      <c r="H219" s="71">
        <v>72.48</v>
      </c>
      <c r="I219" s="71">
        <v>81.239999999999995</v>
      </c>
      <c r="J219" s="73">
        <v>2</v>
      </c>
    </row>
    <row r="220" spans="1:10">
      <c r="A220" s="85" t="s">
        <v>699</v>
      </c>
      <c r="B220" s="80" t="s">
        <v>891</v>
      </c>
      <c r="C220" s="78">
        <v>63.150000000000006</v>
      </c>
      <c r="D220" s="71">
        <v>333.49000000000007</v>
      </c>
      <c r="E220" s="71">
        <v>186.30999999999997</v>
      </c>
      <c r="F220" s="71">
        <v>368</v>
      </c>
      <c r="G220" s="71">
        <v>0</v>
      </c>
      <c r="H220" s="71">
        <v>73.800000000000011</v>
      </c>
      <c r="I220" s="71">
        <v>555.36</v>
      </c>
      <c r="J220" s="73">
        <v>0</v>
      </c>
    </row>
    <row r="221" spans="1:10">
      <c r="A221" s="85" t="s">
        <v>698</v>
      </c>
      <c r="B221" s="80" t="s">
        <v>891</v>
      </c>
      <c r="C221" s="78">
        <v>0</v>
      </c>
      <c r="D221" s="71">
        <v>0</v>
      </c>
      <c r="E221" s="71">
        <v>0</v>
      </c>
      <c r="F221" s="71">
        <v>185.2</v>
      </c>
      <c r="G221" s="71">
        <v>0</v>
      </c>
      <c r="H221" s="71">
        <v>369.49</v>
      </c>
      <c r="I221" s="71">
        <v>485.46000000000004</v>
      </c>
      <c r="J221" s="73">
        <v>2</v>
      </c>
    </row>
    <row r="222" spans="1:10">
      <c r="A222" s="85" t="s">
        <v>697</v>
      </c>
      <c r="B222" s="80" t="s">
        <v>891</v>
      </c>
      <c r="C222" s="78">
        <v>31.68</v>
      </c>
      <c r="D222" s="71">
        <v>27.450000000000003</v>
      </c>
      <c r="E222" s="71">
        <v>403.97</v>
      </c>
      <c r="F222" s="71">
        <v>66.14</v>
      </c>
      <c r="G222" s="71">
        <v>26.939999999999998</v>
      </c>
      <c r="H222" s="71">
        <v>132.58000000000001</v>
      </c>
      <c r="I222" s="71">
        <v>29.04</v>
      </c>
      <c r="J222" s="73">
        <v>0</v>
      </c>
    </row>
    <row r="223" spans="1:10">
      <c r="A223" s="85" t="s">
        <v>696</v>
      </c>
      <c r="B223" s="80" t="s">
        <v>890</v>
      </c>
      <c r="C223" s="78">
        <v>0</v>
      </c>
      <c r="D223" s="71">
        <v>66.66</v>
      </c>
      <c r="E223" s="71">
        <v>0</v>
      </c>
      <c r="F223" s="71">
        <v>0</v>
      </c>
      <c r="G223" s="71">
        <v>0</v>
      </c>
      <c r="H223" s="71">
        <v>0</v>
      </c>
      <c r="I223" s="71">
        <v>0</v>
      </c>
      <c r="J223" s="73">
        <v>0</v>
      </c>
    </row>
    <row r="224" spans="1:10">
      <c r="A224" s="85" t="s">
        <v>695</v>
      </c>
      <c r="B224" s="80" t="s">
        <v>890</v>
      </c>
      <c r="C224" s="78">
        <v>0</v>
      </c>
      <c r="D224" s="71">
        <v>43.580000000000005</v>
      </c>
      <c r="E224" s="71">
        <v>0</v>
      </c>
      <c r="F224" s="71">
        <v>0</v>
      </c>
      <c r="G224" s="71">
        <v>0</v>
      </c>
      <c r="H224" s="71">
        <v>0</v>
      </c>
      <c r="I224" s="71">
        <v>0</v>
      </c>
      <c r="J224" s="73">
        <v>0</v>
      </c>
    </row>
    <row r="225" spans="1:10">
      <c r="A225" s="85" t="s">
        <v>694</v>
      </c>
      <c r="B225" s="80" t="s">
        <v>890</v>
      </c>
      <c r="C225" s="78">
        <v>2207.6000000000004</v>
      </c>
      <c r="D225" s="71">
        <v>5321.8599999999979</v>
      </c>
      <c r="E225" s="71">
        <v>2.84</v>
      </c>
      <c r="F225" s="71">
        <v>481.93999999999988</v>
      </c>
      <c r="G225" s="71">
        <v>1132.46</v>
      </c>
      <c r="H225" s="71">
        <v>1218.79</v>
      </c>
      <c r="I225" s="71">
        <v>913.78000000000009</v>
      </c>
      <c r="J225" s="73">
        <v>0</v>
      </c>
    </row>
    <row r="226" spans="1:10">
      <c r="A226" s="85" t="s">
        <v>693</v>
      </c>
      <c r="B226" s="80" t="s">
        <v>890</v>
      </c>
      <c r="C226" s="78">
        <v>0</v>
      </c>
      <c r="D226" s="71">
        <v>495.63000000000005</v>
      </c>
      <c r="E226" s="71">
        <v>0</v>
      </c>
      <c r="F226" s="71">
        <v>482.55999999999995</v>
      </c>
      <c r="G226" s="71">
        <v>0</v>
      </c>
      <c r="H226" s="71">
        <v>130.26000000000002</v>
      </c>
      <c r="I226" s="71">
        <v>322.96000000000009</v>
      </c>
      <c r="J226" s="73">
        <v>2</v>
      </c>
    </row>
    <row r="227" spans="1:10">
      <c r="A227" s="85" t="s">
        <v>90</v>
      </c>
      <c r="B227" s="80" t="s">
        <v>888</v>
      </c>
      <c r="C227" s="78">
        <v>119.75999999999999</v>
      </c>
      <c r="D227" s="71">
        <v>74.25</v>
      </c>
      <c r="E227" s="71">
        <v>158.59</v>
      </c>
      <c r="F227" s="71">
        <v>113.44</v>
      </c>
      <c r="G227" s="71">
        <v>24.6</v>
      </c>
      <c r="H227" s="71">
        <v>82.6</v>
      </c>
      <c r="I227" s="71">
        <v>0</v>
      </c>
      <c r="J227" s="73">
        <v>0</v>
      </c>
    </row>
    <row r="228" spans="1:10">
      <c r="A228" s="85" t="s">
        <v>692</v>
      </c>
      <c r="B228" s="80" t="s">
        <v>890</v>
      </c>
      <c r="C228" s="78">
        <v>421.44000000000011</v>
      </c>
      <c r="D228" s="71">
        <v>0</v>
      </c>
      <c r="E228" s="71">
        <v>69.37</v>
      </c>
      <c r="F228" s="71">
        <v>0</v>
      </c>
      <c r="G228" s="71">
        <v>73.800000000000011</v>
      </c>
      <c r="H228" s="71">
        <v>73.800000000000011</v>
      </c>
      <c r="I228" s="71">
        <v>484.89000000000004</v>
      </c>
      <c r="J228" s="73">
        <v>0</v>
      </c>
    </row>
    <row r="229" spans="1:10">
      <c r="A229" s="85" t="s">
        <v>691</v>
      </c>
      <c r="B229" s="80" t="s">
        <v>890</v>
      </c>
      <c r="C229" s="78">
        <v>63.36</v>
      </c>
      <c r="D229" s="71">
        <v>69.569999999999993</v>
      </c>
      <c r="E229" s="71">
        <v>69.37</v>
      </c>
      <c r="F229" s="71">
        <v>77.910000000000011</v>
      </c>
      <c r="G229" s="71">
        <v>1.89</v>
      </c>
      <c r="H229" s="71">
        <v>73.800000000000011</v>
      </c>
      <c r="I229" s="71">
        <v>63.529999999999987</v>
      </c>
      <c r="J229" s="73">
        <v>0</v>
      </c>
    </row>
    <row r="230" spans="1:10">
      <c r="A230" s="85" t="s">
        <v>690</v>
      </c>
      <c r="B230" s="80" t="s">
        <v>890</v>
      </c>
      <c r="C230" s="78">
        <v>535.14</v>
      </c>
      <c r="D230" s="71">
        <v>300.88</v>
      </c>
      <c r="E230" s="71">
        <v>69.37</v>
      </c>
      <c r="F230" s="71">
        <v>300.83</v>
      </c>
      <c r="G230" s="71">
        <v>0</v>
      </c>
      <c r="H230" s="71">
        <v>60.400000000000006</v>
      </c>
      <c r="I230" s="71">
        <v>67.259999999999991</v>
      </c>
      <c r="J230" s="73">
        <v>0</v>
      </c>
    </row>
    <row r="231" spans="1:10">
      <c r="A231" s="85" t="s">
        <v>689</v>
      </c>
      <c r="B231" s="80" t="s">
        <v>890</v>
      </c>
      <c r="C231" s="78">
        <v>46.38</v>
      </c>
      <c r="D231" s="71">
        <v>0</v>
      </c>
      <c r="E231" s="71">
        <v>0</v>
      </c>
      <c r="F231" s="71">
        <v>355.45000000000005</v>
      </c>
      <c r="G231" s="71">
        <v>526.35</v>
      </c>
      <c r="H231" s="71">
        <v>73.800000000000011</v>
      </c>
      <c r="I231" s="71">
        <v>63.529999999999987</v>
      </c>
      <c r="J231" s="73">
        <v>2</v>
      </c>
    </row>
    <row r="232" spans="1:10">
      <c r="A232" s="85" t="s">
        <v>688</v>
      </c>
      <c r="B232" s="80" t="s">
        <v>890</v>
      </c>
      <c r="C232" s="78">
        <v>0</v>
      </c>
      <c r="D232" s="71">
        <v>18.32</v>
      </c>
      <c r="E232" s="71">
        <v>0</v>
      </c>
      <c r="F232" s="71">
        <v>0</v>
      </c>
      <c r="G232" s="71">
        <v>0</v>
      </c>
      <c r="H232" s="71">
        <v>0</v>
      </c>
      <c r="I232" s="71">
        <v>0</v>
      </c>
      <c r="J232" s="73">
        <v>0</v>
      </c>
    </row>
    <row r="233" spans="1:10">
      <c r="A233" s="85" t="s">
        <v>687</v>
      </c>
      <c r="B233" s="80" t="s">
        <v>890</v>
      </c>
      <c r="C233" s="78">
        <v>3.68</v>
      </c>
      <c r="D233" s="71">
        <v>2.9000000000000004</v>
      </c>
      <c r="E233" s="71">
        <v>0.95</v>
      </c>
      <c r="F233" s="71">
        <v>1.89</v>
      </c>
      <c r="G233" s="71">
        <v>1.89</v>
      </c>
      <c r="H233" s="71">
        <v>75.690000000000012</v>
      </c>
      <c r="I233" s="71">
        <v>214.68</v>
      </c>
      <c r="J233" s="73">
        <v>2</v>
      </c>
    </row>
    <row r="234" spans="1:10">
      <c r="A234" s="85" t="s">
        <v>686</v>
      </c>
      <c r="B234" s="80" t="s">
        <v>890</v>
      </c>
      <c r="C234" s="78">
        <v>1.84</v>
      </c>
      <c r="D234" s="71">
        <v>817.9799999999999</v>
      </c>
      <c r="E234" s="71">
        <v>392.66</v>
      </c>
      <c r="F234" s="71">
        <v>238.03</v>
      </c>
      <c r="G234" s="71">
        <v>237.66000000000003</v>
      </c>
      <c r="H234" s="71">
        <v>308.81000000000006</v>
      </c>
      <c r="I234" s="71">
        <v>63.529999999999987</v>
      </c>
      <c r="J234" s="73">
        <v>0</v>
      </c>
    </row>
    <row r="235" spans="1:10">
      <c r="A235" s="85" t="s">
        <v>685</v>
      </c>
      <c r="B235" s="80" t="s">
        <v>890</v>
      </c>
      <c r="C235" s="78">
        <v>16.14</v>
      </c>
      <c r="D235" s="71">
        <v>16.14</v>
      </c>
      <c r="E235" s="71">
        <v>69.37</v>
      </c>
      <c r="F235" s="71">
        <v>26.400000000000002</v>
      </c>
      <c r="G235" s="71">
        <v>1.89</v>
      </c>
      <c r="H235" s="71">
        <v>123</v>
      </c>
      <c r="I235" s="71">
        <v>144.24</v>
      </c>
      <c r="J235" s="73">
        <v>2</v>
      </c>
    </row>
    <row r="236" spans="1:10">
      <c r="A236" s="85" t="s">
        <v>684</v>
      </c>
      <c r="B236" s="80" t="s">
        <v>890</v>
      </c>
      <c r="C236" s="78">
        <v>418.08</v>
      </c>
      <c r="D236" s="71">
        <v>714.87000000000012</v>
      </c>
      <c r="E236" s="71">
        <v>633.36</v>
      </c>
      <c r="F236" s="71">
        <v>441.97</v>
      </c>
      <c r="G236" s="71">
        <v>84.07</v>
      </c>
      <c r="H236" s="71">
        <v>717.85000000000014</v>
      </c>
      <c r="I236" s="71">
        <v>803.21</v>
      </c>
      <c r="J236" s="73">
        <v>0</v>
      </c>
    </row>
    <row r="237" spans="1:10">
      <c r="A237" s="85" t="s">
        <v>683</v>
      </c>
      <c r="B237" s="80" t="s">
        <v>890</v>
      </c>
      <c r="C237" s="78">
        <v>0</v>
      </c>
      <c r="D237" s="71">
        <v>0</v>
      </c>
      <c r="E237" s="71">
        <v>0</v>
      </c>
      <c r="F237" s="71">
        <v>0</v>
      </c>
      <c r="G237" s="71">
        <v>84.07</v>
      </c>
      <c r="H237" s="71">
        <v>73.800000000000011</v>
      </c>
      <c r="I237" s="71">
        <v>0</v>
      </c>
      <c r="J237" s="73">
        <v>2</v>
      </c>
    </row>
    <row r="238" spans="1:10">
      <c r="A238" s="85" t="s">
        <v>89</v>
      </c>
      <c r="B238" s="80" t="s">
        <v>888</v>
      </c>
      <c r="C238" s="78">
        <v>1113.8599999999999</v>
      </c>
      <c r="D238" s="71">
        <v>881.16000000000008</v>
      </c>
      <c r="E238" s="71">
        <v>533.24</v>
      </c>
      <c r="F238" s="71">
        <v>178.38</v>
      </c>
      <c r="G238" s="71">
        <v>342.15999999999997</v>
      </c>
      <c r="H238" s="71">
        <v>515.49</v>
      </c>
      <c r="I238" s="71">
        <v>246.03000000000003</v>
      </c>
      <c r="J238" s="73">
        <v>0</v>
      </c>
    </row>
    <row r="239" spans="1:10">
      <c r="A239" s="85" t="s">
        <v>682</v>
      </c>
      <c r="B239" s="80" t="s">
        <v>890</v>
      </c>
      <c r="C239" s="78">
        <v>1262.9600000000003</v>
      </c>
      <c r="D239" s="71">
        <v>1299.9499999999998</v>
      </c>
      <c r="E239" s="71">
        <v>0</v>
      </c>
      <c r="F239" s="71">
        <v>1039.3000000000004</v>
      </c>
      <c r="G239" s="71">
        <v>950.91000000000076</v>
      </c>
      <c r="H239" s="71">
        <v>515.31999999999994</v>
      </c>
      <c r="I239" s="71">
        <v>0</v>
      </c>
      <c r="J239" s="73">
        <v>0</v>
      </c>
    </row>
    <row r="240" spans="1:10">
      <c r="A240" s="85" t="s">
        <v>681</v>
      </c>
      <c r="B240" s="80" t="s">
        <v>890</v>
      </c>
      <c r="C240" s="78">
        <v>2056.7300000000005</v>
      </c>
      <c r="D240" s="71">
        <v>8945.3399999999983</v>
      </c>
      <c r="E240" s="71">
        <v>578.2299999999999</v>
      </c>
      <c r="F240" s="71">
        <v>523.78</v>
      </c>
      <c r="G240" s="71">
        <v>726.33000000000015</v>
      </c>
      <c r="H240" s="71">
        <v>237.9</v>
      </c>
      <c r="I240" s="71">
        <v>840.81999999999971</v>
      </c>
      <c r="J240" s="73">
        <v>0</v>
      </c>
    </row>
    <row r="241" spans="1:10">
      <c r="A241" s="85" t="s">
        <v>680</v>
      </c>
      <c r="B241" s="80" t="s">
        <v>890</v>
      </c>
      <c r="C241" s="78">
        <v>359.04</v>
      </c>
      <c r="D241" s="71">
        <v>75.150000000000006</v>
      </c>
      <c r="E241" s="71">
        <v>69.38</v>
      </c>
      <c r="F241" s="71">
        <v>98.75</v>
      </c>
      <c r="G241" s="71">
        <v>116.07</v>
      </c>
      <c r="H241" s="71">
        <v>160.62</v>
      </c>
      <c r="I241" s="71">
        <v>171.57999999999996</v>
      </c>
      <c r="J241" s="73">
        <v>0</v>
      </c>
    </row>
    <row r="242" spans="1:10">
      <c r="A242" s="85" t="s">
        <v>679</v>
      </c>
      <c r="B242" s="80" t="s">
        <v>890</v>
      </c>
      <c r="C242" s="78">
        <v>324.48</v>
      </c>
      <c r="D242" s="71">
        <v>0</v>
      </c>
      <c r="E242" s="71">
        <v>47.16</v>
      </c>
      <c r="F242" s="71">
        <v>19.829999999999998</v>
      </c>
      <c r="G242" s="71">
        <v>0</v>
      </c>
      <c r="H242" s="71">
        <v>73.800000000000011</v>
      </c>
      <c r="I242" s="71">
        <v>63.529999999999987</v>
      </c>
      <c r="J242" s="73">
        <v>0</v>
      </c>
    </row>
    <row r="243" spans="1:10">
      <c r="A243" s="85" t="s">
        <v>678</v>
      </c>
      <c r="B243" s="80" t="s">
        <v>890</v>
      </c>
      <c r="C243" s="78">
        <v>113.88</v>
      </c>
      <c r="D243" s="71">
        <v>579.0899999999998</v>
      </c>
      <c r="E243" s="71">
        <v>69.37</v>
      </c>
      <c r="F243" s="71">
        <v>139.11999999999998</v>
      </c>
      <c r="G243" s="71">
        <v>19.559999999999999</v>
      </c>
      <c r="H243" s="71">
        <v>708.91</v>
      </c>
      <c r="I243" s="71">
        <v>10.92</v>
      </c>
      <c r="J243" s="73">
        <v>2</v>
      </c>
    </row>
    <row r="244" spans="1:10">
      <c r="A244" s="85" t="s">
        <v>677</v>
      </c>
      <c r="B244" s="80" t="s">
        <v>890</v>
      </c>
      <c r="C244" s="78">
        <v>50.8</v>
      </c>
      <c r="D244" s="71">
        <v>280.33000000000004</v>
      </c>
      <c r="E244" s="71">
        <v>569.13999999999987</v>
      </c>
      <c r="F244" s="71">
        <v>0</v>
      </c>
      <c r="G244" s="71">
        <v>55.74</v>
      </c>
      <c r="H244" s="71">
        <v>73.800000000000011</v>
      </c>
      <c r="I244" s="71">
        <v>811.2299999999999</v>
      </c>
      <c r="J244" s="73">
        <v>0</v>
      </c>
    </row>
    <row r="245" spans="1:10">
      <c r="A245" s="85" t="s">
        <v>676</v>
      </c>
      <c r="B245" s="80" t="s">
        <v>890</v>
      </c>
      <c r="C245" s="78">
        <v>0</v>
      </c>
      <c r="D245" s="71">
        <v>67.5</v>
      </c>
      <c r="E245" s="71">
        <v>69.37</v>
      </c>
      <c r="F245" s="71">
        <v>185.59</v>
      </c>
      <c r="G245" s="71">
        <v>286.40000000000003</v>
      </c>
      <c r="H245" s="71">
        <v>182.81</v>
      </c>
      <c r="I245" s="71">
        <v>164.56</v>
      </c>
      <c r="J245" s="73">
        <v>2</v>
      </c>
    </row>
    <row r="246" spans="1:10">
      <c r="A246" s="85" t="s">
        <v>675</v>
      </c>
      <c r="B246" s="80" t="s">
        <v>890</v>
      </c>
      <c r="C246" s="78">
        <v>0</v>
      </c>
      <c r="D246" s="71">
        <v>52.07</v>
      </c>
      <c r="E246" s="71">
        <v>0</v>
      </c>
      <c r="F246" s="71">
        <v>0</v>
      </c>
      <c r="G246" s="71">
        <v>0</v>
      </c>
      <c r="H246" s="71">
        <v>0</v>
      </c>
      <c r="I246" s="71">
        <v>0</v>
      </c>
      <c r="J246" s="73">
        <v>0</v>
      </c>
    </row>
    <row r="247" spans="1:10">
      <c r="A247" s="85" t="s">
        <v>674</v>
      </c>
      <c r="B247" s="80" t="s">
        <v>890</v>
      </c>
      <c r="C247" s="78">
        <v>675.15000000000009</v>
      </c>
      <c r="D247" s="71">
        <v>139.35</v>
      </c>
      <c r="E247" s="71">
        <v>11.58</v>
      </c>
      <c r="F247" s="71">
        <v>36.900000000000006</v>
      </c>
      <c r="G247" s="71">
        <v>357.67</v>
      </c>
      <c r="H247" s="71">
        <v>688.08000000000027</v>
      </c>
      <c r="I247" s="71">
        <v>0</v>
      </c>
      <c r="J247" s="73">
        <v>2</v>
      </c>
    </row>
    <row r="248" spans="1:10">
      <c r="A248" s="85" t="s">
        <v>673</v>
      </c>
      <c r="B248" s="80" t="s">
        <v>890</v>
      </c>
      <c r="C248" s="78">
        <v>38.94</v>
      </c>
      <c r="D248" s="71">
        <v>595.38</v>
      </c>
      <c r="E248" s="71">
        <v>272.94</v>
      </c>
      <c r="F248" s="71">
        <v>292.37999999999994</v>
      </c>
      <c r="G248" s="71">
        <v>14.190000000000001</v>
      </c>
      <c r="H248" s="71">
        <v>439.62000000000006</v>
      </c>
      <c r="I248" s="71">
        <v>63.529999999999987</v>
      </c>
      <c r="J248" s="73">
        <v>0</v>
      </c>
    </row>
    <row r="249" spans="1:10">
      <c r="A249" s="85" t="s">
        <v>88</v>
      </c>
      <c r="B249" s="80" t="s">
        <v>890</v>
      </c>
      <c r="C249" s="78">
        <v>1336.5200000000004</v>
      </c>
      <c r="D249" s="71">
        <v>1256.1000000000004</v>
      </c>
      <c r="E249" s="71">
        <v>896.45</v>
      </c>
      <c r="F249" s="71">
        <v>1262.1500000000005</v>
      </c>
      <c r="G249" s="71">
        <v>1273.4800000000002</v>
      </c>
      <c r="H249" s="71">
        <v>1021.2400000000002</v>
      </c>
      <c r="I249" s="71">
        <v>1083.9999999999995</v>
      </c>
      <c r="J249" s="73">
        <v>2</v>
      </c>
    </row>
    <row r="250" spans="1:10">
      <c r="A250" s="85" t="s">
        <v>672</v>
      </c>
      <c r="B250" s="80" t="s">
        <v>890</v>
      </c>
      <c r="C250" s="78">
        <v>63.36</v>
      </c>
      <c r="D250" s="71">
        <v>22.66</v>
      </c>
      <c r="E250" s="71">
        <v>0</v>
      </c>
      <c r="F250" s="71">
        <v>0</v>
      </c>
      <c r="G250" s="71">
        <v>84.07</v>
      </c>
      <c r="H250" s="71">
        <v>88.859999999999985</v>
      </c>
      <c r="I250" s="71">
        <v>48.32</v>
      </c>
      <c r="J250" s="73">
        <v>2</v>
      </c>
    </row>
    <row r="251" spans="1:10">
      <c r="A251" s="85" t="s">
        <v>671</v>
      </c>
      <c r="B251" s="80" t="s">
        <v>890</v>
      </c>
      <c r="C251" s="78">
        <v>982.27</v>
      </c>
      <c r="D251" s="71">
        <v>908.24999999999989</v>
      </c>
      <c r="E251" s="71">
        <v>0</v>
      </c>
      <c r="F251" s="71">
        <v>936.36000000000035</v>
      </c>
      <c r="G251" s="71">
        <v>924.26000000000022</v>
      </c>
      <c r="H251" s="71">
        <v>61.5</v>
      </c>
      <c r="I251" s="71">
        <v>930.28</v>
      </c>
      <c r="J251" s="73">
        <v>2</v>
      </c>
    </row>
    <row r="252" spans="1:10">
      <c r="A252" s="85" t="s">
        <v>670</v>
      </c>
      <c r="B252" s="80" t="s">
        <v>890</v>
      </c>
      <c r="C252" s="78">
        <v>1.84</v>
      </c>
      <c r="D252" s="71">
        <v>0</v>
      </c>
      <c r="E252" s="71">
        <v>597.30000000000007</v>
      </c>
      <c r="F252" s="71">
        <v>1747.3600000000001</v>
      </c>
      <c r="G252" s="71">
        <v>529.41</v>
      </c>
      <c r="H252" s="71">
        <v>63.5</v>
      </c>
      <c r="I252" s="71">
        <v>200.21000000000004</v>
      </c>
      <c r="J252" s="73">
        <v>2</v>
      </c>
    </row>
    <row r="253" spans="1:10">
      <c r="A253" s="85" t="s">
        <v>669</v>
      </c>
      <c r="B253" s="80" t="s">
        <v>890</v>
      </c>
      <c r="C253" s="78">
        <v>265.86</v>
      </c>
      <c r="D253" s="71">
        <v>0</v>
      </c>
      <c r="E253" s="71">
        <v>1471.1900000000005</v>
      </c>
      <c r="F253" s="71">
        <v>1.89</v>
      </c>
      <c r="G253" s="71">
        <v>307.01000000000005</v>
      </c>
      <c r="H253" s="71">
        <v>73.800000000000011</v>
      </c>
      <c r="I253" s="71">
        <v>63.529999999999987</v>
      </c>
      <c r="J253" s="73">
        <v>0</v>
      </c>
    </row>
    <row r="254" spans="1:10">
      <c r="A254" s="85" t="s">
        <v>668</v>
      </c>
      <c r="B254" s="80" t="s">
        <v>890</v>
      </c>
      <c r="C254" s="78">
        <v>10.56</v>
      </c>
      <c r="D254" s="71">
        <v>16.14</v>
      </c>
      <c r="E254" s="71">
        <v>19.82</v>
      </c>
      <c r="F254" s="71">
        <v>19.82</v>
      </c>
      <c r="G254" s="71">
        <v>33.029999999999994</v>
      </c>
      <c r="H254" s="71">
        <v>24.229999999999997</v>
      </c>
      <c r="I254" s="71">
        <v>24.04</v>
      </c>
      <c r="J254" s="73">
        <v>2</v>
      </c>
    </row>
    <row r="255" spans="1:10">
      <c r="A255" s="85" t="s">
        <v>667</v>
      </c>
      <c r="B255" s="80" t="s">
        <v>890</v>
      </c>
      <c r="C255" s="78">
        <v>543</v>
      </c>
      <c r="D255" s="71">
        <v>69.569999999999993</v>
      </c>
      <c r="E255" s="71">
        <v>698.66</v>
      </c>
      <c r="F255" s="71">
        <v>276.72000000000003</v>
      </c>
      <c r="G255" s="71">
        <v>519.41000000000008</v>
      </c>
      <c r="H255" s="71">
        <v>408.61</v>
      </c>
      <c r="I255" s="71">
        <v>148.89000000000001</v>
      </c>
      <c r="J255" s="73">
        <v>0</v>
      </c>
    </row>
    <row r="256" spans="1:10">
      <c r="A256" s="85" t="s">
        <v>666</v>
      </c>
      <c r="B256" s="80" t="s">
        <v>890</v>
      </c>
      <c r="C256" s="78">
        <v>0</v>
      </c>
      <c r="D256" s="71">
        <v>74.52000000000001</v>
      </c>
      <c r="E256" s="71">
        <v>19.82</v>
      </c>
      <c r="F256" s="71">
        <v>0</v>
      </c>
      <c r="G256" s="71">
        <v>194.84000000000003</v>
      </c>
      <c r="H256" s="71">
        <v>77.8</v>
      </c>
      <c r="I256" s="71">
        <v>63.529999999999987</v>
      </c>
      <c r="J256" s="73">
        <v>2</v>
      </c>
    </row>
    <row r="257" spans="1:10">
      <c r="A257" s="85" t="s">
        <v>665</v>
      </c>
      <c r="B257" s="80" t="s">
        <v>890</v>
      </c>
      <c r="C257" s="78">
        <v>357.57000000000005</v>
      </c>
      <c r="D257" s="71">
        <v>179.52</v>
      </c>
      <c r="E257" s="71">
        <v>69.36</v>
      </c>
      <c r="F257" s="71">
        <v>610.08000000000027</v>
      </c>
      <c r="G257" s="71">
        <v>73.800000000000011</v>
      </c>
      <c r="H257" s="71">
        <v>73.800000000000011</v>
      </c>
      <c r="I257" s="71">
        <v>228.79000000000008</v>
      </c>
      <c r="J257" s="73">
        <v>2</v>
      </c>
    </row>
    <row r="258" spans="1:10">
      <c r="A258" s="85" t="s">
        <v>664</v>
      </c>
      <c r="B258" s="80" t="s">
        <v>890</v>
      </c>
      <c r="C258" s="78">
        <v>63.36</v>
      </c>
      <c r="D258" s="71">
        <v>0</v>
      </c>
      <c r="E258" s="71">
        <v>69.37</v>
      </c>
      <c r="F258" s="71">
        <v>598.34999999999991</v>
      </c>
      <c r="G258" s="71">
        <v>0</v>
      </c>
      <c r="H258" s="71">
        <v>0</v>
      </c>
      <c r="I258" s="71">
        <v>0</v>
      </c>
      <c r="J258" s="73">
        <v>2</v>
      </c>
    </row>
    <row r="259" spans="1:10">
      <c r="A259" s="85" t="s">
        <v>663</v>
      </c>
      <c r="B259" s="80" t="s">
        <v>890</v>
      </c>
      <c r="C259" s="78">
        <v>1482.5600000000006</v>
      </c>
      <c r="D259" s="71">
        <v>1135.5799999999997</v>
      </c>
      <c r="E259" s="71">
        <v>1010.6999999999999</v>
      </c>
      <c r="F259" s="71">
        <v>1518.5299999999997</v>
      </c>
      <c r="G259" s="71">
        <v>676.24</v>
      </c>
      <c r="H259" s="71">
        <v>878.44999999999993</v>
      </c>
      <c r="I259" s="71">
        <v>1080.6499999999996</v>
      </c>
      <c r="J259" s="73">
        <v>0</v>
      </c>
    </row>
    <row r="260" spans="1:10">
      <c r="A260" s="85" t="s">
        <v>87</v>
      </c>
      <c r="B260" s="80" t="s">
        <v>890</v>
      </c>
      <c r="C260" s="78">
        <v>36.17</v>
      </c>
      <c r="D260" s="71">
        <v>321.09000000000003</v>
      </c>
      <c r="E260" s="71">
        <v>277.55999999999995</v>
      </c>
      <c r="F260" s="71">
        <v>24.16</v>
      </c>
      <c r="G260" s="71">
        <v>696.87</v>
      </c>
      <c r="H260" s="71">
        <v>20.46</v>
      </c>
      <c r="I260" s="71">
        <v>12.1</v>
      </c>
      <c r="J260" s="73">
        <v>2</v>
      </c>
    </row>
    <row r="261" spans="1:10">
      <c r="A261" s="85" t="s">
        <v>662</v>
      </c>
      <c r="B261" s="80" t="s">
        <v>890</v>
      </c>
      <c r="C261" s="78">
        <v>197.91</v>
      </c>
      <c r="D261" s="71">
        <v>69.569999999999993</v>
      </c>
      <c r="E261" s="71">
        <v>113.50999999999999</v>
      </c>
      <c r="F261" s="71">
        <v>8.06</v>
      </c>
      <c r="G261" s="71">
        <v>154.66999999999999</v>
      </c>
      <c r="H261" s="71">
        <v>158.93</v>
      </c>
      <c r="I261" s="71">
        <v>63.529999999999987</v>
      </c>
      <c r="J261" s="73">
        <v>0</v>
      </c>
    </row>
    <row r="262" spans="1:10">
      <c r="A262" s="85" t="s">
        <v>661</v>
      </c>
      <c r="B262" s="80" t="s">
        <v>890</v>
      </c>
      <c r="C262" s="78">
        <v>839.87000000000012</v>
      </c>
      <c r="D262" s="71">
        <v>1866.61</v>
      </c>
      <c r="E262" s="71">
        <v>1975.1499999999999</v>
      </c>
      <c r="F262" s="71">
        <v>2553.9199999999996</v>
      </c>
      <c r="G262" s="71">
        <v>1082.49</v>
      </c>
      <c r="H262" s="71">
        <v>1789.6699999999996</v>
      </c>
      <c r="I262" s="71">
        <v>573.88000000000011</v>
      </c>
      <c r="J262" s="73">
        <v>2</v>
      </c>
    </row>
    <row r="263" spans="1:10">
      <c r="A263" s="85" t="s">
        <v>660</v>
      </c>
      <c r="B263" s="80" t="s">
        <v>890</v>
      </c>
      <c r="C263" s="78">
        <v>1.84</v>
      </c>
      <c r="D263" s="71">
        <v>330.65000000000003</v>
      </c>
      <c r="E263" s="71">
        <v>0</v>
      </c>
      <c r="F263" s="71">
        <v>457.03999999999996</v>
      </c>
      <c r="G263" s="71">
        <v>326.99</v>
      </c>
      <c r="H263" s="71">
        <v>73.800000000000011</v>
      </c>
      <c r="I263" s="71">
        <v>457.62</v>
      </c>
      <c r="J263" s="73">
        <v>2</v>
      </c>
    </row>
    <row r="264" spans="1:10">
      <c r="A264" s="85" t="s">
        <v>659</v>
      </c>
      <c r="B264" s="80" t="s">
        <v>890</v>
      </c>
      <c r="C264" s="78">
        <v>7.91</v>
      </c>
      <c r="D264" s="71">
        <v>10.56</v>
      </c>
      <c r="E264" s="71">
        <v>0</v>
      </c>
      <c r="F264" s="71">
        <v>9.91</v>
      </c>
      <c r="G264" s="71">
        <v>33.019999999999996</v>
      </c>
      <c r="H264" s="71">
        <v>46.22</v>
      </c>
      <c r="I264" s="71">
        <v>23.66</v>
      </c>
      <c r="J264" s="73">
        <v>2</v>
      </c>
    </row>
    <row r="265" spans="1:10">
      <c r="A265" s="85" t="s">
        <v>658</v>
      </c>
      <c r="B265" s="80" t="s">
        <v>890</v>
      </c>
      <c r="C265" s="78">
        <v>3694.99</v>
      </c>
      <c r="D265" s="71">
        <v>4250.07</v>
      </c>
      <c r="E265" s="71">
        <v>4540.7000000000016</v>
      </c>
      <c r="F265" s="71">
        <v>5549.0699999999933</v>
      </c>
      <c r="G265" s="71">
        <v>15920.120000000006</v>
      </c>
      <c r="H265" s="71">
        <v>918.1400000000001</v>
      </c>
      <c r="I265" s="71">
        <v>1594.4000000000005</v>
      </c>
      <c r="J265" s="73">
        <v>2</v>
      </c>
    </row>
    <row r="266" spans="1:10">
      <c r="A266" s="85" t="s">
        <v>657</v>
      </c>
      <c r="B266" s="80" t="s">
        <v>890</v>
      </c>
      <c r="C266" s="78">
        <v>1.84</v>
      </c>
      <c r="D266" s="71">
        <v>22.9</v>
      </c>
      <c r="E266" s="71">
        <v>820.15000000000032</v>
      </c>
      <c r="F266" s="71">
        <v>40.46</v>
      </c>
      <c r="G266" s="71">
        <v>49.55</v>
      </c>
      <c r="H266" s="71">
        <v>33.700000000000003</v>
      </c>
      <c r="I266" s="71">
        <v>0</v>
      </c>
      <c r="J266" s="73">
        <v>0</v>
      </c>
    </row>
    <row r="267" spans="1:10">
      <c r="A267" s="85" t="s">
        <v>656</v>
      </c>
      <c r="B267" s="80" t="s">
        <v>890</v>
      </c>
      <c r="C267" s="78">
        <v>64.81</v>
      </c>
      <c r="D267" s="71">
        <v>10.56</v>
      </c>
      <c r="E267" s="71">
        <v>9.91</v>
      </c>
      <c r="F267" s="71">
        <v>98.4</v>
      </c>
      <c r="G267" s="71">
        <v>34.71</v>
      </c>
      <c r="H267" s="71">
        <v>24.22</v>
      </c>
      <c r="I267" s="71">
        <v>24.04</v>
      </c>
      <c r="J267" s="73">
        <v>2</v>
      </c>
    </row>
    <row r="268" spans="1:10">
      <c r="A268" s="85" t="s">
        <v>655</v>
      </c>
      <c r="B268" s="80" t="s">
        <v>890</v>
      </c>
      <c r="C268" s="78">
        <v>947.49000000000012</v>
      </c>
      <c r="D268" s="71">
        <v>1246.68</v>
      </c>
      <c r="E268" s="71">
        <v>1648.7599999999995</v>
      </c>
      <c r="F268" s="71">
        <v>806.56999999999994</v>
      </c>
      <c r="G268" s="71">
        <v>2268.56</v>
      </c>
      <c r="H268" s="71">
        <v>221.4</v>
      </c>
      <c r="I268" s="71">
        <v>0</v>
      </c>
      <c r="J268" s="73">
        <v>0</v>
      </c>
    </row>
    <row r="269" spans="1:10">
      <c r="A269" s="85" t="s">
        <v>654</v>
      </c>
      <c r="B269" s="80" t="s">
        <v>890</v>
      </c>
      <c r="C269" s="78">
        <v>3.28</v>
      </c>
      <c r="D269" s="71">
        <v>2855.2300000000005</v>
      </c>
      <c r="E269" s="71">
        <v>6.17</v>
      </c>
      <c r="F269" s="71">
        <v>626.88</v>
      </c>
      <c r="G269" s="71">
        <v>1776.6800000000005</v>
      </c>
      <c r="H269" s="71">
        <v>86.100000000000009</v>
      </c>
      <c r="I269" s="71">
        <v>0</v>
      </c>
      <c r="J269" s="73">
        <v>0</v>
      </c>
    </row>
    <row r="270" spans="1:10">
      <c r="A270" s="85" t="s">
        <v>653</v>
      </c>
      <c r="B270" s="80" t="s">
        <v>890</v>
      </c>
      <c r="C270" s="78">
        <v>0</v>
      </c>
      <c r="D270" s="71">
        <v>0</v>
      </c>
      <c r="E270" s="71">
        <v>0</v>
      </c>
      <c r="F270" s="71">
        <v>0</v>
      </c>
      <c r="G270" s="71">
        <v>4.4000000000000004</v>
      </c>
      <c r="H270" s="71">
        <v>0</v>
      </c>
      <c r="I270" s="71">
        <v>0</v>
      </c>
      <c r="J270" s="73">
        <v>2</v>
      </c>
    </row>
    <row r="271" spans="1:10">
      <c r="A271" s="85" t="s">
        <v>86</v>
      </c>
      <c r="B271" s="80" t="s">
        <v>889</v>
      </c>
      <c r="C271" s="78">
        <v>73.92</v>
      </c>
      <c r="D271" s="71">
        <v>10.91</v>
      </c>
      <c r="E271" s="71">
        <v>0</v>
      </c>
      <c r="F271" s="71">
        <v>0</v>
      </c>
      <c r="G271" s="71">
        <v>0</v>
      </c>
      <c r="H271" s="71">
        <v>0</v>
      </c>
      <c r="I271" s="71">
        <v>0</v>
      </c>
      <c r="J271" s="73">
        <v>0</v>
      </c>
    </row>
    <row r="272" spans="1:10">
      <c r="A272" s="85" t="s">
        <v>652</v>
      </c>
      <c r="B272" s="80" t="s">
        <v>890</v>
      </c>
      <c r="C272" s="78">
        <v>29.03</v>
      </c>
      <c r="D272" s="71">
        <v>206.08</v>
      </c>
      <c r="E272" s="71">
        <v>91.419999999999987</v>
      </c>
      <c r="F272" s="71">
        <v>9.91</v>
      </c>
      <c r="G272" s="71">
        <v>34.909999999999997</v>
      </c>
      <c r="H272" s="71">
        <v>24.22</v>
      </c>
      <c r="I272" s="71">
        <v>20.619999999999997</v>
      </c>
      <c r="J272" s="73">
        <v>0</v>
      </c>
    </row>
    <row r="273" spans="1:10">
      <c r="A273" s="85" t="s">
        <v>651</v>
      </c>
      <c r="B273" s="80" t="s">
        <v>890</v>
      </c>
      <c r="C273" s="78">
        <v>340.92999999999995</v>
      </c>
      <c r="D273" s="71">
        <v>231.3</v>
      </c>
      <c r="E273" s="71">
        <v>303.27000000000004</v>
      </c>
      <c r="F273" s="71">
        <v>157.04000000000002</v>
      </c>
      <c r="G273" s="71">
        <v>344.37</v>
      </c>
      <c r="H273" s="71">
        <v>75.690000000000012</v>
      </c>
      <c r="I273" s="71">
        <v>230.54000000000002</v>
      </c>
      <c r="J273" s="73">
        <v>0</v>
      </c>
    </row>
    <row r="274" spans="1:10">
      <c r="A274" s="85" t="s">
        <v>650</v>
      </c>
      <c r="B274" s="80" t="s">
        <v>890</v>
      </c>
      <c r="C274" s="78">
        <v>1.84</v>
      </c>
      <c r="D274" s="71">
        <v>0</v>
      </c>
      <c r="E274" s="71">
        <v>3.32</v>
      </c>
      <c r="F274" s="71">
        <v>12.08</v>
      </c>
      <c r="G274" s="71">
        <v>26.490000000000002</v>
      </c>
      <c r="H274" s="71">
        <v>24.22</v>
      </c>
      <c r="I274" s="71">
        <v>58.400000000000006</v>
      </c>
      <c r="J274" s="73">
        <v>2</v>
      </c>
    </row>
    <row r="275" spans="1:10">
      <c r="A275" s="85" t="s">
        <v>649</v>
      </c>
      <c r="B275" s="80" t="s">
        <v>890</v>
      </c>
      <c r="C275" s="78">
        <v>10.56</v>
      </c>
      <c r="D275" s="71">
        <v>1428.4099999999999</v>
      </c>
      <c r="E275" s="71">
        <v>13.21</v>
      </c>
      <c r="F275" s="71">
        <v>19.829999999999998</v>
      </c>
      <c r="G275" s="71">
        <v>0</v>
      </c>
      <c r="H275" s="71">
        <v>24.229999999999997</v>
      </c>
      <c r="I275" s="71">
        <v>-85.39</v>
      </c>
      <c r="J275" s="73">
        <v>0</v>
      </c>
    </row>
    <row r="276" spans="1:10">
      <c r="A276" s="85" t="s">
        <v>648</v>
      </c>
      <c r="B276" s="80" t="s">
        <v>890</v>
      </c>
      <c r="C276" s="78">
        <v>1.84</v>
      </c>
      <c r="D276" s="71">
        <v>304.95000000000005</v>
      </c>
      <c r="E276" s="71">
        <v>0</v>
      </c>
      <c r="F276" s="71">
        <v>363.09</v>
      </c>
      <c r="G276" s="71">
        <v>368.66999999999996</v>
      </c>
      <c r="H276" s="71">
        <v>359.7299999999999</v>
      </c>
      <c r="I276" s="71">
        <v>260.25</v>
      </c>
      <c r="J276" s="73">
        <v>2</v>
      </c>
    </row>
    <row r="277" spans="1:10">
      <c r="A277" s="85" t="s">
        <v>647</v>
      </c>
      <c r="B277" s="80" t="s">
        <v>890</v>
      </c>
      <c r="C277" s="78">
        <v>145.17000000000002</v>
      </c>
      <c r="D277" s="71">
        <v>428.21</v>
      </c>
      <c r="E277" s="71">
        <v>851.25999999999988</v>
      </c>
      <c r="F277" s="71">
        <v>25.71</v>
      </c>
      <c r="G277" s="71">
        <v>119.42</v>
      </c>
      <c r="H277" s="71">
        <v>159.27000000000001</v>
      </c>
      <c r="I277" s="71">
        <v>217.84</v>
      </c>
      <c r="J277" s="73">
        <v>0</v>
      </c>
    </row>
    <row r="278" spans="1:10">
      <c r="A278" s="85" t="s">
        <v>646</v>
      </c>
      <c r="B278" s="80" t="s">
        <v>890</v>
      </c>
      <c r="C278" s="78">
        <v>316.38</v>
      </c>
      <c r="D278" s="71">
        <v>1.06</v>
      </c>
      <c r="E278" s="71">
        <v>498.29</v>
      </c>
      <c r="F278" s="71">
        <v>440.65999999999997</v>
      </c>
      <c r="G278" s="71">
        <v>75.690000000000012</v>
      </c>
      <c r="H278" s="71">
        <v>326.76</v>
      </c>
      <c r="I278" s="71">
        <v>0</v>
      </c>
      <c r="J278" s="73">
        <v>2</v>
      </c>
    </row>
    <row r="279" spans="1:10">
      <c r="A279" s="85" t="s">
        <v>645</v>
      </c>
      <c r="B279" s="80" t="s">
        <v>890</v>
      </c>
      <c r="C279" s="78">
        <v>10.56</v>
      </c>
      <c r="D279" s="71">
        <v>21.12</v>
      </c>
      <c r="E279" s="71">
        <v>9.91</v>
      </c>
      <c r="F279" s="71">
        <v>221.11</v>
      </c>
      <c r="G279" s="71">
        <v>33.06</v>
      </c>
      <c r="H279" s="71">
        <v>24.22</v>
      </c>
      <c r="I279" s="71">
        <v>0</v>
      </c>
      <c r="J279" s="73">
        <v>2</v>
      </c>
    </row>
    <row r="280" spans="1:10">
      <c r="A280" s="85" t="s">
        <v>644</v>
      </c>
      <c r="B280" s="80" t="s">
        <v>890</v>
      </c>
      <c r="C280" s="78">
        <v>3.28</v>
      </c>
      <c r="D280" s="71">
        <v>9.3800000000000008</v>
      </c>
      <c r="E280" s="71">
        <v>382.78000000000003</v>
      </c>
      <c r="F280" s="71">
        <v>1.88</v>
      </c>
      <c r="G280" s="71">
        <v>24.229999999999997</v>
      </c>
      <c r="H280" s="71">
        <v>24.229999999999997</v>
      </c>
      <c r="I280" s="71">
        <v>20.5</v>
      </c>
      <c r="J280" s="73">
        <v>0</v>
      </c>
    </row>
    <row r="281" spans="1:10">
      <c r="A281" s="85" t="s">
        <v>643</v>
      </c>
      <c r="B281" s="80" t="s">
        <v>890</v>
      </c>
      <c r="C281" s="78">
        <v>7.91</v>
      </c>
      <c r="D281" s="71">
        <v>2190.8899999999994</v>
      </c>
      <c r="E281" s="71">
        <v>9.91</v>
      </c>
      <c r="F281" s="71">
        <v>260.94</v>
      </c>
      <c r="G281" s="71">
        <v>593.53</v>
      </c>
      <c r="H281" s="71">
        <v>86.100000000000009</v>
      </c>
      <c r="I281" s="71">
        <v>0</v>
      </c>
      <c r="J281" s="73">
        <v>0</v>
      </c>
    </row>
    <row r="282" spans="1:10">
      <c r="A282" s="85" t="s">
        <v>85</v>
      </c>
      <c r="B282" s="80" t="s">
        <v>889</v>
      </c>
      <c r="C282" s="78">
        <v>0</v>
      </c>
      <c r="D282" s="71">
        <v>655.57</v>
      </c>
      <c r="E282" s="71">
        <v>322.32999999999993</v>
      </c>
      <c r="F282" s="71">
        <v>251.63000000000002</v>
      </c>
      <c r="G282" s="71">
        <v>94.68</v>
      </c>
      <c r="H282" s="71">
        <v>223.24999999999991</v>
      </c>
      <c r="I282" s="71">
        <v>187.04000000000002</v>
      </c>
      <c r="J282" s="73">
        <v>0</v>
      </c>
    </row>
    <row r="283" spans="1:10">
      <c r="A283" s="85" t="s">
        <v>642</v>
      </c>
      <c r="B283" s="80" t="s">
        <v>890</v>
      </c>
      <c r="C283" s="78">
        <v>4410.8900000000003</v>
      </c>
      <c r="D283" s="71">
        <v>4821.0699999999988</v>
      </c>
      <c r="E283" s="71">
        <v>5658.4899999999989</v>
      </c>
      <c r="F283" s="71">
        <v>4211.8199999999988</v>
      </c>
      <c r="G283" s="71">
        <v>3991.239999999998</v>
      </c>
      <c r="H283" s="71">
        <v>2738.139999999999</v>
      </c>
      <c r="I283" s="71">
        <v>1794.3899999999996</v>
      </c>
      <c r="J283" s="73">
        <v>0</v>
      </c>
    </row>
    <row r="284" spans="1:10">
      <c r="A284" s="85" t="s">
        <v>641</v>
      </c>
      <c r="B284" s="80" t="s">
        <v>890</v>
      </c>
      <c r="C284" s="78">
        <v>281.2</v>
      </c>
      <c r="D284" s="71">
        <v>1146.6399999999996</v>
      </c>
      <c r="E284" s="71">
        <v>1699.8</v>
      </c>
      <c r="F284" s="71">
        <v>805.86999999999978</v>
      </c>
      <c r="G284" s="71">
        <v>1366.66</v>
      </c>
      <c r="H284" s="71">
        <v>541.12</v>
      </c>
      <c r="I284" s="71">
        <v>0</v>
      </c>
      <c r="J284" s="73">
        <v>0</v>
      </c>
    </row>
    <row r="285" spans="1:10">
      <c r="A285" s="85" t="s">
        <v>640</v>
      </c>
      <c r="B285" s="80" t="s">
        <v>890</v>
      </c>
      <c r="C285" s="78">
        <v>376.69999999999993</v>
      </c>
      <c r="D285" s="71">
        <v>1399.299999999999</v>
      </c>
      <c r="E285" s="71">
        <v>3107.6600000000012</v>
      </c>
      <c r="F285" s="71">
        <v>1912.83</v>
      </c>
      <c r="G285" s="71">
        <v>1206.5300000000002</v>
      </c>
      <c r="H285" s="71">
        <v>393.13999999999993</v>
      </c>
      <c r="I285" s="71">
        <v>0</v>
      </c>
      <c r="J285" s="73">
        <v>0</v>
      </c>
    </row>
    <row r="286" spans="1:10">
      <c r="A286" s="85" t="s">
        <v>639</v>
      </c>
      <c r="B286" s="80" t="s">
        <v>890</v>
      </c>
      <c r="C286" s="78">
        <v>7.91</v>
      </c>
      <c r="D286" s="71">
        <v>276.39</v>
      </c>
      <c r="E286" s="71">
        <v>9.91</v>
      </c>
      <c r="F286" s="71">
        <v>8.8000000000000007</v>
      </c>
      <c r="G286" s="71">
        <v>82.110000000000014</v>
      </c>
      <c r="H286" s="71">
        <v>24.22</v>
      </c>
      <c r="I286" s="71">
        <v>24.04</v>
      </c>
      <c r="J286" s="73">
        <v>0</v>
      </c>
    </row>
    <row r="287" spans="1:10">
      <c r="A287" s="85" t="s">
        <v>638</v>
      </c>
      <c r="B287" s="80" t="s">
        <v>890</v>
      </c>
      <c r="C287" s="78">
        <v>134.68</v>
      </c>
      <c r="D287" s="71">
        <v>1055.6499999999992</v>
      </c>
      <c r="E287" s="71">
        <v>1382.3399999999997</v>
      </c>
      <c r="F287" s="71">
        <v>2497.5100000000007</v>
      </c>
      <c r="G287" s="71">
        <v>1052.1200000000003</v>
      </c>
      <c r="H287" s="71">
        <v>404.38999999999987</v>
      </c>
      <c r="I287" s="71">
        <v>0</v>
      </c>
      <c r="J287" s="73">
        <v>2</v>
      </c>
    </row>
    <row r="288" spans="1:10">
      <c r="A288" s="85" t="s">
        <v>637</v>
      </c>
      <c r="B288" s="80" t="s">
        <v>890</v>
      </c>
      <c r="C288" s="78">
        <v>10.56</v>
      </c>
      <c r="D288" s="71">
        <v>2025.2000000000003</v>
      </c>
      <c r="E288" s="71">
        <v>13.21</v>
      </c>
      <c r="F288" s="71">
        <v>371.78999999999996</v>
      </c>
      <c r="G288" s="71">
        <v>1353.9300000000003</v>
      </c>
      <c r="H288" s="71">
        <v>86.100000000000009</v>
      </c>
      <c r="I288" s="71">
        <v>12.26</v>
      </c>
      <c r="J288" s="73">
        <v>0</v>
      </c>
    </row>
    <row r="289" spans="1:10">
      <c r="A289" s="85" t="s">
        <v>636</v>
      </c>
      <c r="B289" s="80" t="s">
        <v>890</v>
      </c>
      <c r="C289" s="78">
        <v>0</v>
      </c>
      <c r="D289" s="71">
        <v>1.06</v>
      </c>
      <c r="E289" s="71">
        <v>0</v>
      </c>
      <c r="F289" s="71">
        <v>1.89</v>
      </c>
      <c r="G289" s="71">
        <v>24.22</v>
      </c>
      <c r="H289" s="71">
        <v>24.22</v>
      </c>
      <c r="I289" s="71">
        <v>24.04</v>
      </c>
      <c r="J289" s="73">
        <v>2</v>
      </c>
    </row>
    <row r="290" spans="1:10">
      <c r="A290" s="85" t="s">
        <v>635</v>
      </c>
      <c r="B290" s="80" t="s">
        <v>890</v>
      </c>
      <c r="C290" s="78">
        <v>10.56</v>
      </c>
      <c r="D290" s="71">
        <v>7.91</v>
      </c>
      <c r="E290" s="71">
        <v>9.91</v>
      </c>
      <c r="F290" s="71">
        <v>3.33</v>
      </c>
      <c r="G290" s="71">
        <v>33.019999999999996</v>
      </c>
      <c r="H290" s="71">
        <v>24.229999999999997</v>
      </c>
      <c r="I290" s="71">
        <v>0</v>
      </c>
      <c r="J290" s="73">
        <v>2</v>
      </c>
    </row>
    <row r="291" spans="1:10">
      <c r="A291" s="85" t="s">
        <v>634</v>
      </c>
      <c r="B291" s="80" t="s">
        <v>890</v>
      </c>
      <c r="C291" s="78">
        <v>4724.37</v>
      </c>
      <c r="D291" s="71">
        <v>3764.599999999999</v>
      </c>
      <c r="E291" s="71">
        <v>1585.91</v>
      </c>
      <c r="F291" s="71">
        <v>1925.57</v>
      </c>
      <c r="G291" s="71">
        <v>1009.1800000000004</v>
      </c>
      <c r="H291" s="71">
        <v>376.16999999999996</v>
      </c>
      <c r="I291" s="71">
        <v>0</v>
      </c>
      <c r="J291" s="73">
        <v>0</v>
      </c>
    </row>
    <row r="292" spans="1:10">
      <c r="A292" s="85" t="s">
        <v>633</v>
      </c>
      <c r="B292" s="80" t="s">
        <v>890</v>
      </c>
      <c r="C292" s="78">
        <v>8.9700000000000006</v>
      </c>
      <c r="D292" s="71">
        <v>13.629999999999999</v>
      </c>
      <c r="E292" s="71">
        <v>11.8</v>
      </c>
      <c r="F292" s="71">
        <v>85.600000000000009</v>
      </c>
      <c r="G292" s="71">
        <v>26.78</v>
      </c>
      <c r="H292" s="71">
        <v>49.96</v>
      </c>
      <c r="I292" s="71">
        <v>78.739999999999981</v>
      </c>
      <c r="J292" s="73">
        <v>2</v>
      </c>
    </row>
    <row r="293" spans="1:10">
      <c r="A293" s="85" t="s">
        <v>84</v>
      </c>
      <c r="B293" s="80" t="s">
        <v>889</v>
      </c>
      <c r="C293" s="78">
        <v>21566.489999999983</v>
      </c>
      <c r="D293" s="71">
        <v>4332.1600000000017</v>
      </c>
      <c r="E293" s="71">
        <v>719.78</v>
      </c>
      <c r="F293" s="71">
        <v>250.67999999999998</v>
      </c>
      <c r="G293" s="71">
        <v>16.420000000000002</v>
      </c>
      <c r="H293" s="71">
        <v>0</v>
      </c>
      <c r="I293" s="71">
        <v>0</v>
      </c>
      <c r="J293" s="73">
        <v>0</v>
      </c>
    </row>
    <row r="294" spans="1:10">
      <c r="A294" s="85" t="s">
        <v>632</v>
      </c>
      <c r="B294" s="80" t="s">
        <v>890</v>
      </c>
      <c r="C294" s="78">
        <v>2.93</v>
      </c>
      <c r="D294" s="71">
        <v>774.79999999999984</v>
      </c>
      <c r="E294" s="71">
        <v>406.28999999999996</v>
      </c>
      <c r="F294" s="71">
        <v>383.72999999999996</v>
      </c>
      <c r="G294" s="71">
        <v>481.40000000000009</v>
      </c>
      <c r="H294" s="71">
        <v>537.37</v>
      </c>
      <c r="I294" s="71">
        <v>0</v>
      </c>
      <c r="J294" s="73">
        <v>2</v>
      </c>
    </row>
    <row r="295" spans="1:10">
      <c r="A295" s="85" t="s">
        <v>631</v>
      </c>
      <c r="B295" s="80" t="s">
        <v>890</v>
      </c>
      <c r="C295" s="78">
        <v>167.86</v>
      </c>
      <c r="D295" s="71">
        <v>744.68000000000006</v>
      </c>
      <c r="E295" s="71">
        <v>851.42000000000007</v>
      </c>
      <c r="F295" s="71">
        <v>580.48</v>
      </c>
      <c r="G295" s="71">
        <v>1254.94</v>
      </c>
      <c r="H295" s="71">
        <v>981.99</v>
      </c>
      <c r="I295" s="71">
        <v>0</v>
      </c>
      <c r="J295" s="73">
        <v>2</v>
      </c>
    </row>
    <row r="296" spans="1:10">
      <c r="A296" s="85" t="s">
        <v>630</v>
      </c>
      <c r="B296" s="80" t="s">
        <v>890</v>
      </c>
      <c r="C296" s="78">
        <v>293.03000000000003</v>
      </c>
      <c r="D296" s="71">
        <v>10.56</v>
      </c>
      <c r="E296" s="71">
        <v>9.91</v>
      </c>
      <c r="F296" s="71">
        <v>0</v>
      </c>
      <c r="G296" s="71">
        <v>58.160000000000004</v>
      </c>
      <c r="H296" s="71">
        <v>24.22</v>
      </c>
      <c r="I296" s="71">
        <v>0</v>
      </c>
      <c r="J296" s="73">
        <v>0</v>
      </c>
    </row>
    <row r="297" spans="1:10">
      <c r="A297" s="85" t="s">
        <v>629</v>
      </c>
      <c r="B297" s="80" t="s">
        <v>890</v>
      </c>
      <c r="C297" s="78">
        <v>0</v>
      </c>
      <c r="D297" s="71">
        <v>0</v>
      </c>
      <c r="E297" s="71">
        <v>0</v>
      </c>
      <c r="F297" s="71">
        <v>0</v>
      </c>
      <c r="G297" s="71">
        <v>410.29999999999995</v>
      </c>
      <c r="H297" s="71">
        <v>0</v>
      </c>
      <c r="I297" s="71">
        <v>0</v>
      </c>
      <c r="J297" s="73">
        <v>2</v>
      </c>
    </row>
    <row r="298" spans="1:10">
      <c r="A298" s="85" t="s">
        <v>628</v>
      </c>
      <c r="B298" s="80" t="s">
        <v>890</v>
      </c>
      <c r="C298" s="78">
        <v>11.65</v>
      </c>
      <c r="D298" s="71">
        <v>10.56</v>
      </c>
      <c r="E298" s="71">
        <v>6.26</v>
      </c>
      <c r="F298" s="71">
        <v>1750.1799999999994</v>
      </c>
      <c r="G298" s="71">
        <v>33.56</v>
      </c>
      <c r="H298" s="71">
        <v>0</v>
      </c>
      <c r="I298" s="71">
        <v>82.69</v>
      </c>
      <c r="J298" s="73">
        <v>2</v>
      </c>
    </row>
    <row r="299" spans="1:10">
      <c r="A299" s="85" t="s">
        <v>627</v>
      </c>
      <c r="B299" s="80" t="s">
        <v>890</v>
      </c>
      <c r="C299" s="78">
        <v>10.56</v>
      </c>
      <c r="D299" s="71">
        <v>705.58</v>
      </c>
      <c r="E299" s="71">
        <v>17.32</v>
      </c>
      <c r="F299" s="71">
        <v>307.29000000000002</v>
      </c>
      <c r="G299" s="71">
        <v>33.019999999999996</v>
      </c>
      <c r="H299" s="71">
        <v>110.32</v>
      </c>
      <c r="I299" s="71">
        <v>0</v>
      </c>
      <c r="J299" s="73">
        <v>0</v>
      </c>
    </row>
    <row r="300" spans="1:10">
      <c r="A300" s="85" t="s">
        <v>626</v>
      </c>
      <c r="B300" s="80" t="s">
        <v>890</v>
      </c>
      <c r="C300" s="78">
        <v>0</v>
      </c>
      <c r="D300" s="71">
        <v>0</v>
      </c>
      <c r="E300" s="71">
        <v>0</v>
      </c>
      <c r="F300" s="71">
        <v>111.89999999999999</v>
      </c>
      <c r="G300" s="71">
        <v>223.79999999999998</v>
      </c>
      <c r="H300" s="71">
        <v>0</v>
      </c>
      <c r="I300" s="71">
        <v>77.12</v>
      </c>
      <c r="J300" s="73">
        <v>2</v>
      </c>
    </row>
    <row r="301" spans="1:10">
      <c r="A301" s="85" t="s">
        <v>625</v>
      </c>
      <c r="B301" s="80" t="s">
        <v>890</v>
      </c>
      <c r="C301" s="78">
        <v>23.73</v>
      </c>
      <c r="D301" s="71">
        <v>10.56</v>
      </c>
      <c r="E301" s="71">
        <v>9.91</v>
      </c>
      <c r="F301" s="71">
        <v>33.800000000000004</v>
      </c>
      <c r="G301" s="71">
        <v>34.909999999999997</v>
      </c>
      <c r="H301" s="71">
        <v>24.22</v>
      </c>
      <c r="I301" s="71">
        <v>67.34</v>
      </c>
      <c r="J301" s="73">
        <v>2</v>
      </c>
    </row>
    <row r="302" spans="1:10">
      <c r="A302" s="85" t="s">
        <v>624</v>
      </c>
      <c r="B302" s="80" t="s">
        <v>890</v>
      </c>
      <c r="C302" s="78">
        <v>939.03000000000009</v>
      </c>
      <c r="D302" s="71">
        <v>1032.96</v>
      </c>
      <c r="E302" s="71">
        <v>0</v>
      </c>
      <c r="F302" s="71">
        <v>1003.44</v>
      </c>
      <c r="G302" s="71">
        <v>920.71000000000038</v>
      </c>
      <c r="H302" s="71">
        <v>1262.0300000000004</v>
      </c>
      <c r="I302" s="71">
        <v>1244.7499999999998</v>
      </c>
      <c r="J302" s="73">
        <v>2</v>
      </c>
    </row>
    <row r="303" spans="1:10">
      <c r="A303" s="85" t="s">
        <v>623</v>
      </c>
      <c r="B303" s="80" t="s">
        <v>890</v>
      </c>
      <c r="C303" s="78">
        <v>0</v>
      </c>
      <c r="D303" s="71">
        <v>0</v>
      </c>
      <c r="E303" s="71">
        <v>19.82</v>
      </c>
      <c r="F303" s="71">
        <v>0</v>
      </c>
      <c r="G303" s="71">
        <v>24.22</v>
      </c>
      <c r="H303" s="71">
        <v>24.229999999999997</v>
      </c>
      <c r="I303" s="71">
        <v>24.04</v>
      </c>
      <c r="J303" s="73">
        <v>2</v>
      </c>
    </row>
    <row r="304" spans="1:10">
      <c r="A304" s="85" t="s">
        <v>83</v>
      </c>
      <c r="B304" s="80" t="s">
        <v>888</v>
      </c>
      <c r="C304" s="78">
        <v>0</v>
      </c>
      <c r="D304" s="71">
        <v>0</v>
      </c>
      <c r="E304" s="71">
        <v>0</v>
      </c>
      <c r="F304" s="71">
        <v>0</v>
      </c>
      <c r="G304" s="71">
        <v>74.539999999999992</v>
      </c>
      <c r="H304" s="71">
        <v>0</v>
      </c>
      <c r="I304" s="71">
        <v>0</v>
      </c>
      <c r="J304" s="73">
        <v>2</v>
      </c>
    </row>
    <row r="305" spans="1:10">
      <c r="A305" s="85" t="s">
        <v>622</v>
      </c>
      <c r="B305" s="80" t="s">
        <v>890</v>
      </c>
      <c r="C305" s="78">
        <v>0</v>
      </c>
      <c r="D305" s="71">
        <v>0</v>
      </c>
      <c r="E305" s="71">
        <v>74.03</v>
      </c>
      <c r="F305" s="71">
        <v>29.74</v>
      </c>
      <c r="G305" s="71">
        <v>73.800000000000011</v>
      </c>
      <c r="H305" s="71">
        <v>30.37</v>
      </c>
      <c r="I305" s="71">
        <v>328.12000000000012</v>
      </c>
      <c r="J305" s="73">
        <v>2</v>
      </c>
    </row>
    <row r="306" spans="1:10">
      <c r="A306" s="85" t="s">
        <v>621</v>
      </c>
      <c r="B306" s="80" t="s">
        <v>890</v>
      </c>
      <c r="C306" s="78">
        <v>0</v>
      </c>
      <c r="D306" s="71">
        <v>0</v>
      </c>
      <c r="E306" s="71">
        <v>1.89</v>
      </c>
      <c r="F306" s="71">
        <v>0</v>
      </c>
      <c r="G306" s="71">
        <v>0</v>
      </c>
      <c r="H306" s="71">
        <v>24.22</v>
      </c>
      <c r="I306" s="71">
        <v>24.04</v>
      </c>
      <c r="J306" s="73">
        <v>2</v>
      </c>
    </row>
    <row r="307" spans="1:10">
      <c r="A307" s="85" t="s">
        <v>620</v>
      </c>
      <c r="B307" s="80" t="s">
        <v>890</v>
      </c>
      <c r="C307" s="78">
        <v>347.56</v>
      </c>
      <c r="D307" s="71">
        <v>731.32</v>
      </c>
      <c r="E307" s="71">
        <v>85.9</v>
      </c>
      <c r="F307" s="71">
        <v>0</v>
      </c>
      <c r="G307" s="71">
        <v>82.600000000000009</v>
      </c>
      <c r="H307" s="71">
        <v>235.43000000000004</v>
      </c>
      <c r="I307" s="71">
        <v>0</v>
      </c>
      <c r="J307" s="73">
        <v>0</v>
      </c>
    </row>
    <row r="308" spans="1:10">
      <c r="A308" s="85" t="s">
        <v>619</v>
      </c>
      <c r="B308" s="80" t="s">
        <v>890</v>
      </c>
      <c r="C308" s="78">
        <v>73.760000000000005</v>
      </c>
      <c r="D308" s="71">
        <v>1.84</v>
      </c>
      <c r="E308" s="71">
        <v>307.73</v>
      </c>
      <c r="F308" s="71">
        <v>1761.07</v>
      </c>
      <c r="G308" s="71">
        <v>1628.2800000000002</v>
      </c>
      <c r="H308" s="71">
        <v>85.570000000000007</v>
      </c>
      <c r="I308" s="71">
        <v>857.0899999999998</v>
      </c>
      <c r="J308" s="73">
        <v>2</v>
      </c>
    </row>
    <row r="309" spans="1:10">
      <c r="A309" s="85" t="s">
        <v>618</v>
      </c>
      <c r="B309" s="80" t="s">
        <v>890</v>
      </c>
      <c r="C309" s="78">
        <v>17.079999999999998</v>
      </c>
      <c r="D309" s="71">
        <v>0</v>
      </c>
      <c r="E309" s="71">
        <v>0</v>
      </c>
      <c r="F309" s="71">
        <v>37.82</v>
      </c>
      <c r="G309" s="71">
        <v>59.480000000000004</v>
      </c>
      <c r="H309" s="71">
        <v>208.38999999999996</v>
      </c>
      <c r="I309" s="71">
        <v>13.7</v>
      </c>
      <c r="J309" s="73">
        <v>2</v>
      </c>
    </row>
    <row r="310" spans="1:10">
      <c r="A310" s="85" t="s">
        <v>617</v>
      </c>
      <c r="B310" s="80" t="s">
        <v>890</v>
      </c>
      <c r="C310" s="78">
        <v>2516.3500000000013</v>
      </c>
      <c r="D310" s="71">
        <v>593.16999999999996</v>
      </c>
      <c r="E310" s="71">
        <v>346.07999999999993</v>
      </c>
      <c r="F310" s="71">
        <v>1112.1199999999994</v>
      </c>
      <c r="G310" s="71">
        <v>799.87000000000035</v>
      </c>
      <c r="H310" s="71">
        <v>0</v>
      </c>
      <c r="I310" s="71">
        <v>16438.370000000017</v>
      </c>
      <c r="J310" s="73">
        <v>0</v>
      </c>
    </row>
    <row r="311" spans="1:10">
      <c r="A311" s="85" t="s">
        <v>616</v>
      </c>
      <c r="B311" s="80" t="s">
        <v>890</v>
      </c>
      <c r="C311" s="78">
        <v>811.11999999999978</v>
      </c>
      <c r="D311" s="71">
        <v>959.3900000000001</v>
      </c>
      <c r="E311" s="71">
        <v>1033.4099999999999</v>
      </c>
      <c r="F311" s="71">
        <v>2831.7200000000021</v>
      </c>
      <c r="G311" s="71">
        <v>552.38999999999976</v>
      </c>
      <c r="H311" s="71">
        <v>2180.1699999999996</v>
      </c>
      <c r="I311" s="71">
        <v>137.74</v>
      </c>
      <c r="J311" s="73">
        <v>2</v>
      </c>
    </row>
    <row r="312" spans="1:10">
      <c r="A312" s="85" t="s">
        <v>615</v>
      </c>
      <c r="B312" s="80" t="s">
        <v>890</v>
      </c>
      <c r="C312" s="78">
        <v>7124.4300000000021</v>
      </c>
      <c r="D312" s="71">
        <v>4541.47</v>
      </c>
      <c r="E312" s="71">
        <v>6090.8499999999995</v>
      </c>
      <c r="F312" s="71">
        <v>5771.5900000000038</v>
      </c>
      <c r="G312" s="71">
        <v>6777.3900000000012</v>
      </c>
      <c r="H312" s="71">
        <v>250.34</v>
      </c>
      <c r="I312" s="71">
        <v>0</v>
      </c>
      <c r="J312" s="73">
        <v>0</v>
      </c>
    </row>
    <row r="313" spans="1:10">
      <c r="A313" s="85" t="s">
        <v>614</v>
      </c>
      <c r="B313" s="80" t="s">
        <v>890</v>
      </c>
      <c r="C313" s="78">
        <v>5.12</v>
      </c>
      <c r="D313" s="71">
        <v>845.36</v>
      </c>
      <c r="E313" s="71">
        <v>19.919999999999998</v>
      </c>
      <c r="F313" s="71">
        <v>58.230000000000004</v>
      </c>
      <c r="G313" s="71">
        <v>1022.7100000000005</v>
      </c>
      <c r="H313" s="71">
        <v>86.100000000000009</v>
      </c>
      <c r="I313" s="71">
        <v>132.19</v>
      </c>
      <c r="J313" s="73">
        <v>2</v>
      </c>
    </row>
    <row r="314" spans="1:10">
      <c r="A314" s="85" t="s">
        <v>613</v>
      </c>
      <c r="B314" s="80" t="s">
        <v>890</v>
      </c>
      <c r="C314" s="78">
        <v>10.91</v>
      </c>
      <c r="D314" s="71">
        <v>2382.4900000000002</v>
      </c>
      <c r="E314" s="71">
        <v>6.26</v>
      </c>
      <c r="F314" s="71">
        <v>1152.95</v>
      </c>
      <c r="G314" s="71">
        <v>579.5999999999998</v>
      </c>
      <c r="H314" s="71">
        <v>86.100000000000009</v>
      </c>
      <c r="I314" s="71">
        <v>0</v>
      </c>
      <c r="J314" s="73">
        <v>0</v>
      </c>
    </row>
    <row r="315" spans="1:10">
      <c r="A315" s="85" t="s">
        <v>82</v>
      </c>
      <c r="B315" s="80" t="s">
        <v>888</v>
      </c>
      <c r="C315" s="78">
        <v>998.73999999999978</v>
      </c>
      <c r="D315" s="71">
        <v>3189.3999999999987</v>
      </c>
      <c r="E315" s="71">
        <v>2938.4600000000019</v>
      </c>
      <c r="F315" s="71">
        <v>4556.67</v>
      </c>
      <c r="G315" s="71">
        <v>1848.3499999999997</v>
      </c>
      <c r="H315" s="71">
        <v>223.7</v>
      </c>
      <c r="I315" s="71">
        <v>0</v>
      </c>
      <c r="J315" s="73">
        <v>0</v>
      </c>
    </row>
    <row r="316" spans="1:10">
      <c r="A316" s="85" t="s">
        <v>612</v>
      </c>
      <c r="B316" s="80" t="s">
        <v>890</v>
      </c>
      <c r="C316" s="78">
        <v>2.93</v>
      </c>
      <c r="D316" s="71">
        <v>73.92</v>
      </c>
      <c r="E316" s="71">
        <v>19.82</v>
      </c>
      <c r="F316" s="71">
        <v>33.15</v>
      </c>
      <c r="G316" s="71">
        <v>24.22</v>
      </c>
      <c r="H316" s="71">
        <v>59.47</v>
      </c>
      <c r="I316" s="71">
        <v>0</v>
      </c>
      <c r="J316" s="73">
        <v>2</v>
      </c>
    </row>
    <row r="317" spans="1:10">
      <c r="A317" s="85" t="s">
        <v>611</v>
      </c>
      <c r="B317" s="80" t="s">
        <v>890</v>
      </c>
      <c r="C317" s="78">
        <v>18127.980000000021</v>
      </c>
      <c r="D317" s="71">
        <v>4220.2100000000028</v>
      </c>
      <c r="E317" s="71">
        <v>8307.430000000013</v>
      </c>
      <c r="F317" s="71">
        <v>14250.700000000012</v>
      </c>
      <c r="G317" s="71">
        <v>4392.8699999999981</v>
      </c>
      <c r="H317" s="71">
        <v>26201.209999999981</v>
      </c>
      <c r="I317" s="71">
        <v>5534.5300000000007</v>
      </c>
      <c r="J317" s="73">
        <v>2</v>
      </c>
    </row>
    <row r="318" spans="1:10">
      <c r="A318" s="85" t="s">
        <v>610</v>
      </c>
      <c r="B318" s="80" t="s">
        <v>890</v>
      </c>
      <c r="C318" s="78">
        <v>1532.9799999999993</v>
      </c>
      <c r="D318" s="71">
        <v>799.35999999999967</v>
      </c>
      <c r="E318" s="71">
        <v>557.13000000000011</v>
      </c>
      <c r="F318" s="71">
        <v>13549.939999999993</v>
      </c>
      <c r="G318" s="71">
        <v>1510.9799999999987</v>
      </c>
      <c r="H318" s="71">
        <v>2253.0299999999988</v>
      </c>
      <c r="I318" s="71">
        <v>471.9</v>
      </c>
      <c r="J318" s="73">
        <v>2</v>
      </c>
    </row>
    <row r="319" spans="1:10">
      <c r="A319" s="85" t="s">
        <v>609</v>
      </c>
      <c r="B319" s="80" t="s">
        <v>890</v>
      </c>
      <c r="C319" s="78">
        <v>12193.790000000003</v>
      </c>
      <c r="D319" s="71">
        <v>4857.0999999999995</v>
      </c>
      <c r="E319" s="71">
        <v>8236.5100000000039</v>
      </c>
      <c r="F319" s="71">
        <v>7591.4199999999928</v>
      </c>
      <c r="G319" s="71">
        <v>3170.0399999999995</v>
      </c>
      <c r="H319" s="71">
        <v>17525.680000000004</v>
      </c>
      <c r="I319" s="71">
        <v>5820.6800000000067</v>
      </c>
      <c r="J319" s="73">
        <v>2</v>
      </c>
    </row>
    <row r="320" spans="1:10">
      <c r="A320" s="85" t="s">
        <v>608</v>
      </c>
      <c r="B320" s="80" t="s">
        <v>890</v>
      </c>
      <c r="C320" s="78">
        <v>21.12</v>
      </c>
      <c r="D320" s="71">
        <v>37.85</v>
      </c>
      <c r="E320" s="71">
        <v>11.06</v>
      </c>
      <c r="F320" s="71">
        <v>19.829999999999998</v>
      </c>
      <c r="G320" s="71">
        <v>128.87</v>
      </c>
      <c r="H320" s="71">
        <v>36.24</v>
      </c>
      <c r="I320" s="71">
        <v>24.04</v>
      </c>
      <c r="J320" s="73">
        <v>2</v>
      </c>
    </row>
    <row r="321" spans="1:10">
      <c r="A321" s="85" t="s">
        <v>607</v>
      </c>
      <c r="B321" s="80" t="s">
        <v>890</v>
      </c>
      <c r="C321" s="78">
        <v>77.790000000000006</v>
      </c>
      <c r="D321" s="71">
        <v>90.12</v>
      </c>
      <c r="E321" s="71">
        <v>350.22</v>
      </c>
      <c r="F321" s="71">
        <v>48.940000000000005</v>
      </c>
      <c r="G321" s="71">
        <v>414.4</v>
      </c>
      <c r="H321" s="71">
        <v>43.72</v>
      </c>
      <c r="I321" s="71">
        <v>495.14000000000004</v>
      </c>
      <c r="J321" s="73">
        <v>0</v>
      </c>
    </row>
    <row r="322" spans="1:10">
      <c r="A322" s="85" t="s">
        <v>606</v>
      </c>
      <c r="B322" s="80" t="s">
        <v>890</v>
      </c>
      <c r="C322" s="78">
        <v>1496.5799999999995</v>
      </c>
      <c r="D322" s="71">
        <v>2256.5899999999992</v>
      </c>
      <c r="E322" s="71">
        <v>2710.889999999999</v>
      </c>
      <c r="F322" s="71">
        <v>2466.4300000000007</v>
      </c>
      <c r="G322" s="71">
        <v>4272.7199999999993</v>
      </c>
      <c r="H322" s="71">
        <v>1972.8500000000008</v>
      </c>
      <c r="I322" s="71">
        <v>2204.6299999999997</v>
      </c>
      <c r="J322" s="73">
        <v>2</v>
      </c>
    </row>
    <row r="323" spans="1:10">
      <c r="A323" s="85" t="s">
        <v>605</v>
      </c>
      <c r="B323" s="80" t="s">
        <v>890</v>
      </c>
      <c r="C323" s="78">
        <v>73.760000000000005</v>
      </c>
      <c r="D323" s="71">
        <v>75.78</v>
      </c>
      <c r="E323" s="71">
        <v>158.52000000000001</v>
      </c>
      <c r="F323" s="71">
        <v>3387.0500000000006</v>
      </c>
      <c r="G323" s="71">
        <v>1628.2800000000002</v>
      </c>
      <c r="H323" s="71">
        <v>475.68</v>
      </c>
      <c r="I323" s="71">
        <v>4607.6399999999985</v>
      </c>
      <c r="J323" s="73">
        <v>2</v>
      </c>
    </row>
    <row r="324" spans="1:10">
      <c r="A324" s="85" t="s">
        <v>604</v>
      </c>
      <c r="B324" s="80" t="s">
        <v>890</v>
      </c>
      <c r="C324" s="78">
        <v>113.67</v>
      </c>
      <c r="D324" s="71">
        <v>0</v>
      </c>
      <c r="E324" s="71">
        <v>0</v>
      </c>
      <c r="F324" s="71">
        <v>74.12</v>
      </c>
      <c r="G324" s="71">
        <v>68.820000000000007</v>
      </c>
      <c r="H324" s="71">
        <v>0</v>
      </c>
      <c r="I324" s="71">
        <v>0</v>
      </c>
      <c r="J324" s="73">
        <v>2</v>
      </c>
    </row>
    <row r="325" spans="1:10">
      <c r="A325" s="85" t="s">
        <v>603</v>
      </c>
      <c r="B325" s="80" t="s">
        <v>890</v>
      </c>
      <c r="C325" s="78">
        <v>2437.7899999999991</v>
      </c>
      <c r="D325" s="71">
        <v>2654.4400000000014</v>
      </c>
      <c r="E325" s="71">
        <v>823.94999999999993</v>
      </c>
      <c r="F325" s="71">
        <v>1738.8899999999994</v>
      </c>
      <c r="G325" s="71">
        <v>1957.1199999999997</v>
      </c>
      <c r="H325" s="71">
        <v>966.56</v>
      </c>
      <c r="I325" s="71">
        <v>1014.2700000000001</v>
      </c>
      <c r="J325" s="73">
        <v>0</v>
      </c>
    </row>
    <row r="326" spans="1:10">
      <c r="A326" s="85" t="s">
        <v>81</v>
      </c>
      <c r="B326" s="80" t="s">
        <v>889</v>
      </c>
      <c r="C326" s="78">
        <v>769.38000000000011</v>
      </c>
      <c r="D326" s="71">
        <v>1689.4799999999987</v>
      </c>
      <c r="E326" s="71">
        <v>2608.7500000000014</v>
      </c>
      <c r="F326" s="71">
        <v>3375.7900000000004</v>
      </c>
      <c r="G326" s="71">
        <v>1830.9700000000003</v>
      </c>
      <c r="H326" s="71">
        <v>297.20000000000005</v>
      </c>
      <c r="I326" s="71">
        <v>0</v>
      </c>
      <c r="J326" s="73">
        <v>2</v>
      </c>
    </row>
    <row r="327" spans="1:10">
      <c r="A327" s="85" t="s">
        <v>602</v>
      </c>
      <c r="B327" s="80" t="s">
        <v>890</v>
      </c>
      <c r="C327" s="78">
        <v>82.2</v>
      </c>
      <c r="D327" s="71">
        <v>5.5200000000000005</v>
      </c>
      <c r="E327" s="71">
        <v>68.59</v>
      </c>
      <c r="F327" s="71">
        <v>3.78</v>
      </c>
      <c r="G327" s="71">
        <v>37.82</v>
      </c>
      <c r="H327" s="71">
        <v>73.800000000000011</v>
      </c>
      <c r="I327" s="71">
        <v>66.39</v>
      </c>
      <c r="J327" s="73">
        <v>0</v>
      </c>
    </row>
    <row r="328" spans="1:10">
      <c r="A328" s="85" t="s">
        <v>601</v>
      </c>
      <c r="B328" s="80" t="s">
        <v>890</v>
      </c>
      <c r="C328" s="78">
        <v>73.92</v>
      </c>
      <c r="D328" s="71">
        <v>1058.02</v>
      </c>
      <c r="E328" s="71">
        <v>2179.3000000000002</v>
      </c>
      <c r="F328" s="71">
        <v>119.13000000000001</v>
      </c>
      <c r="G328" s="71">
        <v>2381.1799999999998</v>
      </c>
      <c r="H328" s="71">
        <v>364.04999999999995</v>
      </c>
      <c r="I328" s="71">
        <v>435.6</v>
      </c>
      <c r="J328" s="73">
        <v>0</v>
      </c>
    </row>
    <row r="329" spans="1:10">
      <c r="A329" s="85" t="s">
        <v>600</v>
      </c>
      <c r="B329" s="80" t="s">
        <v>890</v>
      </c>
      <c r="C329" s="78">
        <v>73.92</v>
      </c>
      <c r="D329" s="71">
        <v>73.92</v>
      </c>
      <c r="E329" s="71">
        <v>334.09</v>
      </c>
      <c r="F329" s="71">
        <v>73.800000000000011</v>
      </c>
      <c r="G329" s="71">
        <v>0</v>
      </c>
      <c r="H329" s="71">
        <v>1340.1</v>
      </c>
      <c r="I329" s="71">
        <v>324.67</v>
      </c>
      <c r="J329" s="73">
        <v>2</v>
      </c>
    </row>
    <row r="330" spans="1:10">
      <c r="A330" s="85" t="s">
        <v>599</v>
      </c>
      <c r="B330" s="80" t="s">
        <v>890</v>
      </c>
      <c r="C330" s="78">
        <v>697.90000000000009</v>
      </c>
      <c r="D330" s="71">
        <v>2784.7700000000009</v>
      </c>
      <c r="E330" s="71">
        <v>3437.8500000000008</v>
      </c>
      <c r="F330" s="71">
        <v>1515.7099999999998</v>
      </c>
      <c r="G330" s="71">
        <v>1501.9900000000002</v>
      </c>
      <c r="H330" s="71">
        <v>4366.7400000000025</v>
      </c>
      <c r="I330" s="71">
        <v>79.110000000000014</v>
      </c>
      <c r="J330" s="73">
        <v>2</v>
      </c>
    </row>
    <row r="331" spans="1:10">
      <c r="A331" s="85" t="s">
        <v>598</v>
      </c>
      <c r="B331" s="80" t="s">
        <v>890</v>
      </c>
      <c r="C331" s="78">
        <v>88.38000000000001</v>
      </c>
      <c r="D331" s="71">
        <v>657</v>
      </c>
      <c r="E331" s="71">
        <v>150.87</v>
      </c>
      <c r="F331" s="71">
        <v>908.03000000000031</v>
      </c>
      <c r="G331" s="71">
        <v>473.15000000000015</v>
      </c>
      <c r="H331" s="71">
        <v>761.87000000000012</v>
      </c>
      <c r="I331" s="71">
        <v>161.96</v>
      </c>
      <c r="J331" s="73">
        <v>2</v>
      </c>
    </row>
    <row r="332" spans="1:10">
      <c r="A332" s="85" t="s">
        <v>597</v>
      </c>
      <c r="B332" s="80" t="s">
        <v>890</v>
      </c>
      <c r="C332" s="78">
        <v>1833.4599999999996</v>
      </c>
      <c r="D332" s="71">
        <v>895.18999999999983</v>
      </c>
      <c r="E332" s="71">
        <v>1327.1199999999992</v>
      </c>
      <c r="F332" s="71">
        <v>2775.6800000000012</v>
      </c>
      <c r="G332" s="71">
        <v>1684.0900000000006</v>
      </c>
      <c r="H332" s="71">
        <v>4260.87</v>
      </c>
      <c r="I332" s="71">
        <v>611.67999999999984</v>
      </c>
      <c r="J332" s="73">
        <v>2</v>
      </c>
    </row>
    <row r="333" spans="1:10">
      <c r="A333" s="85" t="s">
        <v>596</v>
      </c>
      <c r="B333" s="80" t="s">
        <v>890</v>
      </c>
      <c r="C333" s="78">
        <v>284.61000000000007</v>
      </c>
      <c r="D333" s="71">
        <v>75.78</v>
      </c>
      <c r="E333" s="71">
        <v>67.5</v>
      </c>
      <c r="F333" s="71">
        <v>409.07000000000011</v>
      </c>
      <c r="G333" s="71">
        <v>309.48</v>
      </c>
      <c r="H333" s="71">
        <v>292.03999999999996</v>
      </c>
      <c r="I333" s="71">
        <v>0</v>
      </c>
      <c r="J333" s="73">
        <v>2</v>
      </c>
    </row>
    <row r="334" spans="1:10">
      <c r="A334" s="85" t="s">
        <v>595</v>
      </c>
      <c r="B334" s="80" t="s">
        <v>890</v>
      </c>
      <c r="C334" s="78">
        <v>39.04</v>
      </c>
      <c r="D334" s="71">
        <v>63.36</v>
      </c>
      <c r="E334" s="71">
        <v>123.53999999999999</v>
      </c>
      <c r="F334" s="71">
        <v>74.12</v>
      </c>
      <c r="G334" s="71">
        <v>116.57999999999998</v>
      </c>
      <c r="H334" s="71">
        <v>44.44</v>
      </c>
      <c r="I334" s="71">
        <v>29.97</v>
      </c>
      <c r="J334" s="73">
        <v>2</v>
      </c>
    </row>
    <row r="335" spans="1:10">
      <c r="A335" s="85" t="s">
        <v>594</v>
      </c>
      <c r="B335" s="80" t="s">
        <v>890</v>
      </c>
      <c r="C335" s="78">
        <v>1891.83</v>
      </c>
      <c r="D335" s="71">
        <v>1530.57</v>
      </c>
      <c r="E335" s="71">
        <v>1045.1499999999996</v>
      </c>
      <c r="F335" s="71">
        <v>1481.9399999999998</v>
      </c>
      <c r="G335" s="71">
        <v>1643.17</v>
      </c>
      <c r="H335" s="71">
        <v>896.98000000000013</v>
      </c>
      <c r="I335" s="71">
        <v>1248.9600000000005</v>
      </c>
      <c r="J335" s="73">
        <v>0</v>
      </c>
    </row>
    <row r="336" spans="1:10">
      <c r="A336" s="85" t="s">
        <v>593</v>
      </c>
      <c r="B336" s="80" t="s">
        <v>890</v>
      </c>
      <c r="C336" s="78">
        <v>1618.2999999999997</v>
      </c>
      <c r="D336" s="71">
        <v>1523.7599999999995</v>
      </c>
      <c r="E336" s="71">
        <v>2667.48</v>
      </c>
      <c r="F336" s="71">
        <v>2248.4</v>
      </c>
      <c r="G336" s="71">
        <v>2719.4099999999994</v>
      </c>
      <c r="H336" s="71">
        <v>1440.6500000000005</v>
      </c>
      <c r="I336" s="71">
        <v>1829.3000000000006</v>
      </c>
      <c r="J336" s="73">
        <v>2</v>
      </c>
    </row>
    <row r="337" spans="1:10">
      <c r="A337" s="85" t="s">
        <v>80</v>
      </c>
      <c r="B337" s="80" t="s">
        <v>889</v>
      </c>
      <c r="C337" s="78">
        <v>837.21999999999935</v>
      </c>
      <c r="D337" s="71">
        <v>2573.7299999999973</v>
      </c>
      <c r="E337" s="71">
        <v>2368.0800000000008</v>
      </c>
      <c r="F337" s="71">
        <v>5511.119999999999</v>
      </c>
      <c r="G337" s="71">
        <v>1547.6499999999999</v>
      </c>
      <c r="H337" s="71">
        <v>406.26</v>
      </c>
      <c r="I337" s="71">
        <v>0</v>
      </c>
      <c r="J337" s="73">
        <v>2</v>
      </c>
    </row>
    <row r="338" spans="1:10">
      <c r="A338" s="85" t="s">
        <v>592</v>
      </c>
      <c r="B338" s="80" t="s">
        <v>890</v>
      </c>
      <c r="C338" s="78">
        <v>1.84</v>
      </c>
      <c r="D338" s="71">
        <v>1.06</v>
      </c>
      <c r="E338" s="71">
        <v>71.260000000000005</v>
      </c>
      <c r="F338" s="71">
        <v>1.93</v>
      </c>
      <c r="G338" s="71">
        <v>392.64000000000004</v>
      </c>
      <c r="H338" s="71">
        <v>73.800000000000011</v>
      </c>
      <c r="I338" s="71">
        <v>201.66</v>
      </c>
      <c r="J338" s="73">
        <v>2</v>
      </c>
    </row>
    <row r="339" spans="1:10">
      <c r="A339" s="85" t="s">
        <v>591</v>
      </c>
      <c r="B339" s="80" t="s">
        <v>890</v>
      </c>
      <c r="C339" s="78">
        <v>401.29</v>
      </c>
      <c r="D339" s="71">
        <v>65.430000000000007</v>
      </c>
      <c r="E339" s="71">
        <v>64.86</v>
      </c>
      <c r="F339" s="71">
        <v>74.540000000000006</v>
      </c>
      <c r="G339" s="71">
        <v>88.08</v>
      </c>
      <c r="H339" s="71">
        <v>61.5</v>
      </c>
      <c r="I339" s="71">
        <v>150.05000000000001</v>
      </c>
      <c r="J339" s="73">
        <v>0</v>
      </c>
    </row>
    <row r="340" spans="1:10">
      <c r="A340" s="85" t="s">
        <v>590</v>
      </c>
      <c r="B340" s="80" t="s">
        <v>890</v>
      </c>
      <c r="C340" s="78">
        <v>4495.6000000000022</v>
      </c>
      <c r="D340" s="71">
        <v>1533.7200000000005</v>
      </c>
      <c r="E340" s="71">
        <v>1943.6900000000005</v>
      </c>
      <c r="F340" s="71">
        <v>6203.239999999998</v>
      </c>
      <c r="G340" s="71">
        <v>2411.3699999999985</v>
      </c>
      <c r="H340" s="71">
        <v>5102.6699999999992</v>
      </c>
      <c r="I340" s="71">
        <v>1570.8600000000004</v>
      </c>
      <c r="J340" s="73">
        <v>2</v>
      </c>
    </row>
    <row r="341" spans="1:10">
      <c r="A341" s="85" t="s">
        <v>589</v>
      </c>
      <c r="B341" s="80" t="s">
        <v>890</v>
      </c>
      <c r="C341" s="78">
        <v>28.63</v>
      </c>
      <c r="D341" s="71">
        <v>859.06999999999971</v>
      </c>
      <c r="E341" s="71">
        <v>1847.32</v>
      </c>
      <c r="F341" s="71">
        <v>2678.5900000000024</v>
      </c>
      <c r="G341" s="71">
        <v>497.71</v>
      </c>
      <c r="H341" s="71">
        <v>1041.68</v>
      </c>
      <c r="I341" s="71">
        <v>220.08000000000004</v>
      </c>
      <c r="J341" s="73">
        <v>2</v>
      </c>
    </row>
    <row r="342" spans="1:10">
      <c r="A342" s="85" t="s">
        <v>588</v>
      </c>
      <c r="B342" s="80" t="s">
        <v>890</v>
      </c>
      <c r="C342" s="78">
        <v>1204.0999999999999</v>
      </c>
      <c r="D342" s="71">
        <v>65.430000000000007</v>
      </c>
      <c r="E342" s="71">
        <v>64.86</v>
      </c>
      <c r="F342" s="71">
        <v>453.65000000000009</v>
      </c>
      <c r="G342" s="71">
        <v>84.07</v>
      </c>
      <c r="H342" s="71">
        <v>61.5</v>
      </c>
      <c r="I342" s="71">
        <v>150.05000000000001</v>
      </c>
      <c r="J342" s="73">
        <v>0</v>
      </c>
    </row>
    <row r="343" spans="1:10">
      <c r="A343" s="85" t="s">
        <v>587</v>
      </c>
      <c r="B343" s="80" t="s">
        <v>890</v>
      </c>
      <c r="C343" s="78">
        <v>1357.3099999999993</v>
      </c>
      <c r="D343" s="71">
        <v>1099.21</v>
      </c>
      <c r="E343" s="71">
        <v>1044.29</v>
      </c>
      <c r="F343" s="71">
        <v>4306.5700000000024</v>
      </c>
      <c r="G343" s="71">
        <v>464.8900000000001</v>
      </c>
      <c r="H343" s="71">
        <v>959.2399999999999</v>
      </c>
      <c r="I343" s="71">
        <v>234.91000000000003</v>
      </c>
      <c r="J343" s="73">
        <v>2</v>
      </c>
    </row>
    <row r="344" spans="1:10">
      <c r="A344" s="85" t="s">
        <v>586</v>
      </c>
      <c r="B344" s="80" t="s">
        <v>890</v>
      </c>
      <c r="C344" s="78">
        <v>1105.98</v>
      </c>
      <c r="D344" s="71">
        <v>968.33</v>
      </c>
      <c r="E344" s="71">
        <v>1037</v>
      </c>
      <c r="F344" s="71">
        <v>1037.8500000000006</v>
      </c>
      <c r="G344" s="71">
        <v>976.8</v>
      </c>
      <c r="H344" s="71">
        <v>696.77000000000032</v>
      </c>
      <c r="I344" s="71">
        <v>808.8599999999999</v>
      </c>
      <c r="J344" s="73">
        <v>0</v>
      </c>
    </row>
    <row r="345" spans="1:10">
      <c r="A345" s="85" t="s">
        <v>585</v>
      </c>
      <c r="B345" s="80" t="s">
        <v>890</v>
      </c>
      <c r="C345" s="78">
        <v>225.78000000000003</v>
      </c>
      <c r="D345" s="71">
        <v>1.84</v>
      </c>
      <c r="E345" s="71">
        <v>91.489999999999981</v>
      </c>
      <c r="F345" s="71">
        <v>151.23999999999998</v>
      </c>
      <c r="G345" s="71">
        <v>1.89</v>
      </c>
      <c r="H345" s="71">
        <v>260.14999999999998</v>
      </c>
      <c r="I345" s="71">
        <v>215.17000000000002</v>
      </c>
      <c r="J345" s="73">
        <v>2</v>
      </c>
    </row>
    <row r="346" spans="1:10">
      <c r="A346" s="85" t="s">
        <v>584</v>
      </c>
      <c r="B346" s="80" t="s">
        <v>890</v>
      </c>
      <c r="C346" s="78">
        <v>10.56</v>
      </c>
      <c r="D346" s="71">
        <v>1.84</v>
      </c>
      <c r="E346" s="71">
        <v>2.84</v>
      </c>
      <c r="F346" s="71">
        <v>1.89</v>
      </c>
      <c r="G346" s="71">
        <v>73.800000000000011</v>
      </c>
      <c r="H346" s="71">
        <v>73.800000000000011</v>
      </c>
      <c r="I346" s="71">
        <v>0</v>
      </c>
      <c r="J346" s="73">
        <v>2</v>
      </c>
    </row>
    <row r="347" spans="1:10">
      <c r="A347" s="85" t="s">
        <v>583</v>
      </c>
      <c r="B347" s="80" t="s">
        <v>890</v>
      </c>
      <c r="C347" s="78">
        <v>240.69</v>
      </c>
      <c r="D347" s="71">
        <v>237.89999999999995</v>
      </c>
      <c r="E347" s="71">
        <v>205.63</v>
      </c>
      <c r="F347" s="71">
        <v>270.46999999999997</v>
      </c>
      <c r="G347" s="71">
        <v>0</v>
      </c>
      <c r="H347" s="71">
        <v>673.45</v>
      </c>
      <c r="I347" s="71">
        <v>0</v>
      </c>
      <c r="J347" s="73">
        <v>2</v>
      </c>
    </row>
    <row r="348" spans="1:10">
      <c r="A348" s="85" t="s">
        <v>79</v>
      </c>
      <c r="B348" s="80" t="s">
        <v>890</v>
      </c>
      <c r="C348" s="78">
        <v>73.760000000000005</v>
      </c>
      <c r="D348" s="71">
        <v>398.24</v>
      </c>
      <c r="E348" s="71">
        <v>58.019999999999996</v>
      </c>
      <c r="F348" s="71">
        <v>301.58</v>
      </c>
      <c r="G348" s="71">
        <v>89.610000000000014</v>
      </c>
      <c r="H348" s="71">
        <v>172.92</v>
      </c>
      <c r="I348" s="71">
        <v>245.98000000000002</v>
      </c>
      <c r="J348" s="73">
        <v>2</v>
      </c>
    </row>
    <row r="349" spans="1:10">
      <c r="A349" s="85" t="s">
        <v>582</v>
      </c>
      <c r="B349" s="80" t="s">
        <v>890</v>
      </c>
      <c r="C349" s="78">
        <v>0</v>
      </c>
      <c r="D349" s="71">
        <v>77.360000000000014</v>
      </c>
      <c r="E349" s="71">
        <v>5323.4399999999987</v>
      </c>
      <c r="F349" s="71">
        <v>4548.9699999999993</v>
      </c>
      <c r="G349" s="71">
        <v>0</v>
      </c>
      <c r="H349" s="71">
        <v>6961.32</v>
      </c>
      <c r="I349" s="71">
        <v>11577.500000000007</v>
      </c>
      <c r="J349" s="73">
        <v>2</v>
      </c>
    </row>
    <row r="350" spans="1:10">
      <c r="A350" s="85" t="s">
        <v>581</v>
      </c>
      <c r="B350" s="80" t="s">
        <v>890</v>
      </c>
      <c r="C350" s="78">
        <v>58575.039999999986</v>
      </c>
      <c r="D350" s="71">
        <v>0</v>
      </c>
      <c r="E350" s="71">
        <v>76703.719999999972</v>
      </c>
      <c r="F350" s="71">
        <v>65056.52999999997</v>
      </c>
      <c r="G350" s="71">
        <v>81943.360000000015</v>
      </c>
      <c r="H350" s="71">
        <v>748.86999999999989</v>
      </c>
      <c r="I350" s="71">
        <v>7366.800000000002</v>
      </c>
      <c r="J350" s="73">
        <v>2</v>
      </c>
    </row>
    <row r="351" spans="1:10">
      <c r="A351" s="85" t="s">
        <v>580</v>
      </c>
      <c r="B351" s="80" t="s">
        <v>890</v>
      </c>
      <c r="C351" s="78">
        <v>2251.8700000000003</v>
      </c>
      <c r="D351" s="71">
        <v>2138.0499999999993</v>
      </c>
      <c r="E351" s="71">
        <v>1839.12</v>
      </c>
      <c r="F351" s="71">
        <v>2756.9200000000014</v>
      </c>
      <c r="G351" s="71">
        <v>2888.59</v>
      </c>
      <c r="H351" s="71">
        <v>1441.1400000000006</v>
      </c>
      <c r="I351" s="71">
        <v>1746.7200000000005</v>
      </c>
      <c r="J351" s="73">
        <v>2</v>
      </c>
    </row>
    <row r="352" spans="1:10">
      <c r="A352" s="85" t="s">
        <v>579</v>
      </c>
      <c r="B352" s="80" t="s">
        <v>890</v>
      </c>
      <c r="C352" s="78">
        <v>129.41999999999999</v>
      </c>
      <c r="D352" s="71">
        <v>1.84</v>
      </c>
      <c r="E352" s="71">
        <v>112.02000000000001</v>
      </c>
      <c r="F352" s="71">
        <v>12.3</v>
      </c>
      <c r="G352" s="71">
        <v>67.72</v>
      </c>
      <c r="H352" s="71">
        <v>83.710000000000008</v>
      </c>
      <c r="I352" s="71">
        <v>241.42000000000002</v>
      </c>
      <c r="J352" s="73">
        <v>0</v>
      </c>
    </row>
    <row r="353" spans="1:10">
      <c r="A353" s="85" t="s">
        <v>578</v>
      </c>
      <c r="B353" s="80" t="s">
        <v>890</v>
      </c>
      <c r="C353" s="78">
        <v>67.5</v>
      </c>
      <c r="D353" s="71">
        <v>65.430000000000007</v>
      </c>
      <c r="E353" s="71">
        <v>68.72</v>
      </c>
      <c r="F353" s="71">
        <v>74.540000000000006</v>
      </c>
      <c r="G353" s="71">
        <v>84.07</v>
      </c>
      <c r="H353" s="71">
        <v>61.5</v>
      </c>
      <c r="I353" s="71">
        <v>150.05000000000001</v>
      </c>
      <c r="J353" s="73">
        <v>2</v>
      </c>
    </row>
    <row r="354" spans="1:10">
      <c r="A354" s="85" t="s">
        <v>577</v>
      </c>
      <c r="B354" s="80" t="s">
        <v>890</v>
      </c>
      <c r="C354" s="78">
        <v>532.6</v>
      </c>
      <c r="D354" s="71">
        <v>167.98000000000002</v>
      </c>
      <c r="E354" s="71">
        <v>325.26</v>
      </c>
      <c r="F354" s="71">
        <v>292.06</v>
      </c>
      <c r="G354" s="71">
        <v>739.95</v>
      </c>
      <c r="H354" s="71">
        <v>502.22000000000008</v>
      </c>
      <c r="I354" s="71">
        <v>161.16999999999999</v>
      </c>
      <c r="J354" s="73">
        <v>2</v>
      </c>
    </row>
    <row r="355" spans="1:10">
      <c r="A355" s="85" t="s">
        <v>576</v>
      </c>
      <c r="B355" s="80" t="s">
        <v>890</v>
      </c>
      <c r="C355" s="78">
        <v>69.569999999999993</v>
      </c>
      <c r="D355" s="71">
        <v>39.54</v>
      </c>
      <c r="E355" s="71">
        <v>32.22</v>
      </c>
      <c r="F355" s="71">
        <v>198.16000000000003</v>
      </c>
      <c r="G355" s="71">
        <v>82.09</v>
      </c>
      <c r="H355" s="71">
        <v>0</v>
      </c>
      <c r="I355" s="71">
        <v>29.04</v>
      </c>
      <c r="J355" s="73">
        <v>2</v>
      </c>
    </row>
    <row r="356" spans="1:10">
      <c r="A356" s="85" t="s">
        <v>575</v>
      </c>
      <c r="B356" s="80" t="s">
        <v>890</v>
      </c>
      <c r="C356" s="78">
        <v>1.84</v>
      </c>
      <c r="D356" s="71">
        <v>0</v>
      </c>
      <c r="E356" s="71">
        <v>64.86</v>
      </c>
      <c r="F356" s="71">
        <v>74.540000000000006</v>
      </c>
      <c r="G356" s="71">
        <v>84.07</v>
      </c>
      <c r="H356" s="71">
        <v>61.5</v>
      </c>
      <c r="I356" s="71">
        <v>150.05000000000001</v>
      </c>
      <c r="J356" s="73">
        <v>2</v>
      </c>
    </row>
    <row r="357" spans="1:10">
      <c r="A357" s="85" t="s">
        <v>574</v>
      </c>
      <c r="B357" s="80" t="s">
        <v>890</v>
      </c>
      <c r="C357" s="78">
        <v>2678.2600000000011</v>
      </c>
      <c r="D357" s="71">
        <v>1082.9999999999998</v>
      </c>
      <c r="E357" s="71">
        <v>1103.03</v>
      </c>
      <c r="F357" s="71">
        <v>6993.9800000000014</v>
      </c>
      <c r="G357" s="71">
        <v>1637.7200000000007</v>
      </c>
      <c r="H357" s="71">
        <v>3326.6999999999989</v>
      </c>
      <c r="I357" s="71">
        <v>520.69999999999993</v>
      </c>
      <c r="J357" s="73">
        <v>2</v>
      </c>
    </row>
    <row r="358" spans="1:10">
      <c r="A358" s="85" t="s">
        <v>573</v>
      </c>
      <c r="B358" s="80" t="s">
        <v>890</v>
      </c>
      <c r="C358" s="78">
        <v>0</v>
      </c>
      <c r="D358" s="71">
        <v>0</v>
      </c>
      <c r="E358" s="71">
        <v>1.89</v>
      </c>
      <c r="F358" s="71">
        <v>0</v>
      </c>
      <c r="G358" s="71">
        <v>84.07</v>
      </c>
      <c r="H358" s="71">
        <v>62.52000000000001</v>
      </c>
      <c r="I358" s="71">
        <v>181.25</v>
      </c>
      <c r="J358" s="73">
        <v>2</v>
      </c>
    </row>
    <row r="359" spans="1:10">
      <c r="A359" s="85" t="s">
        <v>78</v>
      </c>
      <c r="B359" s="80" t="s">
        <v>890</v>
      </c>
      <c r="C359" s="78">
        <v>639.16999999999996</v>
      </c>
      <c r="D359" s="71">
        <v>975.52</v>
      </c>
      <c r="E359" s="71">
        <v>2432.2399999999993</v>
      </c>
      <c r="F359" s="71">
        <v>172.89</v>
      </c>
      <c r="G359" s="71">
        <v>143.44000000000003</v>
      </c>
      <c r="H359" s="71">
        <v>219.98999999999998</v>
      </c>
      <c r="I359" s="71">
        <v>82.69</v>
      </c>
      <c r="J359" s="73">
        <v>0</v>
      </c>
    </row>
    <row r="360" spans="1:10">
      <c r="A360" s="85" t="s">
        <v>572</v>
      </c>
      <c r="B360" s="80" t="s">
        <v>890</v>
      </c>
      <c r="C360" s="78">
        <v>1344.7799999999997</v>
      </c>
      <c r="D360" s="71">
        <v>1125.77</v>
      </c>
      <c r="E360" s="71">
        <v>2726.6300000000006</v>
      </c>
      <c r="F360" s="71">
        <v>2908.7700000000004</v>
      </c>
      <c r="G360" s="71">
        <v>3335.6500000000005</v>
      </c>
      <c r="H360" s="71">
        <v>553.76999999999987</v>
      </c>
      <c r="I360" s="71">
        <v>1021.2499999999997</v>
      </c>
      <c r="J360" s="73">
        <v>2</v>
      </c>
    </row>
    <row r="361" spans="1:10">
      <c r="A361" s="85" t="s">
        <v>571</v>
      </c>
      <c r="B361" s="80" t="s">
        <v>890</v>
      </c>
      <c r="C361" s="78">
        <v>125.77000000000001</v>
      </c>
      <c r="D361" s="71">
        <v>37.89</v>
      </c>
      <c r="E361" s="71">
        <v>0</v>
      </c>
      <c r="F361" s="71">
        <v>0</v>
      </c>
      <c r="G361" s="71">
        <v>36.900000000000006</v>
      </c>
      <c r="H361" s="71">
        <v>36.900000000000006</v>
      </c>
      <c r="I361" s="71">
        <v>36.06</v>
      </c>
      <c r="J361" s="73">
        <v>0</v>
      </c>
    </row>
    <row r="362" spans="1:10">
      <c r="A362" s="85" t="s">
        <v>570</v>
      </c>
      <c r="B362" s="80" t="s">
        <v>890</v>
      </c>
      <c r="C362" s="78">
        <v>4490.97</v>
      </c>
      <c r="D362" s="71">
        <v>1324.8600000000006</v>
      </c>
      <c r="E362" s="71">
        <v>3060.1699999999987</v>
      </c>
      <c r="F362" s="71">
        <v>7210.4000000000005</v>
      </c>
      <c r="G362" s="71">
        <v>1152.1800000000003</v>
      </c>
      <c r="H362" s="71">
        <v>4135.9699999999966</v>
      </c>
      <c r="I362" s="71">
        <v>855.19000000000017</v>
      </c>
      <c r="J362" s="73">
        <v>2</v>
      </c>
    </row>
    <row r="363" spans="1:10">
      <c r="A363" s="85" t="s">
        <v>569</v>
      </c>
      <c r="B363" s="80" t="s">
        <v>890</v>
      </c>
      <c r="C363" s="78">
        <v>297.87</v>
      </c>
      <c r="D363" s="71">
        <v>65.430000000000007</v>
      </c>
      <c r="E363" s="71">
        <v>68.72</v>
      </c>
      <c r="F363" s="71">
        <v>74.540000000000006</v>
      </c>
      <c r="G363" s="71">
        <v>84.07</v>
      </c>
      <c r="H363" s="71">
        <v>61.5</v>
      </c>
      <c r="I363" s="71">
        <v>150.05000000000001</v>
      </c>
      <c r="J363" s="73">
        <v>0</v>
      </c>
    </row>
    <row r="364" spans="1:10">
      <c r="A364" s="85" t="s">
        <v>568</v>
      </c>
      <c r="B364" s="80" t="s">
        <v>890</v>
      </c>
      <c r="C364" s="78">
        <v>3314.4400000000028</v>
      </c>
      <c r="D364" s="71">
        <v>1665.25</v>
      </c>
      <c r="E364" s="71">
        <v>3004.6299999999997</v>
      </c>
      <c r="F364" s="71">
        <v>4378.18</v>
      </c>
      <c r="G364" s="71">
        <v>1723.0299999999979</v>
      </c>
      <c r="H364" s="71">
        <v>6641</v>
      </c>
      <c r="I364" s="71">
        <v>1190.1500000000003</v>
      </c>
      <c r="J364" s="73">
        <v>2</v>
      </c>
    </row>
    <row r="365" spans="1:10">
      <c r="A365" s="85" t="s">
        <v>567</v>
      </c>
      <c r="B365" s="80" t="s">
        <v>890</v>
      </c>
      <c r="C365" s="78">
        <v>1830.59</v>
      </c>
      <c r="D365" s="71">
        <v>923.56999999999971</v>
      </c>
      <c r="E365" s="71">
        <v>1798.8299999999997</v>
      </c>
      <c r="F365" s="71">
        <v>2730.7300000000032</v>
      </c>
      <c r="G365" s="71">
        <v>2133.3199999999988</v>
      </c>
      <c r="H365" s="71">
        <v>1332.2700000000004</v>
      </c>
      <c r="I365" s="71">
        <v>1386.7500000000007</v>
      </c>
      <c r="J365" s="73">
        <v>2</v>
      </c>
    </row>
    <row r="366" spans="1:10">
      <c r="A366" s="85" t="s">
        <v>566</v>
      </c>
      <c r="B366" s="80" t="s">
        <v>890</v>
      </c>
      <c r="C366" s="78">
        <v>1385.0199999999993</v>
      </c>
      <c r="D366" s="71">
        <v>1632.0600000000004</v>
      </c>
      <c r="E366" s="71">
        <v>1071.5099999999998</v>
      </c>
      <c r="F366" s="71">
        <v>1493.7199999999993</v>
      </c>
      <c r="G366" s="71">
        <v>2557.3799999999992</v>
      </c>
      <c r="H366" s="71">
        <v>823.61999999999989</v>
      </c>
      <c r="I366" s="71">
        <v>669.95</v>
      </c>
      <c r="J366" s="73">
        <v>2</v>
      </c>
    </row>
    <row r="367" spans="1:10">
      <c r="A367" s="85" t="s">
        <v>565</v>
      </c>
      <c r="B367" s="80" t="s">
        <v>890</v>
      </c>
      <c r="C367" s="78">
        <v>294.63000000000005</v>
      </c>
      <c r="D367" s="71">
        <v>727.19999999999993</v>
      </c>
      <c r="E367" s="71">
        <v>1117.0900000000001</v>
      </c>
      <c r="F367" s="71">
        <v>160.47999999999999</v>
      </c>
      <c r="G367" s="71">
        <v>665.12999999999977</v>
      </c>
      <c r="H367" s="71">
        <v>766.38000000000011</v>
      </c>
      <c r="I367" s="71">
        <v>528.86999999999989</v>
      </c>
      <c r="J367" s="73">
        <v>0</v>
      </c>
    </row>
    <row r="368" spans="1:10">
      <c r="A368" s="85" t="s">
        <v>564</v>
      </c>
      <c r="B368" s="80" t="s">
        <v>890</v>
      </c>
      <c r="C368" s="78">
        <v>0</v>
      </c>
      <c r="D368" s="71">
        <v>628.91</v>
      </c>
      <c r="E368" s="71">
        <v>218.09999999999997</v>
      </c>
      <c r="F368" s="71">
        <v>441.46</v>
      </c>
      <c r="G368" s="71">
        <v>336.85999999999996</v>
      </c>
      <c r="H368" s="71">
        <v>521.96000000000015</v>
      </c>
      <c r="I368" s="71">
        <v>72.12</v>
      </c>
      <c r="J368" s="73">
        <v>2</v>
      </c>
    </row>
    <row r="369" spans="1:10">
      <c r="A369" s="85" t="s">
        <v>563</v>
      </c>
      <c r="B369" s="80" t="s">
        <v>890</v>
      </c>
      <c r="C369" s="78">
        <v>126.72</v>
      </c>
      <c r="D369" s="71">
        <v>1520.1</v>
      </c>
      <c r="E369" s="71">
        <v>79.260000000000005</v>
      </c>
      <c r="F369" s="71">
        <v>738</v>
      </c>
      <c r="G369" s="71">
        <v>73.800000000000011</v>
      </c>
      <c r="H369" s="71">
        <v>0</v>
      </c>
      <c r="I369" s="71">
        <v>0</v>
      </c>
      <c r="J369" s="73">
        <v>0</v>
      </c>
    </row>
    <row r="370" spans="1:10">
      <c r="A370" s="85" t="s">
        <v>77</v>
      </c>
      <c r="B370" s="80" t="s">
        <v>890</v>
      </c>
      <c r="C370" s="78">
        <v>34.159999999999997</v>
      </c>
      <c r="D370" s="71">
        <v>225.82</v>
      </c>
      <c r="E370" s="71">
        <v>383.40999999999997</v>
      </c>
      <c r="F370" s="71">
        <v>252.45000000000002</v>
      </c>
      <c r="G370" s="71">
        <v>160.51999999999998</v>
      </c>
      <c r="H370" s="71">
        <v>73.800000000000011</v>
      </c>
      <c r="I370" s="71">
        <v>603.65999999999974</v>
      </c>
      <c r="J370" s="73">
        <v>0</v>
      </c>
    </row>
    <row r="371" spans="1:10">
      <c r="A371" s="85" t="s">
        <v>562</v>
      </c>
      <c r="B371" s="80" t="s">
        <v>890</v>
      </c>
      <c r="C371" s="78">
        <v>750.17</v>
      </c>
      <c r="D371" s="71">
        <v>351.20000000000005</v>
      </c>
      <c r="E371" s="71">
        <v>0</v>
      </c>
      <c r="F371" s="71">
        <v>548.21000000000015</v>
      </c>
      <c r="G371" s="71">
        <v>511.00999999999993</v>
      </c>
      <c r="H371" s="71">
        <v>229.57</v>
      </c>
      <c r="I371" s="71">
        <v>240.5</v>
      </c>
      <c r="J371" s="73">
        <v>2</v>
      </c>
    </row>
    <row r="372" spans="1:10">
      <c r="A372" s="85" t="s">
        <v>561</v>
      </c>
      <c r="B372" s="80" t="s">
        <v>890</v>
      </c>
      <c r="C372" s="78">
        <v>0</v>
      </c>
      <c r="D372" s="71">
        <v>0</v>
      </c>
      <c r="E372" s="71">
        <v>9.91</v>
      </c>
      <c r="F372" s="71">
        <v>74.12</v>
      </c>
      <c r="G372" s="71">
        <v>0</v>
      </c>
      <c r="H372" s="71">
        <v>0</v>
      </c>
      <c r="I372" s="71">
        <v>0</v>
      </c>
      <c r="J372" s="73">
        <v>2</v>
      </c>
    </row>
    <row r="373" spans="1:10">
      <c r="A373" s="85" t="s">
        <v>560</v>
      </c>
      <c r="B373" s="80" t="s">
        <v>890</v>
      </c>
      <c r="C373" s="78">
        <v>633.74999999999989</v>
      </c>
      <c r="D373" s="71">
        <v>118.09</v>
      </c>
      <c r="E373" s="71">
        <v>14.249999999999998</v>
      </c>
      <c r="F373" s="71">
        <v>441.24000000000012</v>
      </c>
      <c r="G373" s="71">
        <v>391.94</v>
      </c>
      <c r="H373" s="71">
        <v>28.400000000000002</v>
      </c>
      <c r="I373" s="71">
        <v>365.04999999999995</v>
      </c>
      <c r="J373" s="73">
        <v>2</v>
      </c>
    </row>
    <row r="374" spans="1:10">
      <c r="A374" s="85" t="s">
        <v>559</v>
      </c>
      <c r="B374" s="80" t="s">
        <v>889</v>
      </c>
      <c r="C374" s="78">
        <v>313.5499999999999</v>
      </c>
      <c r="D374" s="71">
        <v>37.89</v>
      </c>
      <c r="E374" s="71">
        <v>79.260000000000005</v>
      </c>
      <c r="F374" s="71">
        <v>252.96999999999997</v>
      </c>
      <c r="G374" s="71">
        <v>84.07</v>
      </c>
      <c r="H374" s="71">
        <v>73.800000000000011</v>
      </c>
      <c r="I374" s="71">
        <v>324.37999999999994</v>
      </c>
      <c r="J374" s="73">
        <v>0</v>
      </c>
    </row>
    <row r="375" spans="1:10">
      <c r="A375" s="85" t="s">
        <v>558</v>
      </c>
      <c r="B375" s="80" t="s">
        <v>889</v>
      </c>
      <c r="C375" s="78">
        <v>69.569999999999993</v>
      </c>
      <c r="D375" s="71">
        <v>1.84</v>
      </c>
      <c r="E375" s="71">
        <v>67.5</v>
      </c>
      <c r="F375" s="71">
        <v>74.540000000000006</v>
      </c>
      <c r="G375" s="71">
        <v>84.07</v>
      </c>
      <c r="H375" s="71">
        <v>73.800000000000011</v>
      </c>
      <c r="I375" s="71">
        <v>88.55</v>
      </c>
      <c r="J375" s="73">
        <v>2</v>
      </c>
    </row>
    <row r="376" spans="1:10">
      <c r="A376" s="85" t="s">
        <v>557</v>
      </c>
      <c r="B376" s="80" t="s">
        <v>889</v>
      </c>
      <c r="C376" s="78">
        <v>238.82000000000005</v>
      </c>
      <c r="D376" s="71">
        <v>1.84</v>
      </c>
      <c r="E376" s="71">
        <v>3.82</v>
      </c>
      <c r="F376" s="71">
        <v>1.88</v>
      </c>
      <c r="G376" s="71">
        <v>1.89</v>
      </c>
      <c r="H376" s="71">
        <v>62.52000000000001</v>
      </c>
      <c r="I376" s="71">
        <v>0</v>
      </c>
      <c r="J376" s="73">
        <v>0</v>
      </c>
    </row>
    <row r="377" spans="1:10">
      <c r="A377" s="85" t="s">
        <v>556</v>
      </c>
      <c r="B377" s="80" t="s">
        <v>889</v>
      </c>
      <c r="C377" s="78">
        <v>368.58000000000004</v>
      </c>
      <c r="D377" s="71">
        <v>4.74</v>
      </c>
      <c r="E377" s="71">
        <v>0.95</v>
      </c>
      <c r="F377" s="71">
        <v>1.88</v>
      </c>
      <c r="G377" s="71">
        <v>85.95999999999998</v>
      </c>
      <c r="H377" s="71">
        <v>73.800000000000011</v>
      </c>
      <c r="I377" s="71">
        <v>0</v>
      </c>
      <c r="J377" s="73">
        <v>0</v>
      </c>
    </row>
    <row r="378" spans="1:10">
      <c r="A378" s="85" t="s">
        <v>555</v>
      </c>
      <c r="B378" s="80" t="s">
        <v>889</v>
      </c>
      <c r="C378" s="78">
        <v>1.0900000000000001</v>
      </c>
      <c r="D378" s="71">
        <v>3.68</v>
      </c>
      <c r="E378" s="71">
        <v>415.52000000000004</v>
      </c>
      <c r="F378" s="71">
        <v>0</v>
      </c>
      <c r="G378" s="71">
        <v>998.16000000000008</v>
      </c>
      <c r="H378" s="71">
        <v>627.49</v>
      </c>
      <c r="I378" s="71">
        <v>485.82</v>
      </c>
      <c r="J378" s="73">
        <v>2</v>
      </c>
    </row>
    <row r="379" spans="1:10">
      <c r="A379" s="85" t="s">
        <v>554</v>
      </c>
      <c r="B379" s="80" t="s">
        <v>889</v>
      </c>
      <c r="C379" s="78">
        <v>73.92</v>
      </c>
      <c r="D379" s="71">
        <v>402.61000000000018</v>
      </c>
      <c r="E379" s="71">
        <v>547.70999999999992</v>
      </c>
      <c r="F379" s="71">
        <v>110.14</v>
      </c>
      <c r="G379" s="71">
        <v>625.73</v>
      </c>
      <c r="H379" s="71">
        <v>230.19</v>
      </c>
      <c r="I379" s="71">
        <v>435.6</v>
      </c>
      <c r="J379" s="73">
        <v>0</v>
      </c>
    </row>
    <row r="380" spans="1:10">
      <c r="A380" s="85" t="s">
        <v>553</v>
      </c>
      <c r="B380" s="80" t="s">
        <v>889</v>
      </c>
      <c r="C380" s="78">
        <v>8.58</v>
      </c>
      <c r="D380" s="71">
        <v>8.26</v>
      </c>
      <c r="E380" s="71">
        <v>9.91</v>
      </c>
      <c r="F380" s="71">
        <v>16.259999999999998</v>
      </c>
      <c r="G380" s="71">
        <v>20.22</v>
      </c>
      <c r="H380" s="71">
        <v>30.919999999999998</v>
      </c>
      <c r="I380" s="71">
        <v>29.97</v>
      </c>
      <c r="J380" s="73">
        <v>2</v>
      </c>
    </row>
    <row r="381" spans="1:10">
      <c r="A381" s="85" t="s">
        <v>76</v>
      </c>
      <c r="B381" s="80" t="s">
        <v>890</v>
      </c>
      <c r="C381" s="78">
        <v>389.53000000000003</v>
      </c>
      <c r="D381" s="71">
        <v>706.84</v>
      </c>
      <c r="E381" s="71">
        <v>766.87</v>
      </c>
      <c r="F381" s="71">
        <v>3826.94</v>
      </c>
      <c r="G381" s="71">
        <v>1181.0599999999995</v>
      </c>
      <c r="H381" s="71">
        <v>816.12000000000023</v>
      </c>
      <c r="I381" s="71">
        <v>2056.4599999999996</v>
      </c>
      <c r="J381" s="73">
        <v>2</v>
      </c>
    </row>
    <row r="382" spans="1:10">
      <c r="A382" s="85" t="s">
        <v>552</v>
      </c>
      <c r="B382" s="80" t="s">
        <v>889</v>
      </c>
      <c r="C382" s="78">
        <v>771.04000000000008</v>
      </c>
      <c r="D382" s="71">
        <v>3.68</v>
      </c>
      <c r="E382" s="71">
        <v>324.33</v>
      </c>
      <c r="F382" s="71">
        <v>3.78</v>
      </c>
      <c r="G382" s="71">
        <v>919.88000000000011</v>
      </c>
      <c r="H382" s="71">
        <v>1.89</v>
      </c>
      <c r="I382" s="71">
        <v>0</v>
      </c>
      <c r="J382" s="73">
        <v>0</v>
      </c>
    </row>
    <row r="383" spans="1:10">
      <c r="A383" s="85" t="s">
        <v>551</v>
      </c>
      <c r="B383" s="80" t="s">
        <v>889</v>
      </c>
      <c r="C383" s="78">
        <v>593.48</v>
      </c>
      <c r="D383" s="71">
        <v>767.2299999999999</v>
      </c>
      <c r="E383" s="71">
        <v>881.30999999999983</v>
      </c>
      <c r="F383" s="71">
        <v>664.33000000000015</v>
      </c>
      <c r="G383" s="71">
        <v>977.88999999999987</v>
      </c>
      <c r="H383" s="71">
        <v>518.36000000000013</v>
      </c>
      <c r="I383" s="71">
        <v>733.33000000000015</v>
      </c>
      <c r="J383" s="73">
        <v>0</v>
      </c>
    </row>
    <row r="384" spans="1:10">
      <c r="A384" s="85" t="s">
        <v>550</v>
      </c>
      <c r="B384" s="80" t="s">
        <v>889</v>
      </c>
      <c r="C384" s="78">
        <v>1731.8500000000006</v>
      </c>
      <c r="D384" s="71">
        <v>483.25</v>
      </c>
      <c r="E384" s="71">
        <v>1076.8499999999997</v>
      </c>
      <c r="F384" s="71">
        <v>1268.27</v>
      </c>
      <c r="G384" s="71">
        <v>950.15000000000043</v>
      </c>
      <c r="H384" s="71">
        <v>886.29000000000065</v>
      </c>
      <c r="I384" s="71">
        <v>486.98999999999995</v>
      </c>
      <c r="J384" s="73">
        <v>0</v>
      </c>
    </row>
    <row r="385" spans="1:10">
      <c r="A385" s="85" t="s">
        <v>549</v>
      </c>
      <c r="B385" s="80" t="s">
        <v>889</v>
      </c>
      <c r="C385" s="78">
        <v>0</v>
      </c>
      <c r="D385" s="71">
        <v>0</v>
      </c>
      <c r="E385" s="71">
        <v>0</v>
      </c>
      <c r="F385" s="71">
        <v>616.5300000000002</v>
      </c>
      <c r="G385" s="71">
        <v>0</v>
      </c>
      <c r="H385" s="71">
        <v>535.01</v>
      </c>
      <c r="I385" s="71">
        <v>0</v>
      </c>
      <c r="J385" s="73">
        <v>2</v>
      </c>
    </row>
    <row r="386" spans="1:10">
      <c r="A386" s="85" t="s">
        <v>548</v>
      </c>
      <c r="B386" s="80" t="s">
        <v>889</v>
      </c>
      <c r="C386" s="78">
        <v>357.07999999999993</v>
      </c>
      <c r="D386" s="71">
        <v>65.430000000000007</v>
      </c>
      <c r="E386" s="71">
        <v>68.72</v>
      </c>
      <c r="F386" s="71">
        <v>74.540000000000006</v>
      </c>
      <c r="G386" s="71">
        <v>84.07</v>
      </c>
      <c r="H386" s="71">
        <v>61.5</v>
      </c>
      <c r="I386" s="71">
        <v>150.05000000000001</v>
      </c>
      <c r="J386" s="73">
        <v>0</v>
      </c>
    </row>
    <row r="387" spans="1:10">
      <c r="A387" s="85" t="s">
        <v>547</v>
      </c>
      <c r="B387" s="80" t="s">
        <v>889</v>
      </c>
      <c r="C387" s="78">
        <v>73.92</v>
      </c>
      <c r="D387" s="71">
        <v>1295.9599999999998</v>
      </c>
      <c r="E387" s="71">
        <v>913.03000000000009</v>
      </c>
      <c r="F387" s="71">
        <v>124.65</v>
      </c>
      <c r="G387" s="71">
        <v>1246.2400000000002</v>
      </c>
      <c r="H387" s="71">
        <v>670.83000000000027</v>
      </c>
      <c r="I387" s="71">
        <v>435.6</v>
      </c>
      <c r="J387" s="73">
        <v>0</v>
      </c>
    </row>
    <row r="388" spans="1:10">
      <c r="A388" s="85" t="s">
        <v>546</v>
      </c>
      <c r="B388" s="80" t="s">
        <v>889</v>
      </c>
      <c r="C388" s="78">
        <v>10.56</v>
      </c>
      <c r="D388" s="71">
        <v>10.56</v>
      </c>
      <c r="E388" s="71">
        <v>9.91</v>
      </c>
      <c r="F388" s="71">
        <v>9.91</v>
      </c>
      <c r="G388" s="71">
        <v>27.509999999999998</v>
      </c>
      <c r="H388" s="71">
        <v>24.229999999999997</v>
      </c>
      <c r="I388" s="71">
        <v>106.38</v>
      </c>
      <c r="J388" s="73">
        <v>2</v>
      </c>
    </row>
    <row r="389" spans="1:10">
      <c r="A389" s="85" t="s">
        <v>545</v>
      </c>
      <c r="B389" s="80" t="s">
        <v>889</v>
      </c>
      <c r="C389" s="78">
        <v>1.84</v>
      </c>
      <c r="D389" s="71">
        <v>1.84</v>
      </c>
      <c r="E389" s="71">
        <v>0</v>
      </c>
      <c r="F389" s="71">
        <v>1.89</v>
      </c>
      <c r="G389" s="71">
        <v>0</v>
      </c>
      <c r="H389" s="71">
        <v>73.800000000000011</v>
      </c>
      <c r="I389" s="71">
        <v>680.38999999999987</v>
      </c>
      <c r="J389" s="73">
        <v>2</v>
      </c>
    </row>
    <row r="390" spans="1:10">
      <c r="A390" s="85" t="s">
        <v>544</v>
      </c>
      <c r="B390" s="80" t="s">
        <v>889</v>
      </c>
      <c r="C390" s="78">
        <v>1189.1799999999994</v>
      </c>
      <c r="D390" s="71">
        <v>592.34999999999991</v>
      </c>
      <c r="E390" s="71">
        <v>891.62999999999965</v>
      </c>
      <c r="F390" s="71">
        <v>932.98000000000047</v>
      </c>
      <c r="G390" s="71">
        <v>1536.68</v>
      </c>
      <c r="H390" s="71">
        <v>554.69999999999993</v>
      </c>
      <c r="I390" s="71">
        <v>848.40000000000055</v>
      </c>
      <c r="J390" s="73">
        <v>2</v>
      </c>
    </row>
    <row r="391" spans="1:10">
      <c r="A391" s="85" t="s">
        <v>543</v>
      </c>
      <c r="B391" s="80" t="s">
        <v>889</v>
      </c>
      <c r="C391" s="78">
        <v>807.35999999999922</v>
      </c>
      <c r="D391" s="71">
        <v>438.97</v>
      </c>
      <c r="E391" s="71">
        <v>793.64999999999964</v>
      </c>
      <c r="F391" s="71">
        <v>1027.5200000000004</v>
      </c>
      <c r="G391" s="71">
        <v>1288.5900000000008</v>
      </c>
      <c r="H391" s="71">
        <v>237.64000000000001</v>
      </c>
      <c r="I391" s="71">
        <v>575.11</v>
      </c>
      <c r="J391" s="73">
        <v>2</v>
      </c>
    </row>
    <row r="392" spans="1:10">
      <c r="A392" s="85" t="s">
        <v>75</v>
      </c>
      <c r="B392" s="80" t="s">
        <v>889</v>
      </c>
      <c r="C392" s="78">
        <v>1.0900000000000001</v>
      </c>
      <c r="D392" s="71">
        <v>157.54</v>
      </c>
      <c r="E392" s="71">
        <v>283.14</v>
      </c>
      <c r="F392" s="71">
        <v>1.1299999999999999</v>
      </c>
      <c r="G392" s="71">
        <v>73.800000000000011</v>
      </c>
      <c r="H392" s="71">
        <v>73.800000000000011</v>
      </c>
      <c r="I392" s="71">
        <v>63.529999999999987</v>
      </c>
      <c r="J392" s="73">
        <v>0</v>
      </c>
    </row>
    <row r="393" spans="1:10">
      <c r="A393" s="85" t="s">
        <v>542</v>
      </c>
      <c r="B393" s="80" t="s">
        <v>889</v>
      </c>
      <c r="C393" s="78">
        <v>67.5</v>
      </c>
      <c r="D393" s="71">
        <v>65.430000000000007</v>
      </c>
      <c r="E393" s="71">
        <v>68.72</v>
      </c>
      <c r="F393" s="71">
        <v>74.540000000000006</v>
      </c>
      <c r="G393" s="71">
        <v>84.07</v>
      </c>
      <c r="H393" s="71">
        <v>73.800000000000011</v>
      </c>
      <c r="I393" s="71">
        <v>150.05000000000001</v>
      </c>
      <c r="J393" s="73">
        <v>2</v>
      </c>
    </row>
    <row r="394" spans="1:10">
      <c r="A394" s="85" t="s">
        <v>541</v>
      </c>
      <c r="B394" s="80" t="s">
        <v>889</v>
      </c>
      <c r="C394" s="78">
        <v>69.569999999999993</v>
      </c>
      <c r="D394" s="71">
        <v>65.430000000000007</v>
      </c>
      <c r="E394" s="71">
        <v>204.17000000000007</v>
      </c>
      <c r="F394" s="71">
        <v>74.540000000000006</v>
      </c>
      <c r="G394" s="71">
        <v>84.07</v>
      </c>
      <c r="H394" s="71">
        <v>244.10999999999993</v>
      </c>
      <c r="I394" s="71">
        <v>63.9</v>
      </c>
      <c r="J394" s="73">
        <v>2</v>
      </c>
    </row>
    <row r="395" spans="1:10">
      <c r="A395" s="85" t="s">
        <v>540</v>
      </c>
      <c r="B395" s="80" t="s">
        <v>889</v>
      </c>
      <c r="C395" s="78">
        <v>1592.51</v>
      </c>
      <c r="D395" s="71">
        <v>1.84</v>
      </c>
      <c r="E395" s="71">
        <v>1.89</v>
      </c>
      <c r="F395" s="71">
        <v>74.540000000000006</v>
      </c>
      <c r="G395" s="71">
        <v>85.95999999999998</v>
      </c>
      <c r="H395" s="71">
        <v>10.18</v>
      </c>
      <c r="I395" s="71">
        <v>144.93</v>
      </c>
      <c r="J395" s="73">
        <v>0</v>
      </c>
    </row>
    <row r="396" spans="1:10">
      <c r="A396" s="85" t="s">
        <v>539</v>
      </c>
      <c r="B396" s="80" t="s">
        <v>889</v>
      </c>
      <c r="C396" s="78">
        <v>0</v>
      </c>
      <c r="D396" s="71">
        <v>1.84</v>
      </c>
      <c r="E396" s="71">
        <v>0</v>
      </c>
      <c r="F396" s="71">
        <v>0</v>
      </c>
      <c r="G396" s="71">
        <v>0</v>
      </c>
      <c r="H396" s="71">
        <v>0</v>
      </c>
      <c r="I396" s="71">
        <v>0</v>
      </c>
      <c r="J396" s="73">
        <v>0</v>
      </c>
    </row>
    <row r="397" spans="1:10">
      <c r="A397" s="85" t="s">
        <v>538</v>
      </c>
      <c r="B397" s="80" t="s">
        <v>889</v>
      </c>
      <c r="C397" s="78">
        <v>0</v>
      </c>
      <c r="D397" s="71">
        <v>0</v>
      </c>
      <c r="E397" s="71">
        <v>0</v>
      </c>
      <c r="F397" s="71">
        <v>0</v>
      </c>
      <c r="G397" s="71">
        <v>41.53</v>
      </c>
      <c r="H397" s="71">
        <v>62.52000000000001</v>
      </c>
      <c r="I397" s="71">
        <v>63.529999999999987</v>
      </c>
      <c r="J397" s="73">
        <v>2</v>
      </c>
    </row>
    <row r="398" spans="1:10">
      <c r="A398" s="85" t="s">
        <v>537</v>
      </c>
      <c r="B398" s="80" t="s">
        <v>889</v>
      </c>
      <c r="C398" s="78">
        <v>1720.9200000000003</v>
      </c>
      <c r="D398" s="71">
        <v>1531.7200000000003</v>
      </c>
      <c r="E398" s="71">
        <v>3667.2200000000012</v>
      </c>
      <c r="F398" s="71">
        <v>1190.3800000000001</v>
      </c>
      <c r="G398" s="71">
        <v>1788.3000000000002</v>
      </c>
      <c r="H398" s="71">
        <v>1062.4799999999998</v>
      </c>
      <c r="I398" s="71">
        <v>1392.9999999999998</v>
      </c>
      <c r="J398" s="73">
        <v>0</v>
      </c>
    </row>
    <row r="399" spans="1:10">
      <c r="A399" s="85" t="s">
        <v>536</v>
      </c>
      <c r="B399" s="80" t="s">
        <v>889</v>
      </c>
      <c r="C399" s="78">
        <v>1712.7899999999997</v>
      </c>
      <c r="D399" s="71">
        <v>950.75999999999954</v>
      </c>
      <c r="E399" s="71">
        <v>1004.3299999999998</v>
      </c>
      <c r="F399" s="71">
        <v>1906.8700000000001</v>
      </c>
      <c r="G399" s="71">
        <v>1732.3700000000006</v>
      </c>
      <c r="H399" s="71">
        <v>584.51000000000022</v>
      </c>
      <c r="I399" s="71">
        <v>878.47</v>
      </c>
      <c r="J399" s="73">
        <v>2</v>
      </c>
    </row>
    <row r="400" spans="1:10">
      <c r="A400" s="85" t="s">
        <v>535</v>
      </c>
      <c r="B400" s="80" t="s">
        <v>889</v>
      </c>
      <c r="C400" s="78">
        <v>490.34999999999997</v>
      </c>
      <c r="D400" s="71">
        <v>655.24000000000024</v>
      </c>
      <c r="E400" s="71">
        <v>1315.4799999999996</v>
      </c>
      <c r="F400" s="71">
        <v>1190.8200000000011</v>
      </c>
      <c r="G400" s="71">
        <v>1077.1400000000003</v>
      </c>
      <c r="H400" s="71">
        <v>691.42000000000007</v>
      </c>
      <c r="I400" s="71">
        <v>638.92999999999995</v>
      </c>
      <c r="J400" s="73">
        <v>2</v>
      </c>
    </row>
    <row r="401" spans="1:10">
      <c r="A401" s="85" t="s">
        <v>534</v>
      </c>
      <c r="B401" s="80" t="s">
        <v>889</v>
      </c>
      <c r="C401" s="78">
        <v>1.45</v>
      </c>
      <c r="D401" s="71">
        <v>0</v>
      </c>
      <c r="E401" s="71">
        <v>3.82</v>
      </c>
      <c r="F401" s="71">
        <v>1.89</v>
      </c>
      <c r="G401" s="71">
        <v>251.93999999999994</v>
      </c>
      <c r="H401" s="71">
        <v>24.6</v>
      </c>
      <c r="I401" s="71">
        <v>43.4</v>
      </c>
      <c r="J401" s="73">
        <v>2</v>
      </c>
    </row>
    <row r="402" spans="1:10">
      <c r="A402" s="85" t="s">
        <v>533</v>
      </c>
      <c r="B402" s="80" t="s">
        <v>889</v>
      </c>
      <c r="C402" s="78">
        <v>887.24999999999943</v>
      </c>
      <c r="D402" s="71">
        <v>434.15999999999997</v>
      </c>
      <c r="E402" s="71">
        <v>668.36</v>
      </c>
      <c r="F402" s="71">
        <v>499.96999999999991</v>
      </c>
      <c r="G402" s="71">
        <v>990.89</v>
      </c>
      <c r="H402" s="71">
        <v>229.64999999999998</v>
      </c>
      <c r="I402" s="71">
        <v>402.07</v>
      </c>
      <c r="J402" s="73">
        <v>0</v>
      </c>
    </row>
    <row r="403" spans="1:10">
      <c r="A403" s="85" t="s">
        <v>74</v>
      </c>
      <c r="B403" s="80" t="s">
        <v>890</v>
      </c>
      <c r="C403" s="78">
        <v>5455.230000000005</v>
      </c>
      <c r="D403" s="71">
        <v>12654.66</v>
      </c>
      <c r="E403" s="71">
        <v>8842.52</v>
      </c>
      <c r="F403" s="71">
        <v>7173.0399999999981</v>
      </c>
      <c r="G403" s="71">
        <v>4111.6099999999979</v>
      </c>
      <c r="H403" s="71">
        <v>563.9799999999999</v>
      </c>
      <c r="I403" s="71">
        <v>0</v>
      </c>
      <c r="J403" s="73">
        <v>0</v>
      </c>
    </row>
    <row r="404" spans="1:10">
      <c r="A404" s="85" t="s">
        <v>532</v>
      </c>
      <c r="B404" s="80" t="s">
        <v>889</v>
      </c>
      <c r="C404" s="78">
        <v>1143.1199999999997</v>
      </c>
      <c r="D404" s="71">
        <v>1716.73</v>
      </c>
      <c r="E404" s="71">
        <v>1638.6299999999992</v>
      </c>
      <c r="F404" s="71">
        <v>2169.8399999999997</v>
      </c>
      <c r="G404" s="71">
        <v>1084.3800000000006</v>
      </c>
      <c r="H404" s="71">
        <v>2297.27</v>
      </c>
      <c r="I404" s="71">
        <v>1428.0900000000006</v>
      </c>
      <c r="J404" s="73">
        <v>2</v>
      </c>
    </row>
    <row r="405" spans="1:10">
      <c r="A405" s="85" t="s">
        <v>531</v>
      </c>
      <c r="B405" s="80" t="s">
        <v>889</v>
      </c>
      <c r="C405" s="78">
        <v>151.56</v>
      </c>
      <c r="D405" s="71">
        <v>0</v>
      </c>
      <c r="E405" s="71">
        <v>578.55000000000018</v>
      </c>
      <c r="F405" s="71">
        <v>259.35000000000002</v>
      </c>
      <c r="G405" s="71">
        <v>424.74999999999994</v>
      </c>
      <c r="H405" s="71">
        <v>230.22000000000003</v>
      </c>
      <c r="I405" s="71">
        <v>0</v>
      </c>
      <c r="J405" s="73">
        <v>2</v>
      </c>
    </row>
    <row r="406" spans="1:10">
      <c r="A406" s="85" t="s">
        <v>530</v>
      </c>
      <c r="B406" s="80" t="s">
        <v>889</v>
      </c>
      <c r="C406" s="78">
        <v>73.92</v>
      </c>
      <c r="D406" s="71">
        <v>487.0200000000001</v>
      </c>
      <c r="E406" s="71">
        <v>349.2</v>
      </c>
      <c r="F406" s="71">
        <v>112.69</v>
      </c>
      <c r="G406" s="71">
        <v>781.47000000000025</v>
      </c>
      <c r="H406" s="71">
        <v>427.14000000000004</v>
      </c>
      <c r="I406" s="71">
        <v>435.6</v>
      </c>
      <c r="J406" s="73">
        <v>2</v>
      </c>
    </row>
    <row r="407" spans="1:10">
      <c r="A407" s="85" t="s">
        <v>529</v>
      </c>
      <c r="B407" s="80" t="s">
        <v>889</v>
      </c>
      <c r="C407" s="78">
        <v>1096.3799999999992</v>
      </c>
      <c r="D407" s="71">
        <v>987.96999999999969</v>
      </c>
      <c r="E407" s="71">
        <v>845.5499999999995</v>
      </c>
      <c r="F407" s="71">
        <v>1497.1699999999996</v>
      </c>
      <c r="G407" s="71">
        <v>1389.9100000000003</v>
      </c>
      <c r="H407" s="71">
        <v>265.13000000000005</v>
      </c>
      <c r="I407" s="71">
        <v>512.85999999999979</v>
      </c>
      <c r="J407" s="73">
        <v>2</v>
      </c>
    </row>
    <row r="408" spans="1:10">
      <c r="A408" s="85" t="s">
        <v>528</v>
      </c>
      <c r="B408" s="80" t="s">
        <v>889</v>
      </c>
      <c r="C408" s="78">
        <v>13.42</v>
      </c>
      <c r="D408" s="71">
        <v>1.45</v>
      </c>
      <c r="E408" s="71">
        <v>2.98</v>
      </c>
      <c r="F408" s="71">
        <v>7.05</v>
      </c>
      <c r="G408" s="71">
        <v>3.86</v>
      </c>
      <c r="H408" s="71">
        <v>29.73</v>
      </c>
      <c r="I408" s="71">
        <v>29.04</v>
      </c>
      <c r="J408" s="73">
        <v>2</v>
      </c>
    </row>
    <row r="409" spans="1:10">
      <c r="A409" s="85" t="s">
        <v>527</v>
      </c>
      <c r="B409" s="80" t="s">
        <v>889</v>
      </c>
      <c r="C409" s="78">
        <v>12.63</v>
      </c>
      <c r="D409" s="71">
        <v>11.850000000000001</v>
      </c>
      <c r="E409" s="71">
        <v>1.49</v>
      </c>
      <c r="F409" s="71">
        <v>1.89</v>
      </c>
      <c r="G409" s="71">
        <v>440.55</v>
      </c>
      <c r="H409" s="71">
        <v>0</v>
      </c>
      <c r="I409" s="71">
        <v>-36.06</v>
      </c>
      <c r="J409" s="73">
        <v>2</v>
      </c>
    </row>
    <row r="410" spans="1:10">
      <c r="A410" s="85" t="s">
        <v>526</v>
      </c>
      <c r="B410" s="80" t="s">
        <v>889</v>
      </c>
      <c r="C410" s="78">
        <v>2038.63</v>
      </c>
      <c r="D410" s="71">
        <v>229.80000000000004</v>
      </c>
      <c r="E410" s="71">
        <v>291.99</v>
      </c>
      <c r="F410" s="71">
        <v>0</v>
      </c>
      <c r="G410" s="71">
        <v>724.6</v>
      </c>
      <c r="H410" s="71">
        <v>299.58</v>
      </c>
      <c r="I410" s="71">
        <v>256.51</v>
      </c>
      <c r="J410" s="73">
        <v>0</v>
      </c>
    </row>
    <row r="411" spans="1:10">
      <c r="A411" s="85" t="s">
        <v>525</v>
      </c>
      <c r="B411" s="80" t="s">
        <v>889</v>
      </c>
      <c r="C411" s="78">
        <v>329.71000000000004</v>
      </c>
      <c r="D411" s="71">
        <v>653.57999999999981</v>
      </c>
      <c r="E411" s="71">
        <v>23.3</v>
      </c>
      <c r="F411" s="71">
        <v>540.08999999999992</v>
      </c>
      <c r="G411" s="71">
        <v>28.46</v>
      </c>
      <c r="H411" s="71">
        <v>270.12999999999994</v>
      </c>
      <c r="I411" s="71">
        <v>623.36</v>
      </c>
      <c r="J411" s="73">
        <v>0</v>
      </c>
    </row>
    <row r="412" spans="1:10">
      <c r="A412" s="85" t="s">
        <v>524</v>
      </c>
      <c r="B412" s="80" t="s">
        <v>889</v>
      </c>
      <c r="C412" s="78">
        <v>596.60000000000036</v>
      </c>
      <c r="D412" s="71">
        <v>395.15999999999997</v>
      </c>
      <c r="E412" s="71">
        <v>311.03999999999996</v>
      </c>
      <c r="F412" s="71">
        <v>78.41</v>
      </c>
      <c r="G412" s="71">
        <v>51.52</v>
      </c>
      <c r="H412" s="71">
        <v>454.07000000000005</v>
      </c>
      <c r="I412" s="71">
        <v>0</v>
      </c>
      <c r="J412" s="73">
        <v>0</v>
      </c>
    </row>
    <row r="413" spans="1:10">
      <c r="A413" s="85" t="s">
        <v>523</v>
      </c>
      <c r="B413" s="80" t="s">
        <v>889</v>
      </c>
      <c r="C413" s="78">
        <v>3.56</v>
      </c>
      <c r="D413" s="71">
        <v>2.9</v>
      </c>
      <c r="E413" s="71">
        <v>1.9</v>
      </c>
      <c r="F413" s="71">
        <v>147.60000000000002</v>
      </c>
      <c r="G413" s="71">
        <v>35.67</v>
      </c>
      <c r="H413" s="71">
        <v>24.6</v>
      </c>
      <c r="I413" s="71">
        <v>20.239999999999998</v>
      </c>
      <c r="J413" s="73">
        <v>2</v>
      </c>
    </row>
    <row r="414" spans="1:10">
      <c r="A414" s="85" t="s">
        <v>73</v>
      </c>
      <c r="B414" s="80" t="s">
        <v>888</v>
      </c>
      <c r="C414" s="78">
        <v>1876.0600000000002</v>
      </c>
      <c r="D414" s="71">
        <v>4524.5</v>
      </c>
      <c r="E414" s="71">
        <v>5241.0800000000054</v>
      </c>
      <c r="F414" s="71">
        <v>7684.0600000000013</v>
      </c>
      <c r="G414" s="71">
        <v>476.18999999999988</v>
      </c>
      <c r="H414" s="71">
        <v>743.88</v>
      </c>
      <c r="I414" s="71">
        <v>0</v>
      </c>
      <c r="J414" s="73">
        <v>0</v>
      </c>
    </row>
    <row r="415" spans="1:10">
      <c r="A415" s="85" t="s">
        <v>522</v>
      </c>
      <c r="B415" s="80" t="s">
        <v>889</v>
      </c>
      <c r="C415" s="78">
        <v>5.93</v>
      </c>
      <c r="D415" s="71">
        <v>52.800000000000004</v>
      </c>
      <c r="E415" s="71">
        <v>6.94</v>
      </c>
      <c r="F415" s="71">
        <v>19.82</v>
      </c>
      <c r="G415" s="71">
        <v>35.67</v>
      </c>
      <c r="H415" s="71">
        <v>252</v>
      </c>
      <c r="I415" s="71">
        <v>0</v>
      </c>
      <c r="J415" s="73">
        <v>2</v>
      </c>
    </row>
    <row r="416" spans="1:10">
      <c r="A416" s="85" t="s">
        <v>521</v>
      </c>
      <c r="B416" s="80" t="s">
        <v>889</v>
      </c>
      <c r="C416" s="78">
        <v>1.06</v>
      </c>
      <c r="D416" s="71">
        <v>1203.6300000000001</v>
      </c>
      <c r="E416" s="71">
        <v>0</v>
      </c>
      <c r="F416" s="71">
        <v>1079.8400000000001</v>
      </c>
      <c r="G416" s="71">
        <v>450.53000000000009</v>
      </c>
      <c r="H416" s="71">
        <v>0</v>
      </c>
      <c r="I416" s="71">
        <v>20.49</v>
      </c>
      <c r="J416" s="73">
        <v>2</v>
      </c>
    </row>
    <row r="417" spans="1:10">
      <c r="A417" s="85" t="s">
        <v>520</v>
      </c>
      <c r="B417" s="80" t="s">
        <v>889</v>
      </c>
      <c r="C417" s="78">
        <v>219.69000000000003</v>
      </c>
      <c r="D417" s="71">
        <v>229.45000000000007</v>
      </c>
      <c r="E417" s="71">
        <v>237.15</v>
      </c>
      <c r="F417" s="71">
        <v>103.93</v>
      </c>
      <c r="G417" s="71">
        <v>182.10999999999999</v>
      </c>
      <c r="H417" s="71">
        <v>272.63</v>
      </c>
      <c r="I417" s="71">
        <v>240.22</v>
      </c>
      <c r="J417" s="73">
        <v>0</v>
      </c>
    </row>
    <row r="418" spans="1:10">
      <c r="A418" s="85" t="s">
        <v>519</v>
      </c>
      <c r="B418" s="80" t="s">
        <v>889</v>
      </c>
      <c r="C418" s="78">
        <v>63.36</v>
      </c>
      <c r="D418" s="71">
        <v>1232.3500000000001</v>
      </c>
      <c r="E418" s="71">
        <v>5.67</v>
      </c>
      <c r="F418" s="71">
        <v>0</v>
      </c>
      <c r="G418" s="71">
        <v>361.34000000000009</v>
      </c>
      <c r="H418" s="71">
        <v>50.1</v>
      </c>
      <c r="I418" s="71">
        <v>38.96</v>
      </c>
      <c r="J418" s="73">
        <v>0</v>
      </c>
    </row>
    <row r="419" spans="1:10">
      <c r="A419" s="85" t="s">
        <v>518</v>
      </c>
      <c r="B419" s="80" t="s">
        <v>889</v>
      </c>
      <c r="C419" s="78">
        <v>0</v>
      </c>
      <c r="D419" s="71">
        <v>0</v>
      </c>
      <c r="E419" s="71">
        <v>0</v>
      </c>
      <c r="F419" s="71">
        <v>0</v>
      </c>
      <c r="G419" s="71">
        <v>0</v>
      </c>
      <c r="H419" s="71">
        <v>1042.9299999999998</v>
      </c>
      <c r="I419" s="71">
        <v>0</v>
      </c>
      <c r="J419" s="73">
        <v>2</v>
      </c>
    </row>
    <row r="420" spans="1:10">
      <c r="A420" s="85" t="s">
        <v>517</v>
      </c>
      <c r="B420" s="80" t="s">
        <v>889</v>
      </c>
      <c r="C420" s="78">
        <v>0</v>
      </c>
      <c r="D420" s="71">
        <v>0</v>
      </c>
      <c r="E420" s="71">
        <v>5.68</v>
      </c>
      <c r="F420" s="71">
        <v>4.1899999999999995</v>
      </c>
      <c r="G420" s="71">
        <v>3655.5599999999995</v>
      </c>
      <c r="H420" s="71">
        <v>73.800000000000011</v>
      </c>
      <c r="I420" s="71">
        <v>2234.6400000000003</v>
      </c>
      <c r="J420" s="73">
        <v>2</v>
      </c>
    </row>
    <row r="421" spans="1:10">
      <c r="A421" s="85" t="s">
        <v>516</v>
      </c>
      <c r="B421" s="80" t="s">
        <v>889</v>
      </c>
      <c r="C421" s="78">
        <v>3.95</v>
      </c>
      <c r="D421" s="71">
        <v>46.13</v>
      </c>
      <c r="E421" s="71">
        <v>257.69999999999993</v>
      </c>
      <c r="F421" s="71">
        <v>2.2599999999999998</v>
      </c>
      <c r="G421" s="71">
        <v>51.4</v>
      </c>
      <c r="H421" s="71">
        <v>73.800000000000011</v>
      </c>
      <c r="I421" s="71">
        <v>0</v>
      </c>
      <c r="J421" s="73">
        <v>0</v>
      </c>
    </row>
    <row r="422" spans="1:10">
      <c r="A422" s="85" t="s">
        <v>515</v>
      </c>
      <c r="B422" s="80" t="s">
        <v>889</v>
      </c>
      <c r="C422" s="78">
        <v>192.44</v>
      </c>
      <c r="D422" s="71">
        <v>5.5200000000000005</v>
      </c>
      <c r="E422" s="71">
        <v>3963</v>
      </c>
      <c r="F422" s="71">
        <v>4043.6099999999997</v>
      </c>
      <c r="G422" s="71">
        <v>0</v>
      </c>
      <c r="H422" s="71">
        <v>73.800000000000011</v>
      </c>
      <c r="I422" s="71">
        <v>0</v>
      </c>
      <c r="J422" s="73">
        <v>0</v>
      </c>
    </row>
    <row r="423" spans="1:10">
      <c r="A423" s="85" t="s">
        <v>514</v>
      </c>
      <c r="B423" s="80" t="s">
        <v>889</v>
      </c>
      <c r="C423" s="78">
        <v>208.61000000000004</v>
      </c>
      <c r="D423" s="71">
        <v>10.73</v>
      </c>
      <c r="E423" s="71">
        <v>1.89</v>
      </c>
      <c r="F423" s="71">
        <v>1.89</v>
      </c>
      <c r="G423" s="71">
        <v>24.6</v>
      </c>
      <c r="H423" s="71">
        <v>29.73</v>
      </c>
      <c r="I423" s="71">
        <v>233.63</v>
      </c>
      <c r="J423" s="73">
        <v>0</v>
      </c>
    </row>
    <row r="424" spans="1:10">
      <c r="A424" s="85" t="s">
        <v>513</v>
      </c>
      <c r="B424" s="80" t="s">
        <v>889</v>
      </c>
      <c r="C424" s="78">
        <v>37.89</v>
      </c>
      <c r="D424" s="71">
        <v>594.22000000000014</v>
      </c>
      <c r="E424" s="71">
        <v>0</v>
      </c>
      <c r="F424" s="71">
        <v>266.06</v>
      </c>
      <c r="G424" s="71">
        <v>246.32</v>
      </c>
      <c r="H424" s="71">
        <v>332.90000000000009</v>
      </c>
      <c r="I424" s="71">
        <v>144.88</v>
      </c>
      <c r="J424" s="73">
        <v>2</v>
      </c>
    </row>
    <row r="425" spans="1:10">
      <c r="A425" s="85" t="s">
        <v>72</v>
      </c>
      <c r="B425" s="80" t="s">
        <v>890</v>
      </c>
      <c r="C425" s="78">
        <v>1.45</v>
      </c>
      <c r="D425" s="71">
        <v>3.29</v>
      </c>
      <c r="E425" s="71">
        <v>0.95</v>
      </c>
      <c r="F425" s="71">
        <v>1.1299999999999999</v>
      </c>
      <c r="G425" s="71">
        <v>0</v>
      </c>
      <c r="H425" s="71">
        <v>0</v>
      </c>
      <c r="I425" s="71">
        <v>0</v>
      </c>
      <c r="J425" s="73">
        <v>0</v>
      </c>
    </row>
    <row r="426" spans="1:10">
      <c r="A426" s="85" t="s">
        <v>512</v>
      </c>
      <c r="B426" s="80" t="s">
        <v>889</v>
      </c>
      <c r="C426" s="78">
        <v>0</v>
      </c>
      <c r="D426" s="71">
        <v>3.68</v>
      </c>
      <c r="E426" s="71">
        <v>0</v>
      </c>
      <c r="F426" s="71">
        <v>26.48</v>
      </c>
      <c r="G426" s="71">
        <v>35.04</v>
      </c>
      <c r="H426" s="71">
        <v>73.800000000000011</v>
      </c>
      <c r="I426" s="71">
        <v>24.04</v>
      </c>
      <c r="J426" s="73">
        <v>2</v>
      </c>
    </row>
    <row r="427" spans="1:10">
      <c r="A427" s="85" t="s">
        <v>511</v>
      </c>
      <c r="B427" s="80" t="s">
        <v>889</v>
      </c>
      <c r="C427" s="78">
        <v>0</v>
      </c>
      <c r="D427" s="71">
        <v>0</v>
      </c>
      <c r="E427" s="71">
        <v>0</v>
      </c>
      <c r="F427" s="71">
        <v>0</v>
      </c>
      <c r="G427" s="71">
        <v>0</v>
      </c>
      <c r="H427" s="71">
        <v>0</v>
      </c>
      <c r="I427" s="71">
        <v>229.48999999999998</v>
      </c>
      <c r="J427" s="73">
        <v>1</v>
      </c>
    </row>
    <row r="428" spans="1:10">
      <c r="A428" s="85" t="s">
        <v>510</v>
      </c>
      <c r="B428" s="80" t="s">
        <v>889</v>
      </c>
      <c r="C428" s="78">
        <v>6.71</v>
      </c>
      <c r="D428" s="71">
        <v>79.849999999999994</v>
      </c>
      <c r="E428" s="71">
        <v>2.8499999999999996</v>
      </c>
      <c r="F428" s="71">
        <v>71.289999999999992</v>
      </c>
      <c r="G428" s="71">
        <v>23.68</v>
      </c>
      <c r="H428" s="71">
        <v>133.29000000000002</v>
      </c>
      <c r="I428" s="71">
        <v>0</v>
      </c>
      <c r="J428" s="73">
        <v>2</v>
      </c>
    </row>
    <row r="429" spans="1:10">
      <c r="A429" s="85" t="s">
        <v>509</v>
      </c>
      <c r="B429" s="80" t="s">
        <v>889</v>
      </c>
      <c r="C429" s="78">
        <v>1.84</v>
      </c>
      <c r="D429" s="71">
        <v>3.68</v>
      </c>
      <c r="E429" s="71">
        <v>3.86</v>
      </c>
      <c r="F429" s="71">
        <v>0</v>
      </c>
      <c r="G429" s="71">
        <v>0</v>
      </c>
      <c r="H429" s="71">
        <v>24.6</v>
      </c>
      <c r="I429" s="71">
        <v>0</v>
      </c>
      <c r="J429" s="73">
        <v>2</v>
      </c>
    </row>
    <row r="430" spans="1:10">
      <c r="A430" s="85" t="s">
        <v>508</v>
      </c>
      <c r="B430" s="80" t="s">
        <v>889</v>
      </c>
      <c r="C430" s="78">
        <v>0</v>
      </c>
      <c r="D430" s="71">
        <v>0</v>
      </c>
      <c r="E430" s="71">
        <v>0</v>
      </c>
      <c r="F430" s="71">
        <v>264.03999999999996</v>
      </c>
      <c r="G430" s="71">
        <v>226.90999999999997</v>
      </c>
      <c r="H430" s="71">
        <v>73.800000000000011</v>
      </c>
      <c r="I430" s="71">
        <v>0</v>
      </c>
      <c r="J430" s="73">
        <v>2</v>
      </c>
    </row>
    <row r="431" spans="1:10">
      <c r="A431" s="85" t="s">
        <v>507</v>
      </c>
      <c r="B431" s="80" t="s">
        <v>889</v>
      </c>
      <c r="C431" s="78">
        <v>37.89</v>
      </c>
      <c r="D431" s="71">
        <v>732.14</v>
      </c>
      <c r="E431" s="71">
        <v>459.84999999999997</v>
      </c>
      <c r="F431" s="71">
        <v>1138.9100000000001</v>
      </c>
      <c r="G431" s="71">
        <v>28.17</v>
      </c>
      <c r="H431" s="71">
        <v>554.82000000000016</v>
      </c>
      <c r="I431" s="71">
        <v>930.49000000000012</v>
      </c>
      <c r="J431" s="73">
        <v>2</v>
      </c>
    </row>
    <row r="432" spans="1:10">
      <c r="A432" s="85" t="s">
        <v>506</v>
      </c>
      <c r="B432" s="80" t="s">
        <v>889</v>
      </c>
      <c r="C432" s="78">
        <v>3637.4400000000005</v>
      </c>
      <c r="D432" s="71">
        <v>10.920000000000002</v>
      </c>
      <c r="E432" s="71">
        <v>1783.6800000000003</v>
      </c>
      <c r="F432" s="71">
        <v>1056</v>
      </c>
      <c r="G432" s="71">
        <v>2220</v>
      </c>
      <c r="H432" s="71">
        <v>73.800000000000011</v>
      </c>
      <c r="I432" s="71">
        <v>1742.4000000000003</v>
      </c>
      <c r="J432" s="73">
        <v>0</v>
      </c>
    </row>
    <row r="433" spans="1:10">
      <c r="A433" s="85" t="s">
        <v>505</v>
      </c>
      <c r="B433" s="80" t="s">
        <v>889</v>
      </c>
      <c r="C433" s="78">
        <v>6.17</v>
      </c>
      <c r="D433" s="71">
        <v>1721.6700000000003</v>
      </c>
      <c r="E433" s="71">
        <v>1334.43</v>
      </c>
      <c r="F433" s="71">
        <v>1680.3500000000008</v>
      </c>
      <c r="G433" s="71">
        <v>1574.1899999999985</v>
      </c>
      <c r="H433" s="71">
        <v>2134.1200000000013</v>
      </c>
      <c r="I433" s="71">
        <v>1694.4900000000014</v>
      </c>
      <c r="J433" s="73">
        <v>2</v>
      </c>
    </row>
    <row r="434" spans="1:10">
      <c r="A434" s="85" t="s">
        <v>504</v>
      </c>
      <c r="B434" s="80" t="s">
        <v>889</v>
      </c>
      <c r="C434" s="78">
        <v>3.68</v>
      </c>
      <c r="D434" s="71">
        <v>716.7199999999998</v>
      </c>
      <c r="E434" s="71">
        <v>12.2</v>
      </c>
      <c r="F434" s="71">
        <v>193.18</v>
      </c>
      <c r="G434" s="71">
        <v>26.59</v>
      </c>
      <c r="H434" s="71">
        <v>422.81</v>
      </c>
      <c r="I434" s="71">
        <v>29.04</v>
      </c>
      <c r="J434" s="73">
        <v>0</v>
      </c>
    </row>
    <row r="435" spans="1:10">
      <c r="A435" s="85" t="s">
        <v>503</v>
      </c>
      <c r="B435" s="80" t="s">
        <v>889</v>
      </c>
      <c r="C435" s="78">
        <v>880.29000000000042</v>
      </c>
      <c r="D435" s="71">
        <v>289.95999999999998</v>
      </c>
      <c r="E435" s="71">
        <v>581.81000000000017</v>
      </c>
      <c r="F435" s="71">
        <v>122.01</v>
      </c>
      <c r="G435" s="71">
        <v>617.34</v>
      </c>
      <c r="H435" s="71">
        <v>769.36000000000035</v>
      </c>
      <c r="I435" s="71">
        <v>146.74</v>
      </c>
      <c r="J435" s="73">
        <v>0</v>
      </c>
    </row>
    <row r="436" spans="1:10">
      <c r="A436" s="85" t="s">
        <v>71</v>
      </c>
      <c r="B436" s="80" t="s">
        <v>890</v>
      </c>
      <c r="C436" s="78">
        <v>526.65999999999985</v>
      </c>
      <c r="D436" s="71">
        <v>555.65</v>
      </c>
      <c r="E436" s="71">
        <v>652.67999999999995</v>
      </c>
      <c r="F436" s="71">
        <v>472.78</v>
      </c>
      <c r="G436" s="71">
        <v>0</v>
      </c>
      <c r="H436" s="71">
        <v>0</v>
      </c>
      <c r="I436" s="71">
        <v>0</v>
      </c>
      <c r="J436" s="73">
        <v>0</v>
      </c>
    </row>
    <row r="437" spans="1:10">
      <c r="A437" s="85" t="s">
        <v>502</v>
      </c>
      <c r="B437" s="80" t="s">
        <v>889</v>
      </c>
      <c r="C437" s="78">
        <v>195.92</v>
      </c>
      <c r="D437" s="71">
        <v>5306.8700000000008</v>
      </c>
      <c r="E437" s="71">
        <v>3963</v>
      </c>
      <c r="F437" s="71">
        <v>1056</v>
      </c>
      <c r="G437" s="71">
        <v>22287.720000000005</v>
      </c>
      <c r="H437" s="71">
        <v>0</v>
      </c>
      <c r="I437" s="71">
        <v>0</v>
      </c>
      <c r="J437" s="73">
        <v>2</v>
      </c>
    </row>
    <row r="438" spans="1:10">
      <c r="A438" s="85" t="s">
        <v>501</v>
      </c>
      <c r="B438" s="80" t="s">
        <v>889</v>
      </c>
      <c r="C438" s="78">
        <v>14.76</v>
      </c>
      <c r="D438" s="71">
        <v>2.9</v>
      </c>
      <c r="E438" s="71">
        <v>2.98</v>
      </c>
      <c r="F438" s="71">
        <v>1070.6399999999999</v>
      </c>
      <c r="G438" s="71">
        <v>22.44</v>
      </c>
      <c r="H438" s="71">
        <v>12.8</v>
      </c>
      <c r="I438" s="71">
        <v>145.99</v>
      </c>
      <c r="J438" s="73">
        <v>2</v>
      </c>
    </row>
    <row r="439" spans="1:10">
      <c r="A439" s="85" t="s">
        <v>500</v>
      </c>
      <c r="B439" s="80" t="s">
        <v>889</v>
      </c>
      <c r="C439" s="78">
        <v>13.42</v>
      </c>
      <c r="D439" s="71">
        <v>6.71</v>
      </c>
      <c r="E439" s="71">
        <v>0</v>
      </c>
      <c r="F439" s="71">
        <v>0</v>
      </c>
      <c r="G439" s="71">
        <v>72.420000000000016</v>
      </c>
      <c r="H439" s="71">
        <v>27.32</v>
      </c>
      <c r="I439" s="71">
        <v>29.04</v>
      </c>
      <c r="J439" s="73">
        <v>2</v>
      </c>
    </row>
    <row r="440" spans="1:10">
      <c r="A440" s="85" t="s">
        <v>499</v>
      </c>
      <c r="B440" s="80" t="s">
        <v>889</v>
      </c>
      <c r="C440" s="78">
        <v>2442.89</v>
      </c>
      <c r="D440" s="71">
        <v>865.79</v>
      </c>
      <c r="E440" s="71">
        <v>798.13000000000011</v>
      </c>
      <c r="F440" s="71">
        <v>3057.0500000000029</v>
      </c>
      <c r="G440" s="71">
        <v>1626.9100000000005</v>
      </c>
      <c r="H440" s="71">
        <v>3840.1</v>
      </c>
      <c r="I440" s="71">
        <v>0</v>
      </c>
      <c r="J440" s="73">
        <v>2</v>
      </c>
    </row>
    <row r="441" spans="1:10">
      <c r="A441" s="85" t="s">
        <v>498</v>
      </c>
      <c r="B441" s="80" t="s">
        <v>889</v>
      </c>
      <c r="C441" s="78">
        <v>6806.6000000000085</v>
      </c>
      <c r="D441" s="71">
        <v>901.6400000000001</v>
      </c>
      <c r="E441" s="71">
        <v>448.94</v>
      </c>
      <c r="F441" s="71">
        <v>1742.83</v>
      </c>
      <c r="G441" s="71">
        <v>1823.8900000000008</v>
      </c>
      <c r="H441" s="71">
        <v>1110.3500000000008</v>
      </c>
      <c r="I441" s="71">
        <v>361.09000000000009</v>
      </c>
      <c r="J441" s="73">
        <v>0</v>
      </c>
    </row>
    <row r="442" spans="1:10">
      <c r="A442" s="85" t="s">
        <v>497</v>
      </c>
      <c r="B442" s="80" t="s">
        <v>889</v>
      </c>
      <c r="C442" s="78">
        <v>1587.5699999999997</v>
      </c>
      <c r="D442" s="71">
        <v>9.4</v>
      </c>
      <c r="E442" s="71">
        <v>0</v>
      </c>
      <c r="F442" s="71">
        <v>885.33000000000015</v>
      </c>
      <c r="G442" s="71">
        <v>719.45000000000016</v>
      </c>
      <c r="H442" s="71">
        <v>20.46</v>
      </c>
      <c r="I442" s="71">
        <v>0</v>
      </c>
      <c r="J442" s="73">
        <v>2</v>
      </c>
    </row>
    <row r="443" spans="1:10">
      <c r="A443" s="85" t="s">
        <v>496</v>
      </c>
      <c r="B443" s="80" t="s">
        <v>889</v>
      </c>
      <c r="C443" s="78">
        <v>0</v>
      </c>
      <c r="D443" s="71">
        <v>0</v>
      </c>
      <c r="E443" s="71">
        <v>323.31</v>
      </c>
      <c r="F443" s="71">
        <v>0</v>
      </c>
      <c r="G443" s="71">
        <v>29.759999999999998</v>
      </c>
      <c r="H443" s="71">
        <v>416.47000000000008</v>
      </c>
      <c r="I443" s="71">
        <v>0</v>
      </c>
      <c r="J443" s="73">
        <v>2</v>
      </c>
    </row>
    <row r="444" spans="1:10">
      <c r="A444" s="85" t="s">
        <v>495</v>
      </c>
      <c r="B444" s="80" t="s">
        <v>889</v>
      </c>
      <c r="C444" s="78">
        <v>659.74000000000012</v>
      </c>
      <c r="D444" s="71">
        <v>4799.0600000000022</v>
      </c>
      <c r="E444" s="71">
        <v>1322.2</v>
      </c>
      <c r="F444" s="71">
        <v>1166.54</v>
      </c>
      <c r="G444" s="71">
        <v>1156.0200000000002</v>
      </c>
      <c r="H444" s="71">
        <v>668.12</v>
      </c>
      <c r="I444" s="71">
        <v>174.42000000000002</v>
      </c>
      <c r="J444" s="73">
        <v>0</v>
      </c>
    </row>
    <row r="445" spans="1:10">
      <c r="A445" s="85" t="s">
        <v>494</v>
      </c>
      <c r="B445" s="80" t="s">
        <v>889</v>
      </c>
      <c r="C445" s="78">
        <v>5.5200000000000005</v>
      </c>
      <c r="D445" s="71">
        <v>762.96000000000015</v>
      </c>
      <c r="E445" s="71">
        <v>1.9</v>
      </c>
      <c r="F445" s="71">
        <v>4.2699999999999996</v>
      </c>
      <c r="G445" s="71">
        <v>475.31</v>
      </c>
      <c r="H445" s="71">
        <v>73.800000000000011</v>
      </c>
      <c r="I445" s="71">
        <v>0</v>
      </c>
      <c r="J445" s="73">
        <v>0</v>
      </c>
    </row>
    <row r="446" spans="1:10">
      <c r="A446" s="85" t="s">
        <v>493</v>
      </c>
      <c r="B446" s="80" t="s">
        <v>889</v>
      </c>
      <c r="C446" s="78">
        <v>110.6</v>
      </c>
      <c r="D446" s="71">
        <v>0</v>
      </c>
      <c r="E446" s="71">
        <v>723.7399999999999</v>
      </c>
      <c r="F446" s="71">
        <v>617.80000000000007</v>
      </c>
      <c r="G446" s="71">
        <v>69.410000000000011</v>
      </c>
      <c r="H446" s="71">
        <v>24.6</v>
      </c>
      <c r="I446" s="71">
        <v>0</v>
      </c>
      <c r="J446" s="73">
        <v>0</v>
      </c>
    </row>
    <row r="447" spans="1:10">
      <c r="A447" s="85" t="s">
        <v>70</v>
      </c>
      <c r="B447" s="80" t="s">
        <v>890</v>
      </c>
      <c r="C447" s="78">
        <v>244.94000000000005</v>
      </c>
      <c r="D447" s="71">
        <v>19.68</v>
      </c>
      <c r="E447" s="71">
        <v>80.260000000000005</v>
      </c>
      <c r="F447" s="71">
        <v>98.72</v>
      </c>
      <c r="G447" s="71">
        <v>74.73</v>
      </c>
      <c r="H447" s="71">
        <v>145.66999999999999</v>
      </c>
      <c r="I447" s="71">
        <v>72.12</v>
      </c>
      <c r="J447" s="73">
        <v>0</v>
      </c>
    </row>
    <row r="448" spans="1:10">
      <c r="A448" s="85" t="s">
        <v>492</v>
      </c>
      <c r="B448" s="80" t="s">
        <v>889</v>
      </c>
      <c r="C448" s="78">
        <v>1411.7899999999995</v>
      </c>
      <c r="D448" s="71">
        <v>1881.1100000000022</v>
      </c>
      <c r="E448" s="71">
        <v>2255.9200000000014</v>
      </c>
      <c r="F448" s="71">
        <v>8020.9900000000043</v>
      </c>
      <c r="G448" s="71">
        <v>2669.1400000000021</v>
      </c>
      <c r="H448" s="71">
        <v>5029.3399999999992</v>
      </c>
      <c r="I448" s="71">
        <v>1620.0100000000004</v>
      </c>
      <c r="J448" s="73">
        <v>2</v>
      </c>
    </row>
    <row r="449" spans="1:10">
      <c r="A449" s="85" t="s">
        <v>491</v>
      </c>
      <c r="B449" s="80" t="s">
        <v>889</v>
      </c>
      <c r="C449" s="78">
        <v>1.45</v>
      </c>
      <c r="D449" s="71">
        <v>1.06</v>
      </c>
      <c r="E449" s="71">
        <v>4.8899999999999997</v>
      </c>
      <c r="F449" s="71">
        <v>1.1299999999999999</v>
      </c>
      <c r="G449" s="71">
        <v>1.93</v>
      </c>
      <c r="H449" s="71">
        <v>212.48999999999998</v>
      </c>
      <c r="I449" s="71">
        <v>222.05000000000007</v>
      </c>
      <c r="J449" s="73">
        <v>2</v>
      </c>
    </row>
    <row r="450" spans="1:10">
      <c r="A450" s="85" t="s">
        <v>490</v>
      </c>
      <c r="B450" s="80" t="s">
        <v>889</v>
      </c>
      <c r="C450" s="78">
        <v>1.84</v>
      </c>
      <c r="D450" s="71">
        <v>0</v>
      </c>
      <c r="E450" s="71">
        <v>1.93</v>
      </c>
      <c r="F450" s="71">
        <v>74.930000000000007</v>
      </c>
      <c r="G450" s="71">
        <v>15.55</v>
      </c>
      <c r="H450" s="71">
        <v>20.81</v>
      </c>
      <c r="I450" s="71">
        <v>24.04</v>
      </c>
      <c r="J450" s="73">
        <v>2</v>
      </c>
    </row>
    <row r="451" spans="1:10">
      <c r="A451" s="85" t="s">
        <v>489</v>
      </c>
      <c r="B451" s="80" t="s">
        <v>889</v>
      </c>
      <c r="C451" s="78">
        <v>3.95</v>
      </c>
      <c r="D451" s="71">
        <v>1194.9100000000005</v>
      </c>
      <c r="E451" s="71">
        <v>776.20999999999981</v>
      </c>
      <c r="F451" s="71">
        <v>2450.5399999999991</v>
      </c>
      <c r="G451" s="71">
        <v>81.800000000000011</v>
      </c>
      <c r="H451" s="71">
        <v>263.64</v>
      </c>
      <c r="I451" s="71">
        <v>1100.5999999999999</v>
      </c>
      <c r="J451" s="73">
        <v>2</v>
      </c>
    </row>
    <row r="452" spans="1:10">
      <c r="A452" s="85" t="s">
        <v>488</v>
      </c>
      <c r="B452" s="80" t="s">
        <v>889</v>
      </c>
      <c r="C452" s="78">
        <v>9.4</v>
      </c>
      <c r="D452" s="71">
        <v>0</v>
      </c>
      <c r="E452" s="71">
        <v>0</v>
      </c>
      <c r="F452" s="71">
        <v>0</v>
      </c>
      <c r="G452" s="71">
        <v>33.74</v>
      </c>
      <c r="H452" s="71">
        <v>0</v>
      </c>
      <c r="I452" s="71">
        <v>0</v>
      </c>
      <c r="J452" s="73">
        <v>2</v>
      </c>
    </row>
    <row r="453" spans="1:10">
      <c r="A453" s="85" t="s">
        <v>487</v>
      </c>
      <c r="B453" s="80" t="s">
        <v>889</v>
      </c>
      <c r="C453" s="78">
        <v>3.68</v>
      </c>
      <c r="D453" s="71">
        <v>9.4</v>
      </c>
      <c r="E453" s="71">
        <v>2.98</v>
      </c>
      <c r="F453" s="71">
        <v>573.93000000000006</v>
      </c>
      <c r="G453" s="71">
        <v>763.75</v>
      </c>
      <c r="H453" s="71">
        <v>285.24</v>
      </c>
      <c r="I453" s="71">
        <v>0</v>
      </c>
      <c r="J453" s="73">
        <v>2</v>
      </c>
    </row>
    <row r="454" spans="1:10">
      <c r="A454" s="85" t="s">
        <v>486</v>
      </c>
      <c r="B454" s="80" t="s">
        <v>889</v>
      </c>
      <c r="C454" s="78">
        <v>2.1800000000000002</v>
      </c>
      <c r="D454" s="71">
        <v>1.45</v>
      </c>
      <c r="E454" s="71">
        <v>7.57</v>
      </c>
      <c r="F454" s="71">
        <v>1.1299999999999999</v>
      </c>
      <c r="G454" s="71">
        <v>24.6</v>
      </c>
      <c r="H454" s="71">
        <v>22.43</v>
      </c>
      <c r="I454" s="71">
        <v>21.049999999999997</v>
      </c>
      <c r="J454" s="73">
        <v>2</v>
      </c>
    </row>
    <row r="455" spans="1:10">
      <c r="A455" s="85" t="s">
        <v>485</v>
      </c>
      <c r="B455" s="80" t="s">
        <v>889</v>
      </c>
      <c r="C455" s="78">
        <v>0</v>
      </c>
      <c r="D455" s="71">
        <v>2.9</v>
      </c>
      <c r="E455" s="71">
        <v>0</v>
      </c>
      <c r="F455" s="71">
        <v>1.1299999999999999</v>
      </c>
      <c r="G455" s="71">
        <v>21.75</v>
      </c>
      <c r="H455" s="71">
        <v>29.73</v>
      </c>
      <c r="I455" s="71">
        <v>0</v>
      </c>
      <c r="J455" s="73">
        <v>2</v>
      </c>
    </row>
    <row r="456" spans="1:10">
      <c r="A456" s="85" t="s">
        <v>484</v>
      </c>
      <c r="B456" s="80" t="s">
        <v>889</v>
      </c>
      <c r="C456" s="78">
        <v>210.78000000000003</v>
      </c>
      <c r="D456" s="71">
        <v>4.3499999999999996</v>
      </c>
      <c r="E456" s="71">
        <v>82.240000000000009</v>
      </c>
      <c r="F456" s="71">
        <v>19.82</v>
      </c>
      <c r="G456" s="71">
        <v>138.77000000000001</v>
      </c>
      <c r="H456" s="71">
        <v>29.759999999999998</v>
      </c>
      <c r="I456" s="71">
        <v>106.16</v>
      </c>
      <c r="J456" s="73">
        <v>0</v>
      </c>
    </row>
    <row r="457" spans="1:10">
      <c r="A457" s="85" t="s">
        <v>483</v>
      </c>
      <c r="B457" s="80" t="s">
        <v>889</v>
      </c>
      <c r="C457" s="78">
        <v>125.94</v>
      </c>
      <c r="D457" s="71">
        <v>388.56999999999994</v>
      </c>
      <c r="E457" s="71">
        <v>12.43</v>
      </c>
      <c r="F457" s="71">
        <v>232.01999999999992</v>
      </c>
      <c r="G457" s="71">
        <v>88.02000000000001</v>
      </c>
      <c r="H457" s="71">
        <v>10.08</v>
      </c>
      <c r="I457" s="71">
        <v>533.10000000000014</v>
      </c>
      <c r="J457" s="73">
        <v>0</v>
      </c>
    </row>
    <row r="458" spans="1:10">
      <c r="A458" s="85" t="s">
        <v>69</v>
      </c>
      <c r="B458" s="80" t="s">
        <v>888</v>
      </c>
      <c r="C458" s="78">
        <v>1345.93</v>
      </c>
      <c r="D458" s="71">
        <v>1070.9999999999991</v>
      </c>
      <c r="E458" s="71">
        <v>2150.650000000001</v>
      </c>
      <c r="F458" s="71">
        <v>3379.3600000000006</v>
      </c>
      <c r="G458" s="71">
        <v>1317.8499999999997</v>
      </c>
      <c r="H458" s="71">
        <v>713.81</v>
      </c>
      <c r="I458" s="71">
        <v>0</v>
      </c>
      <c r="J458" s="73">
        <v>2</v>
      </c>
    </row>
    <row r="459" spans="1:10">
      <c r="A459" s="85" t="s">
        <v>482</v>
      </c>
      <c r="B459" s="80" t="s">
        <v>889</v>
      </c>
      <c r="C459" s="78">
        <v>1.84</v>
      </c>
      <c r="D459" s="71">
        <v>0</v>
      </c>
      <c r="E459" s="71">
        <v>0</v>
      </c>
      <c r="F459" s="71">
        <v>0</v>
      </c>
      <c r="G459" s="71">
        <v>0</v>
      </c>
      <c r="H459" s="71">
        <v>0</v>
      </c>
      <c r="I459" s="71">
        <v>0</v>
      </c>
      <c r="J459" s="73">
        <v>0</v>
      </c>
    </row>
    <row r="460" spans="1:10">
      <c r="A460" s="85" t="s">
        <v>481</v>
      </c>
      <c r="B460" s="80" t="s">
        <v>889</v>
      </c>
      <c r="C460" s="78">
        <v>1.0900000000000001</v>
      </c>
      <c r="D460" s="71">
        <v>73.92</v>
      </c>
      <c r="E460" s="71">
        <v>85.9</v>
      </c>
      <c r="F460" s="71">
        <v>73.800000000000011</v>
      </c>
      <c r="G460" s="71">
        <v>82.600000000000009</v>
      </c>
      <c r="H460" s="71">
        <v>73.800000000000011</v>
      </c>
      <c r="I460" s="71">
        <v>63.9</v>
      </c>
      <c r="J460" s="73">
        <v>2</v>
      </c>
    </row>
    <row r="461" spans="1:10">
      <c r="A461" s="85" t="s">
        <v>480</v>
      </c>
      <c r="B461" s="80" t="s">
        <v>889</v>
      </c>
      <c r="C461" s="78">
        <v>73.92</v>
      </c>
      <c r="D461" s="71">
        <v>0</v>
      </c>
      <c r="E461" s="71">
        <v>0</v>
      </c>
      <c r="F461" s="71">
        <v>73.800000000000011</v>
      </c>
      <c r="G461" s="71">
        <v>418.6699999999999</v>
      </c>
      <c r="H461" s="71">
        <v>73.800000000000011</v>
      </c>
      <c r="I461" s="71">
        <v>0</v>
      </c>
      <c r="J461" s="73">
        <v>2</v>
      </c>
    </row>
    <row r="462" spans="1:10">
      <c r="A462" s="85" t="s">
        <v>479</v>
      </c>
      <c r="B462" s="80" t="s">
        <v>889</v>
      </c>
      <c r="C462" s="78">
        <v>0</v>
      </c>
      <c r="D462" s="71">
        <v>0</v>
      </c>
      <c r="E462" s="71">
        <v>583.80000000000007</v>
      </c>
      <c r="F462" s="71">
        <v>73.800000000000011</v>
      </c>
      <c r="G462" s="71">
        <v>1117.96</v>
      </c>
      <c r="H462" s="71">
        <v>73.800000000000011</v>
      </c>
      <c r="I462" s="71">
        <v>0</v>
      </c>
      <c r="J462" s="73">
        <v>2</v>
      </c>
    </row>
    <row r="463" spans="1:10">
      <c r="A463" s="85" t="s">
        <v>478</v>
      </c>
      <c r="B463" s="80" t="s">
        <v>889</v>
      </c>
      <c r="C463" s="78">
        <v>0</v>
      </c>
      <c r="D463" s="71">
        <v>601.8900000000001</v>
      </c>
      <c r="E463" s="71">
        <v>121.58999999999999</v>
      </c>
      <c r="F463" s="71">
        <v>73.800000000000011</v>
      </c>
      <c r="G463" s="71">
        <v>0</v>
      </c>
      <c r="H463" s="71">
        <v>73.800000000000011</v>
      </c>
      <c r="I463" s="71">
        <v>63.9</v>
      </c>
      <c r="J463" s="73">
        <v>0</v>
      </c>
    </row>
    <row r="464" spans="1:10">
      <c r="A464" s="85" t="s">
        <v>477</v>
      </c>
      <c r="B464" s="80" t="s">
        <v>889</v>
      </c>
      <c r="C464" s="78">
        <v>1595.5800000000006</v>
      </c>
      <c r="D464" s="71">
        <v>607.09000000000015</v>
      </c>
      <c r="E464" s="71">
        <v>1199.1599999999996</v>
      </c>
      <c r="F464" s="71">
        <v>872.8499999999998</v>
      </c>
      <c r="G464" s="71">
        <v>1079.0699999999995</v>
      </c>
      <c r="H464" s="71">
        <v>817.30999999999983</v>
      </c>
      <c r="I464" s="71">
        <v>1202.8500000000001</v>
      </c>
      <c r="J464" s="73">
        <v>0</v>
      </c>
    </row>
    <row r="465" spans="1:10">
      <c r="A465" s="85" t="s">
        <v>476</v>
      </c>
      <c r="B465" s="80" t="s">
        <v>889</v>
      </c>
      <c r="C465" s="78">
        <v>871.11999999999966</v>
      </c>
      <c r="D465" s="71">
        <v>631.27000000000032</v>
      </c>
      <c r="E465" s="71">
        <v>1349.1</v>
      </c>
      <c r="F465" s="71">
        <v>141.57</v>
      </c>
      <c r="G465" s="71">
        <v>102.79999999999998</v>
      </c>
      <c r="H465" s="71">
        <v>322.71000000000004</v>
      </c>
      <c r="I465" s="71">
        <v>0</v>
      </c>
      <c r="J465" s="73">
        <v>0</v>
      </c>
    </row>
    <row r="466" spans="1:10">
      <c r="A466" s="85" t="s">
        <v>475</v>
      </c>
      <c r="B466" s="80" t="s">
        <v>889</v>
      </c>
      <c r="C466" s="78">
        <v>73.92</v>
      </c>
      <c r="D466" s="71">
        <v>73.92</v>
      </c>
      <c r="E466" s="71">
        <v>549.46</v>
      </c>
      <c r="F466" s="71">
        <v>1152.48</v>
      </c>
      <c r="G466" s="71">
        <v>73.800000000000011</v>
      </c>
      <c r="H466" s="71">
        <v>73.800000000000011</v>
      </c>
      <c r="I466" s="71">
        <v>548.99</v>
      </c>
      <c r="J466" s="73">
        <v>2</v>
      </c>
    </row>
    <row r="467" spans="1:10">
      <c r="A467" s="85" t="s">
        <v>474</v>
      </c>
      <c r="B467" s="80" t="s">
        <v>889</v>
      </c>
      <c r="C467" s="78">
        <v>474.79000000000008</v>
      </c>
      <c r="D467" s="71">
        <v>3903.4400000000023</v>
      </c>
      <c r="E467" s="71">
        <v>85.9</v>
      </c>
      <c r="F467" s="71">
        <v>594.71999999999991</v>
      </c>
      <c r="G467" s="71">
        <v>73.800000000000011</v>
      </c>
      <c r="H467" s="71">
        <v>2651.91</v>
      </c>
      <c r="I467" s="71">
        <v>727.2800000000002</v>
      </c>
      <c r="J467" s="73">
        <v>0</v>
      </c>
    </row>
    <row r="468" spans="1:10">
      <c r="A468" s="85" t="s">
        <v>473</v>
      </c>
      <c r="B468" s="80" t="s">
        <v>889</v>
      </c>
      <c r="C468" s="78">
        <v>73.92</v>
      </c>
      <c r="D468" s="71">
        <v>73.92</v>
      </c>
      <c r="E468" s="71">
        <v>191.62999999999997</v>
      </c>
      <c r="F468" s="71">
        <v>73.800000000000011</v>
      </c>
      <c r="G468" s="71">
        <v>82.600000000000009</v>
      </c>
      <c r="H468" s="71">
        <v>266.65999999999997</v>
      </c>
      <c r="I468" s="71">
        <v>63.9</v>
      </c>
      <c r="J468" s="73">
        <v>2</v>
      </c>
    </row>
    <row r="469" spans="1:10">
      <c r="A469" s="85" t="s">
        <v>68</v>
      </c>
      <c r="B469" s="80" t="s">
        <v>888</v>
      </c>
      <c r="C469" s="78">
        <v>71.64</v>
      </c>
      <c r="D469" s="71">
        <v>0</v>
      </c>
      <c r="E469" s="71">
        <v>0</v>
      </c>
      <c r="F469" s="71">
        <v>0</v>
      </c>
      <c r="G469" s="71">
        <v>75.69</v>
      </c>
      <c r="H469" s="71">
        <v>78.38</v>
      </c>
      <c r="I469" s="71">
        <v>0</v>
      </c>
      <c r="J469" s="73">
        <v>2</v>
      </c>
    </row>
    <row r="470" spans="1:10">
      <c r="A470" s="85" t="s">
        <v>472</v>
      </c>
      <c r="B470" s="80" t="s">
        <v>889</v>
      </c>
      <c r="C470" s="78">
        <v>180.77</v>
      </c>
      <c r="D470" s="71">
        <v>1035.94</v>
      </c>
      <c r="E470" s="71">
        <v>599.91</v>
      </c>
      <c r="F470" s="71">
        <v>1668.3400000000011</v>
      </c>
      <c r="G470" s="71">
        <v>275.49</v>
      </c>
      <c r="H470" s="71">
        <v>1069.1199999999994</v>
      </c>
      <c r="I470" s="71">
        <v>187.96999999999994</v>
      </c>
      <c r="J470" s="73">
        <v>2</v>
      </c>
    </row>
    <row r="471" spans="1:10">
      <c r="A471" s="85" t="s">
        <v>471</v>
      </c>
      <c r="B471" s="80" t="s">
        <v>889</v>
      </c>
      <c r="C471" s="78">
        <v>0</v>
      </c>
      <c r="D471" s="71">
        <v>0</v>
      </c>
      <c r="E471" s="71">
        <v>0</v>
      </c>
      <c r="F471" s="71">
        <v>0</v>
      </c>
      <c r="G471" s="71">
        <v>0</v>
      </c>
      <c r="H471" s="71">
        <v>73.800000000000011</v>
      </c>
      <c r="I471" s="71">
        <v>63.9</v>
      </c>
      <c r="J471" s="73">
        <v>2</v>
      </c>
    </row>
    <row r="472" spans="1:10">
      <c r="A472" s="85" t="s">
        <v>470</v>
      </c>
      <c r="B472" s="80" t="s">
        <v>889</v>
      </c>
      <c r="C472" s="78">
        <v>0</v>
      </c>
      <c r="D472" s="71">
        <v>0</v>
      </c>
      <c r="E472" s="71">
        <v>0</v>
      </c>
      <c r="F472" s="71">
        <v>0</v>
      </c>
      <c r="G472" s="71">
        <v>0</v>
      </c>
      <c r="H472" s="71">
        <v>0</v>
      </c>
      <c r="I472" s="71">
        <v>334.68</v>
      </c>
      <c r="J472" s="73">
        <v>1</v>
      </c>
    </row>
    <row r="473" spans="1:10">
      <c r="A473" s="85" t="s">
        <v>469</v>
      </c>
      <c r="B473" s="80" t="s">
        <v>889</v>
      </c>
      <c r="C473" s="78">
        <v>25.09</v>
      </c>
      <c r="D473" s="71">
        <v>723.76000000000033</v>
      </c>
      <c r="E473" s="71">
        <v>993.11000000000024</v>
      </c>
      <c r="F473" s="71">
        <v>450.88</v>
      </c>
      <c r="G473" s="71">
        <v>656.22999999999956</v>
      </c>
      <c r="H473" s="71">
        <v>371.84</v>
      </c>
      <c r="I473" s="71">
        <v>416.31999999999994</v>
      </c>
      <c r="J473" s="73">
        <v>0</v>
      </c>
    </row>
    <row r="474" spans="1:10">
      <c r="A474" s="85" t="s">
        <v>468</v>
      </c>
      <c r="B474" s="80" t="s">
        <v>889</v>
      </c>
      <c r="C474" s="78">
        <v>1.84</v>
      </c>
      <c r="D474" s="71">
        <v>588.59999999999991</v>
      </c>
      <c r="E474" s="71">
        <v>636.22000000000014</v>
      </c>
      <c r="F474" s="71">
        <v>898.70999999999981</v>
      </c>
      <c r="G474" s="71">
        <v>82.600000000000009</v>
      </c>
      <c r="H474" s="71">
        <v>704.18000000000006</v>
      </c>
      <c r="I474" s="71">
        <v>854.4</v>
      </c>
      <c r="J474" s="73">
        <v>2</v>
      </c>
    </row>
    <row r="475" spans="1:10">
      <c r="A475" s="85" t="s">
        <v>467</v>
      </c>
      <c r="B475" s="80" t="s">
        <v>889</v>
      </c>
      <c r="C475" s="78">
        <v>48.84</v>
      </c>
      <c r="D475" s="71">
        <v>1.84</v>
      </c>
      <c r="E475" s="71">
        <v>79.3</v>
      </c>
      <c r="F475" s="71">
        <v>73.800000000000011</v>
      </c>
      <c r="G475" s="71">
        <v>82.600000000000009</v>
      </c>
      <c r="H475" s="71">
        <v>73.800000000000011</v>
      </c>
      <c r="I475" s="71">
        <v>63.529999999999987</v>
      </c>
      <c r="J475" s="73">
        <v>2</v>
      </c>
    </row>
    <row r="476" spans="1:10">
      <c r="A476" s="85" t="s">
        <v>466</v>
      </c>
      <c r="B476" s="80" t="s">
        <v>889</v>
      </c>
      <c r="C476" s="78">
        <v>73.92</v>
      </c>
      <c r="D476" s="71">
        <v>905.99999999999989</v>
      </c>
      <c r="E476" s="71">
        <v>559.73000000000013</v>
      </c>
      <c r="F476" s="71">
        <v>0</v>
      </c>
      <c r="G476" s="71">
        <v>73.800000000000011</v>
      </c>
      <c r="H476" s="71">
        <v>73.800000000000011</v>
      </c>
      <c r="I476" s="71">
        <v>270.95999999999998</v>
      </c>
      <c r="J476" s="73">
        <v>0</v>
      </c>
    </row>
    <row r="477" spans="1:10">
      <c r="A477" s="85" t="s">
        <v>465</v>
      </c>
      <c r="B477" s="80" t="s">
        <v>889</v>
      </c>
      <c r="C477" s="78">
        <v>3.68</v>
      </c>
      <c r="D477" s="71">
        <v>115.97000000000001</v>
      </c>
      <c r="E477" s="71">
        <v>85.9</v>
      </c>
      <c r="F477" s="71">
        <v>9.91</v>
      </c>
      <c r="G477" s="71">
        <v>498.58999999999992</v>
      </c>
      <c r="H477" s="71">
        <v>170.15999999999997</v>
      </c>
      <c r="I477" s="71">
        <v>0</v>
      </c>
      <c r="J477" s="73">
        <v>2</v>
      </c>
    </row>
    <row r="478" spans="1:10">
      <c r="A478" s="85" t="s">
        <v>464</v>
      </c>
      <c r="B478" s="80" t="s">
        <v>889</v>
      </c>
      <c r="C478" s="78">
        <v>307.33000000000004</v>
      </c>
      <c r="D478" s="71">
        <v>0</v>
      </c>
      <c r="E478" s="71">
        <v>178.41</v>
      </c>
      <c r="F478" s="71">
        <v>211.38000000000005</v>
      </c>
      <c r="G478" s="71">
        <v>82.110000000000014</v>
      </c>
      <c r="H478" s="71">
        <v>0</v>
      </c>
      <c r="I478" s="71">
        <v>0</v>
      </c>
      <c r="J478" s="73">
        <v>0</v>
      </c>
    </row>
    <row r="479" spans="1:10">
      <c r="A479" s="85" t="s">
        <v>463</v>
      </c>
      <c r="B479" s="80" t="s">
        <v>889</v>
      </c>
      <c r="C479" s="78">
        <v>73.760000000000005</v>
      </c>
      <c r="D479" s="71">
        <v>73.92</v>
      </c>
      <c r="E479" s="71">
        <v>0</v>
      </c>
      <c r="F479" s="71">
        <v>0</v>
      </c>
      <c r="G479" s="71">
        <v>82.600000000000009</v>
      </c>
      <c r="H479" s="71">
        <v>73.800000000000011</v>
      </c>
      <c r="I479" s="71">
        <v>63.9</v>
      </c>
      <c r="J479" s="73">
        <v>2</v>
      </c>
    </row>
    <row r="480" spans="1:10">
      <c r="A480" s="85" t="s">
        <v>67</v>
      </c>
      <c r="B480" s="80" t="s">
        <v>890</v>
      </c>
      <c r="C480" s="78">
        <v>12.34</v>
      </c>
      <c r="D480" s="71">
        <v>250.98000000000002</v>
      </c>
      <c r="E480" s="71">
        <v>0</v>
      </c>
      <c r="F480" s="71">
        <v>173.7</v>
      </c>
      <c r="G480" s="71">
        <v>43.5</v>
      </c>
      <c r="H480" s="71">
        <v>24.6</v>
      </c>
      <c r="I480" s="71">
        <v>0</v>
      </c>
      <c r="J480" s="73">
        <v>0</v>
      </c>
    </row>
    <row r="481" spans="1:10">
      <c r="A481" s="85" t="s">
        <v>462</v>
      </c>
      <c r="B481" s="80" t="s">
        <v>889</v>
      </c>
      <c r="C481" s="78">
        <v>391.69000000000005</v>
      </c>
      <c r="D481" s="71">
        <v>1171.8700000000001</v>
      </c>
      <c r="E481" s="71">
        <v>735.50000000000023</v>
      </c>
      <c r="F481" s="71">
        <v>1540.2700000000002</v>
      </c>
      <c r="G481" s="71">
        <v>605.45000000000005</v>
      </c>
      <c r="H481" s="71">
        <v>813.95999999999981</v>
      </c>
      <c r="I481" s="71">
        <v>221.07000000000002</v>
      </c>
      <c r="J481" s="73">
        <v>2</v>
      </c>
    </row>
    <row r="482" spans="1:10">
      <c r="A482" s="85" t="s">
        <v>461</v>
      </c>
      <c r="B482" s="80" t="s">
        <v>889</v>
      </c>
      <c r="C482" s="78">
        <v>1738.3900000000008</v>
      </c>
      <c r="D482" s="71">
        <v>1.84</v>
      </c>
      <c r="E482" s="71">
        <v>810.57999999999981</v>
      </c>
      <c r="F482" s="71">
        <v>1178.1300000000001</v>
      </c>
      <c r="G482" s="71">
        <v>587.82000000000005</v>
      </c>
      <c r="H482" s="71">
        <v>1269.7400000000002</v>
      </c>
      <c r="I482" s="71">
        <v>618.19999999999982</v>
      </c>
      <c r="J482" s="73">
        <v>2</v>
      </c>
    </row>
    <row r="483" spans="1:10">
      <c r="A483" s="85" t="s">
        <v>460</v>
      </c>
      <c r="B483" s="80" t="s">
        <v>889</v>
      </c>
      <c r="C483" s="78">
        <v>1.84</v>
      </c>
      <c r="D483" s="71">
        <v>0</v>
      </c>
      <c r="E483" s="71">
        <v>118.92</v>
      </c>
      <c r="F483" s="71">
        <v>74.12</v>
      </c>
      <c r="G483" s="71">
        <v>-4.9800000000000004</v>
      </c>
      <c r="H483" s="71">
        <v>61.5</v>
      </c>
      <c r="I483" s="71">
        <v>0</v>
      </c>
      <c r="J483" s="73">
        <v>2</v>
      </c>
    </row>
    <row r="484" spans="1:10">
      <c r="A484" s="85" t="s">
        <v>459</v>
      </c>
      <c r="B484" s="80" t="s">
        <v>889</v>
      </c>
      <c r="C484" s="78">
        <v>1.84</v>
      </c>
      <c r="D484" s="71">
        <v>0</v>
      </c>
      <c r="E484" s="71">
        <v>0</v>
      </c>
      <c r="F484" s="71">
        <v>0</v>
      </c>
      <c r="G484" s="71">
        <v>0</v>
      </c>
      <c r="H484" s="71">
        <v>61.5</v>
      </c>
      <c r="I484" s="71">
        <v>0</v>
      </c>
      <c r="J484" s="73">
        <v>2</v>
      </c>
    </row>
    <row r="485" spans="1:10">
      <c r="A485" s="85" t="s">
        <v>458</v>
      </c>
      <c r="B485" s="80" t="s">
        <v>889</v>
      </c>
      <c r="C485" s="78">
        <v>329.44999999999993</v>
      </c>
      <c r="D485" s="71">
        <v>126.47</v>
      </c>
      <c r="E485" s="71">
        <v>182.18999999999997</v>
      </c>
      <c r="F485" s="71">
        <v>364.88</v>
      </c>
      <c r="G485" s="71">
        <v>219.65</v>
      </c>
      <c r="H485" s="71">
        <v>61.6</v>
      </c>
      <c r="I485" s="71">
        <v>72.12</v>
      </c>
      <c r="J485" s="73">
        <v>2</v>
      </c>
    </row>
    <row r="486" spans="1:10">
      <c r="A486" s="85" t="s">
        <v>457</v>
      </c>
      <c r="B486" s="80" t="s">
        <v>889</v>
      </c>
      <c r="C486" s="78">
        <v>220.68</v>
      </c>
      <c r="D486" s="71">
        <v>427.85</v>
      </c>
      <c r="E486" s="71">
        <v>442.54999999999995</v>
      </c>
      <c r="F486" s="71">
        <v>252.43</v>
      </c>
      <c r="G486" s="71">
        <v>203.65</v>
      </c>
      <c r="H486" s="71">
        <v>309.48999999999995</v>
      </c>
      <c r="I486" s="71">
        <v>-125.38</v>
      </c>
      <c r="J486" s="73">
        <v>0</v>
      </c>
    </row>
    <row r="487" spans="1:10">
      <c r="A487" s="85" t="s">
        <v>456</v>
      </c>
      <c r="B487" s="80" t="s">
        <v>889</v>
      </c>
      <c r="C487" s="78">
        <v>863.77999999999986</v>
      </c>
      <c r="D487" s="71">
        <v>299.05</v>
      </c>
      <c r="E487" s="71">
        <v>639.1</v>
      </c>
      <c r="F487" s="71">
        <v>1376.91</v>
      </c>
      <c r="G487" s="71">
        <v>240.05</v>
      </c>
      <c r="H487" s="71">
        <v>324.7999999999999</v>
      </c>
      <c r="I487" s="71">
        <v>289.49</v>
      </c>
      <c r="J487" s="73">
        <v>2</v>
      </c>
    </row>
    <row r="488" spans="1:10">
      <c r="A488" s="85" t="s">
        <v>455</v>
      </c>
      <c r="B488" s="80" t="s">
        <v>889</v>
      </c>
      <c r="C488" s="78">
        <v>141.38</v>
      </c>
      <c r="D488" s="71">
        <v>125.14999999999999</v>
      </c>
      <c r="E488" s="71">
        <v>153.6</v>
      </c>
      <c r="F488" s="71">
        <v>34.150000000000006</v>
      </c>
      <c r="G488" s="71">
        <v>73.800000000000011</v>
      </c>
      <c r="H488" s="71">
        <v>61.5</v>
      </c>
      <c r="I488" s="71">
        <v>0</v>
      </c>
      <c r="J488" s="73">
        <v>0</v>
      </c>
    </row>
    <row r="489" spans="1:10">
      <c r="A489" s="85" t="s">
        <v>454</v>
      </c>
      <c r="B489" s="80" t="s">
        <v>889</v>
      </c>
      <c r="C489" s="78">
        <v>12.63</v>
      </c>
      <c r="D489" s="71">
        <v>0</v>
      </c>
      <c r="E489" s="71">
        <v>119.93</v>
      </c>
      <c r="F489" s="71">
        <v>125.23</v>
      </c>
      <c r="G489" s="71">
        <v>124.04999999999998</v>
      </c>
      <c r="H489" s="71">
        <v>61.5</v>
      </c>
      <c r="I489" s="71">
        <v>72.12</v>
      </c>
      <c r="J489" s="73">
        <v>2</v>
      </c>
    </row>
    <row r="490" spans="1:10">
      <c r="A490" s="85" t="s">
        <v>453</v>
      </c>
      <c r="B490" s="80" t="s">
        <v>889</v>
      </c>
      <c r="C490" s="78">
        <v>0</v>
      </c>
      <c r="D490" s="71">
        <v>120.30000000000001</v>
      </c>
      <c r="E490" s="71">
        <v>0</v>
      </c>
      <c r="F490" s="71">
        <v>162.57</v>
      </c>
      <c r="G490" s="71">
        <v>0</v>
      </c>
      <c r="H490" s="71">
        <v>61.5</v>
      </c>
      <c r="I490" s="71">
        <v>0</v>
      </c>
      <c r="J490" s="73">
        <v>2</v>
      </c>
    </row>
    <row r="491" spans="1:10">
      <c r="A491" s="85" t="s">
        <v>66</v>
      </c>
      <c r="B491" s="80" t="s">
        <v>888</v>
      </c>
      <c r="C491" s="78">
        <v>1.84</v>
      </c>
      <c r="D491" s="71">
        <v>1.84</v>
      </c>
      <c r="E491" s="71">
        <v>0</v>
      </c>
      <c r="F491" s="71">
        <v>0</v>
      </c>
      <c r="G491" s="71">
        <v>33.74</v>
      </c>
      <c r="H491" s="71">
        <v>0</v>
      </c>
      <c r="I491" s="71">
        <v>24.04</v>
      </c>
      <c r="J491" s="73">
        <v>2</v>
      </c>
    </row>
    <row r="492" spans="1:10">
      <c r="A492" s="85" t="s">
        <v>452</v>
      </c>
      <c r="B492" s="80" t="s">
        <v>889</v>
      </c>
      <c r="C492" s="78">
        <v>63.370000000000005</v>
      </c>
      <c r="D492" s="71">
        <v>1.84</v>
      </c>
      <c r="E492" s="71">
        <v>331.10999999999996</v>
      </c>
      <c r="F492" s="71">
        <v>564.93000000000006</v>
      </c>
      <c r="G492" s="71">
        <v>73.800000000000011</v>
      </c>
      <c r="H492" s="71">
        <v>155.85</v>
      </c>
      <c r="I492" s="71">
        <v>0</v>
      </c>
      <c r="J492" s="73">
        <v>2</v>
      </c>
    </row>
    <row r="493" spans="1:10">
      <c r="A493" s="85" t="s">
        <v>451</v>
      </c>
      <c r="B493" s="80" t="s">
        <v>889</v>
      </c>
      <c r="C493" s="78">
        <v>325.47000000000003</v>
      </c>
      <c r="D493" s="71">
        <v>1.84</v>
      </c>
      <c r="E493" s="71">
        <v>1.89</v>
      </c>
      <c r="F493" s="71">
        <v>259.87</v>
      </c>
      <c r="G493" s="71">
        <v>312.42999999999989</v>
      </c>
      <c r="H493" s="71">
        <v>61.5</v>
      </c>
      <c r="I493" s="71">
        <v>72.12</v>
      </c>
      <c r="J493" s="73">
        <v>2</v>
      </c>
    </row>
    <row r="494" spans="1:10">
      <c r="A494" s="85" t="s">
        <v>450</v>
      </c>
      <c r="B494" s="80" t="s">
        <v>888</v>
      </c>
      <c r="C494" s="78">
        <v>4673.6499999999978</v>
      </c>
      <c r="D494" s="71">
        <v>3012.0799999999995</v>
      </c>
      <c r="E494" s="71">
        <v>481.67</v>
      </c>
      <c r="F494" s="71">
        <v>2999.2</v>
      </c>
      <c r="G494" s="71">
        <v>1044.4100000000001</v>
      </c>
      <c r="H494" s="71">
        <v>1873.4299999999996</v>
      </c>
      <c r="I494" s="71">
        <v>225.84</v>
      </c>
      <c r="J494" s="73">
        <v>0</v>
      </c>
    </row>
    <row r="495" spans="1:10">
      <c r="A495" s="85" t="s">
        <v>449</v>
      </c>
      <c r="B495" s="80" t="s">
        <v>888</v>
      </c>
      <c r="C495" s="78">
        <v>3.68</v>
      </c>
      <c r="D495" s="71">
        <v>0</v>
      </c>
      <c r="E495" s="71">
        <v>232.19999999999996</v>
      </c>
      <c r="F495" s="71">
        <v>0</v>
      </c>
      <c r="G495" s="71">
        <v>73.800000000000011</v>
      </c>
      <c r="H495" s="71">
        <v>215.33999999999997</v>
      </c>
      <c r="I495" s="71">
        <v>0</v>
      </c>
      <c r="J495" s="73">
        <v>2</v>
      </c>
    </row>
    <row r="496" spans="1:10">
      <c r="A496" s="85" t="s">
        <v>448</v>
      </c>
      <c r="B496" s="80" t="s">
        <v>888</v>
      </c>
      <c r="C496" s="78">
        <v>370.20999999999992</v>
      </c>
      <c r="D496" s="71">
        <v>1.84</v>
      </c>
      <c r="E496" s="71">
        <v>1.89</v>
      </c>
      <c r="F496" s="71">
        <v>1.89</v>
      </c>
      <c r="G496" s="71">
        <v>73.800000000000011</v>
      </c>
      <c r="H496" s="71">
        <v>61.5</v>
      </c>
      <c r="I496" s="71">
        <v>72.12</v>
      </c>
      <c r="J496" s="73">
        <v>0</v>
      </c>
    </row>
    <row r="497" spans="1:10">
      <c r="A497" s="85" t="s">
        <v>447</v>
      </c>
      <c r="B497" s="80" t="s">
        <v>888</v>
      </c>
      <c r="C497" s="78">
        <v>336.65999999999997</v>
      </c>
      <c r="D497" s="71">
        <v>1287.5300000000002</v>
      </c>
      <c r="E497" s="71">
        <v>641.98000000000013</v>
      </c>
      <c r="F497" s="71">
        <v>3330.900000000001</v>
      </c>
      <c r="G497" s="71">
        <v>93.62</v>
      </c>
      <c r="H497" s="71">
        <v>61.5</v>
      </c>
      <c r="I497" s="71">
        <v>1843.6200000000003</v>
      </c>
      <c r="J497" s="73">
        <v>2</v>
      </c>
    </row>
    <row r="498" spans="1:10">
      <c r="A498" s="85" t="s">
        <v>446</v>
      </c>
      <c r="B498" s="80" t="s">
        <v>888</v>
      </c>
      <c r="C498" s="78">
        <v>32.730000000000004</v>
      </c>
      <c r="D498" s="71">
        <v>23.66</v>
      </c>
      <c r="E498" s="71">
        <v>1259.6900000000003</v>
      </c>
      <c r="F498" s="71">
        <v>24.16</v>
      </c>
      <c r="G498" s="71">
        <v>0</v>
      </c>
      <c r="H498" s="71">
        <v>36.24</v>
      </c>
      <c r="I498" s="71">
        <v>0</v>
      </c>
      <c r="J498" s="73">
        <v>0</v>
      </c>
    </row>
    <row r="499" spans="1:10">
      <c r="A499" s="85" t="s">
        <v>445</v>
      </c>
      <c r="B499" s="80" t="s">
        <v>888</v>
      </c>
      <c r="C499" s="78">
        <v>1.84</v>
      </c>
      <c r="D499" s="71">
        <v>1.84</v>
      </c>
      <c r="E499" s="71">
        <v>0</v>
      </c>
      <c r="F499" s="71">
        <v>0</v>
      </c>
      <c r="G499" s="71">
        <v>0</v>
      </c>
      <c r="H499" s="71">
        <v>65.930000000000007</v>
      </c>
      <c r="I499" s="71">
        <v>0</v>
      </c>
      <c r="J499" s="73">
        <v>2</v>
      </c>
    </row>
    <row r="500" spans="1:10">
      <c r="A500" s="85" t="s">
        <v>444</v>
      </c>
      <c r="B500" s="80" t="s">
        <v>888</v>
      </c>
      <c r="C500" s="78">
        <v>87.71</v>
      </c>
      <c r="D500" s="71">
        <v>119.06000000000002</v>
      </c>
      <c r="E500" s="71">
        <v>0</v>
      </c>
      <c r="F500" s="71">
        <v>1.93</v>
      </c>
      <c r="G500" s="71">
        <v>0</v>
      </c>
      <c r="H500" s="71">
        <v>61.5</v>
      </c>
      <c r="I500" s="71">
        <v>0</v>
      </c>
      <c r="J500" s="73">
        <v>0</v>
      </c>
    </row>
    <row r="501" spans="1:10">
      <c r="A501" s="85" t="s">
        <v>443</v>
      </c>
      <c r="B501" s="80" t="s">
        <v>888</v>
      </c>
      <c r="C501" s="78">
        <v>471.03000000000014</v>
      </c>
      <c r="D501" s="71">
        <v>86.300000000000011</v>
      </c>
      <c r="E501" s="71">
        <v>0</v>
      </c>
      <c r="F501" s="71">
        <v>256.05</v>
      </c>
      <c r="G501" s="71">
        <v>1353.4699999999998</v>
      </c>
      <c r="H501" s="71">
        <v>648.02</v>
      </c>
      <c r="I501" s="71">
        <v>220.14000000000001</v>
      </c>
      <c r="J501" s="73">
        <v>2</v>
      </c>
    </row>
    <row r="502" spans="1:10">
      <c r="A502" s="85" t="s">
        <v>65</v>
      </c>
      <c r="B502" s="80" t="s">
        <v>890</v>
      </c>
      <c r="C502" s="78">
        <v>1.84</v>
      </c>
      <c r="D502" s="71">
        <v>3472.9800000000041</v>
      </c>
      <c r="E502" s="71">
        <v>3024.21</v>
      </c>
      <c r="F502" s="71">
        <v>792.48</v>
      </c>
      <c r="G502" s="71">
        <v>471.63</v>
      </c>
      <c r="H502" s="71">
        <v>272.69</v>
      </c>
      <c r="I502" s="71">
        <v>1194.02</v>
      </c>
      <c r="J502" s="73">
        <v>0</v>
      </c>
    </row>
    <row r="503" spans="1:10">
      <c r="A503" s="85" t="s">
        <v>442</v>
      </c>
      <c r="B503" s="80" t="s">
        <v>888</v>
      </c>
      <c r="C503" s="78">
        <v>21.12</v>
      </c>
      <c r="D503" s="71">
        <v>0</v>
      </c>
      <c r="E503" s="71">
        <v>0</v>
      </c>
      <c r="F503" s="71">
        <v>118.11000000000001</v>
      </c>
      <c r="G503" s="71">
        <v>59.669999999999995</v>
      </c>
      <c r="H503" s="71">
        <v>29.75</v>
      </c>
      <c r="I503" s="71">
        <v>0</v>
      </c>
      <c r="J503" s="73">
        <v>2</v>
      </c>
    </row>
    <row r="504" spans="1:10">
      <c r="A504" s="85" t="s">
        <v>441</v>
      </c>
      <c r="B504" s="80" t="s">
        <v>888</v>
      </c>
      <c r="C504" s="78">
        <v>242.43</v>
      </c>
      <c r="D504" s="71">
        <v>1710.25</v>
      </c>
      <c r="E504" s="71">
        <v>1028.71</v>
      </c>
      <c r="F504" s="71">
        <v>1189.4299999999998</v>
      </c>
      <c r="G504" s="71">
        <v>2324.0100000000007</v>
      </c>
      <c r="H504" s="71">
        <v>-44.480000000000004</v>
      </c>
      <c r="I504" s="71">
        <v>1672.2399999999993</v>
      </c>
      <c r="J504" s="73">
        <v>2</v>
      </c>
    </row>
    <row r="505" spans="1:10">
      <c r="A505" s="85" t="s">
        <v>440</v>
      </c>
      <c r="B505" s="80" t="s">
        <v>888</v>
      </c>
      <c r="C505" s="78">
        <v>1.84</v>
      </c>
      <c r="D505" s="71">
        <v>202.5</v>
      </c>
      <c r="E505" s="71">
        <v>1.93</v>
      </c>
      <c r="F505" s="71">
        <v>1.89</v>
      </c>
      <c r="G505" s="71">
        <v>73.800000000000011</v>
      </c>
      <c r="H505" s="71">
        <v>61.5</v>
      </c>
      <c r="I505" s="71">
        <v>72.12</v>
      </c>
      <c r="J505" s="73">
        <v>0</v>
      </c>
    </row>
    <row r="506" spans="1:10">
      <c r="A506" s="85" t="s">
        <v>439</v>
      </c>
      <c r="B506" s="80" t="s">
        <v>888</v>
      </c>
      <c r="C506" s="78">
        <v>3.68</v>
      </c>
      <c r="D506" s="71">
        <v>0</v>
      </c>
      <c r="E506" s="71">
        <v>74.27000000000001</v>
      </c>
      <c r="F506" s="71">
        <v>337.30999999999989</v>
      </c>
      <c r="G506" s="71">
        <v>73.800000000000011</v>
      </c>
      <c r="H506" s="71">
        <v>195.52999999999997</v>
      </c>
      <c r="I506" s="71">
        <v>0</v>
      </c>
      <c r="J506" s="73">
        <v>2</v>
      </c>
    </row>
    <row r="507" spans="1:10">
      <c r="A507" s="85" t="s">
        <v>438</v>
      </c>
      <c r="B507" s="80" t="s">
        <v>888</v>
      </c>
      <c r="C507" s="78">
        <v>726.8900000000001</v>
      </c>
      <c r="D507" s="71">
        <v>1.84</v>
      </c>
      <c r="E507" s="71">
        <v>2161.0699999999997</v>
      </c>
      <c r="F507" s="71">
        <v>160.29</v>
      </c>
      <c r="G507" s="71">
        <v>220</v>
      </c>
      <c r="H507" s="71">
        <v>1559.3299999999992</v>
      </c>
      <c r="I507" s="71">
        <v>231.6</v>
      </c>
      <c r="J507" s="73">
        <v>0</v>
      </c>
    </row>
    <row r="508" spans="1:10">
      <c r="A508" s="85" t="s">
        <v>437</v>
      </c>
      <c r="B508" s="80" t="s">
        <v>888</v>
      </c>
      <c r="C508" s="78">
        <v>255.16000000000003</v>
      </c>
      <c r="D508" s="71">
        <v>236.95000000000007</v>
      </c>
      <c r="E508" s="71">
        <v>118.92</v>
      </c>
      <c r="F508" s="71">
        <v>1318.88</v>
      </c>
      <c r="G508" s="71">
        <v>73.800000000000011</v>
      </c>
      <c r="H508" s="71">
        <v>61.5</v>
      </c>
      <c r="I508" s="71">
        <v>0</v>
      </c>
      <c r="J508" s="73">
        <v>2</v>
      </c>
    </row>
    <row r="509" spans="1:10">
      <c r="A509" s="85" t="s">
        <v>436</v>
      </c>
      <c r="B509" s="80" t="s">
        <v>888</v>
      </c>
      <c r="C509" s="78">
        <v>12.63</v>
      </c>
      <c r="D509" s="71">
        <v>14.799999999999999</v>
      </c>
      <c r="E509" s="71">
        <v>3.8</v>
      </c>
      <c r="F509" s="71">
        <v>1.93</v>
      </c>
      <c r="G509" s="71">
        <v>73.800000000000011</v>
      </c>
      <c r="H509" s="71">
        <v>61.5</v>
      </c>
      <c r="I509" s="71">
        <v>20.22</v>
      </c>
      <c r="J509" s="73">
        <v>2</v>
      </c>
    </row>
    <row r="510" spans="1:10">
      <c r="A510" s="85" t="s">
        <v>435</v>
      </c>
      <c r="B510" s="80" t="s">
        <v>888</v>
      </c>
      <c r="C510" s="78">
        <v>1.84</v>
      </c>
      <c r="D510" s="71">
        <v>1.84</v>
      </c>
      <c r="E510" s="71">
        <v>0.95</v>
      </c>
      <c r="F510" s="71">
        <v>1.89</v>
      </c>
      <c r="G510" s="71">
        <v>3.78</v>
      </c>
      <c r="H510" s="71">
        <v>61.5</v>
      </c>
      <c r="I510" s="71">
        <v>0</v>
      </c>
      <c r="J510" s="73">
        <v>2</v>
      </c>
    </row>
    <row r="511" spans="1:10">
      <c r="A511" s="85" t="s">
        <v>434</v>
      </c>
      <c r="B511" s="80" t="s">
        <v>888</v>
      </c>
      <c r="C511" s="78">
        <v>55.61</v>
      </c>
      <c r="D511" s="71">
        <v>483.58</v>
      </c>
      <c r="E511" s="71">
        <v>1328.04</v>
      </c>
      <c r="F511" s="71">
        <v>1255.3399999999999</v>
      </c>
      <c r="G511" s="71">
        <v>1903.4899999999996</v>
      </c>
      <c r="H511" s="71">
        <v>3263.8699999999994</v>
      </c>
      <c r="I511" s="71">
        <v>1149.97</v>
      </c>
      <c r="J511" s="73">
        <v>2</v>
      </c>
    </row>
    <row r="512" spans="1:10">
      <c r="A512" s="85" t="s">
        <v>433</v>
      </c>
      <c r="B512" s="80" t="s">
        <v>888</v>
      </c>
      <c r="C512" s="78">
        <v>137.33999999999997</v>
      </c>
      <c r="D512" s="71">
        <v>164.25</v>
      </c>
      <c r="E512" s="71">
        <v>0</v>
      </c>
      <c r="F512" s="71">
        <v>74.12</v>
      </c>
      <c r="G512" s="71">
        <v>0</v>
      </c>
      <c r="H512" s="71">
        <v>61.5</v>
      </c>
      <c r="I512" s="71">
        <v>0</v>
      </c>
      <c r="J512" s="73">
        <v>0</v>
      </c>
    </row>
    <row r="513" spans="1:10">
      <c r="A513" s="85" t="s">
        <v>64</v>
      </c>
      <c r="B513" s="80" t="s">
        <v>889</v>
      </c>
      <c r="C513" s="78">
        <v>1486.66</v>
      </c>
      <c r="D513" s="71">
        <v>700.93000000000006</v>
      </c>
      <c r="E513" s="71">
        <v>1802.7499999999995</v>
      </c>
      <c r="F513" s="71">
        <v>1398.2100000000003</v>
      </c>
      <c r="G513" s="71">
        <v>436.95</v>
      </c>
      <c r="H513" s="71">
        <v>964.94000000000051</v>
      </c>
      <c r="I513" s="71">
        <v>620.40999999999974</v>
      </c>
      <c r="J513" s="73">
        <v>0</v>
      </c>
    </row>
    <row r="514" spans="1:10">
      <c r="A514" s="85" t="s">
        <v>432</v>
      </c>
      <c r="B514" s="80" t="s">
        <v>888</v>
      </c>
      <c r="C514" s="78">
        <v>146.08000000000001</v>
      </c>
      <c r="D514" s="71">
        <v>59.320000000000007</v>
      </c>
      <c r="E514" s="71">
        <v>526.79999999999984</v>
      </c>
      <c r="F514" s="71">
        <v>158.74</v>
      </c>
      <c r="G514" s="71">
        <v>150.47</v>
      </c>
      <c r="H514" s="71">
        <v>572.45000000000005</v>
      </c>
      <c r="I514" s="71">
        <v>72.12</v>
      </c>
      <c r="J514" s="73">
        <v>2</v>
      </c>
    </row>
    <row r="515" spans="1:10">
      <c r="A515" s="85" t="s">
        <v>431</v>
      </c>
      <c r="B515" s="80" t="s">
        <v>888</v>
      </c>
      <c r="C515" s="78">
        <v>0</v>
      </c>
      <c r="D515" s="71">
        <v>31.68</v>
      </c>
      <c r="E515" s="71">
        <v>0</v>
      </c>
      <c r="F515" s="71">
        <v>51.25</v>
      </c>
      <c r="G515" s="71">
        <v>276.55</v>
      </c>
      <c r="H515" s="71">
        <v>6.83</v>
      </c>
      <c r="I515" s="71">
        <v>0</v>
      </c>
      <c r="J515" s="73">
        <v>2</v>
      </c>
    </row>
    <row r="516" spans="1:10">
      <c r="A516" s="85" t="s">
        <v>430</v>
      </c>
      <c r="B516" s="80" t="s">
        <v>888</v>
      </c>
      <c r="C516" s="78">
        <v>823.80999999999983</v>
      </c>
      <c r="D516" s="71">
        <v>1396.1199999999997</v>
      </c>
      <c r="E516" s="71">
        <v>742.85000000000025</v>
      </c>
      <c r="F516" s="71">
        <v>924.6</v>
      </c>
      <c r="G516" s="71">
        <v>601.98</v>
      </c>
      <c r="H516" s="71">
        <v>562.44000000000005</v>
      </c>
      <c r="I516" s="71">
        <v>0</v>
      </c>
      <c r="J516" s="73">
        <v>0</v>
      </c>
    </row>
    <row r="517" spans="1:10">
      <c r="A517" s="85" t="s">
        <v>429</v>
      </c>
      <c r="B517" s="80" t="s">
        <v>888</v>
      </c>
      <c r="C517" s="78">
        <v>2787.0500000000006</v>
      </c>
      <c r="D517" s="71">
        <v>2064.56</v>
      </c>
      <c r="E517" s="71">
        <v>2359.6999999999994</v>
      </c>
      <c r="F517" s="71">
        <v>2330.7999999999997</v>
      </c>
      <c r="G517" s="71">
        <v>2279.8199999999997</v>
      </c>
      <c r="H517" s="71">
        <v>5140.8999999999996</v>
      </c>
      <c r="I517" s="71">
        <v>532.41</v>
      </c>
      <c r="J517" s="73">
        <v>2</v>
      </c>
    </row>
    <row r="518" spans="1:10">
      <c r="A518" s="85" t="s">
        <v>428</v>
      </c>
      <c r="B518" s="80" t="s">
        <v>888</v>
      </c>
      <c r="C518" s="78">
        <v>1.06</v>
      </c>
      <c r="D518" s="71">
        <v>0</v>
      </c>
      <c r="E518" s="71">
        <v>0</v>
      </c>
      <c r="F518" s="71">
        <v>80.070000000000007</v>
      </c>
      <c r="G518" s="71">
        <v>73.800000000000011</v>
      </c>
      <c r="H518" s="71">
        <v>61.5</v>
      </c>
      <c r="I518" s="71">
        <v>72.12</v>
      </c>
      <c r="J518" s="73">
        <v>2</v>
      </c>
    </row>
    <row r="519" spans="1:10">
      <c r="A519" s="85" t="s">
        <v>427</v>
      </c>
      <c r="B519" s="80" t="s">
        <v>888</v>
      </c>
      <c r="C519" s="78">
        <v>4294.8199999999988</v>
      </c>
      <c r="D519" s="71">
        <v>1781.7</v>
      </c>
      <c r="E519" s="71">
        <v>1578.7000000000003</v>
      </c>
      <c r="F519" s="71">
        <v>3293.7200000000021</v>
      </c>
      <c r="G519" s="71">
        <v>2111.3599999999997</v>
      </c>
      <c r="H519" s="71">
        <v>3402.6099999999988</v>
      </c>
      <c r="I519" s="71">
        <v>246.36</v>
      </c>
      <c r="J519" s="73">
        <v>2</v>
      </c>
    </row>
    <row r="520" spans="1:10">
      <c r="A520" s="85" t="s">
        <v>426</v>
      </c>
      <c r="B520" s="80" t="s">
        <v>888</v>
      </c>
      <c r="C520" s="78">
        <v>84.48</v>
      </c>
      <c r="D520" s="71">
        <v>109.74000000000001</v>
      </c>
      <c r="E520" s="71">
        <v>237.95999999999998</v>
      </c>
      <c r="F520" s="71">
        <v>0</v>
      </c>
      <c r="G520" s="71">
        <v>73.800000000000011</v>
      </c>
      <c r="H520" s="71">
        <v>61.5</v>
      </c>
      <c r="I520" s="71">
        <v>72.12</v>
      </c>
      <c r="J520" s="73">
        <v>0</v>
      </c>
    </row>
    <row r="521" spans="1:10">
      <c r="A521" s="85" t="s">
        <v>425</v>
      </c>
      <c r="B521" s="80" t="s">
        <v>888</v>
      </c>
      <c r="C521" s="78">
        <v>1552.7699999999993</v>
      </c>
      <c r="D521" s="71">
        <v>1082.1900000000003</v>
      </c>
      <c r="E521" s="71">
        <v>929.4</v>
      </c>
      <c r="F521" s="71">
        <v>1611.5999999999995</v>
      </c>
      <c r="G521" s="71">
        <v>1369.6299999999999</v>
      </c>
      <c r="H521" s="71">
        <v>434.53000000000003</v>
      </c>
      <c r="I521" s="71">
        <v>604.32000000000005</v>
      </c>
      <c r="J521" s="73">
        <v>0</v>
      </c>
    </row>
    <row r="522" spans="1:10">
      <c r="A522" s="85" t="s">
        <v>424</v>
      </c>
      <c r="B522" s="80" t="s">
        <v>888</v>
      </c>
      <c r="C522" s="78">
        <v>0</v>
      </c>
      <c r="D522" s="71">
        <v>25.26</v>
      </c>
      <c r="E522" s="71">
        <v>277.44</v>
      </c>
      <c r="F522" s="71">
        <v>74.12</v>
      </c>
      <c r="G522" s="71">
        <v>-4.9800000000000004</v>
      </c>
      <c r="H522" s="71">
        <v>61.5</v>
      </c>
      <c r="I522" s="71">
        <v>0</v>
      </c>
      <c r="J522" s="73">
        <v>0</v>
      </c>
    </row>
    <row r="523" spans="1:10">
      <c r="A523" s="85" t="s">
        <v>423</v>
      </c>
      <c r="B523" s="80" t="s">
        <v>888</v>
      </c>
      <c r="C523" s="78">
        <v>6701.24</v>
      </c>
      <c r="D523" s="71">
        <v>5732.71</v>
      </c>
      <c r="E523" s="71">
        <v>4131.7300000000023</v>
      </c>
      <c r="F523" s="71">
        <v>4821.3100000000022</v>
      </c>
      <c r="G523" s="71">
        <v>3221.1</v>
      </c>
      <c r="H523" s="71">
        <v>5414.9800000000005</v>
      </c>
      <c r="I523" s="71">
        <v>3547.3500000000013</v>
      </c>
      <c r="J523" s="73">
        <v>0</v>
      </c>
    </row>
    <row r="524" spans="1:10">
      <c r="A524" s="85" t="s">
        <v>63</v>
      </c>
      <c r="B524" s="80" t="s">
        <v>889</v>
      </c>
      <c r="C524" s="78">
        <v>934.69</v>
      </c>
      <c r="D524" s="71">
        <v>755.89999999999986</v>
      </c>
      <c r="E524" s="71">
        <v>744.39</v>
      </c>
      <c r="F524" s="71">
        <v>7674.4599999999973</v>
      </c>
      <c r="G524" s="71">
        <v>1044.7000000000003</v>
      </c>
      <c r="H524" s="71">
        <v>620.9899999999999</v>
      </c>
      <c r="I524" s="71">
        <v>0</v>
      </c>
      <c r="J524" s="73">
        <v>2</v>
      </c>
    </row>
    <row r="525" spans="1:10">
      <c r="A525" s="85" t="s">
        <v>422</v>
      </c>
      <c r="B525" s="80" t="s">
        <v>888</v>
      </c>
      <c r="C525" s="78">
        <v>1.84</v>
      </c>
      <c r="D525" s="71">
        <v>0</v>
      </c>
      <c r="E525" s="71">
        <v>237.96</v>
      </c>
      <c r="F525" s="71">
        <v>74.12</v>
      </c>
      <c r="G525" s="71">
        <v>73.800000000000011</v>
      </c>
      <c r="H525" s="71">
        <v>61.5</v>
      </c>
      <c r="I525" s="71">
        <v>0</v>
      </c>
      <c r="J525" s="73">
        <v>0</v>
      </c>
    </row>
    <row r="526" spans="1:10">
      <c r="A526" s="85" t="s">
        <v>421</v>
      </c>
      <c r="B526" s="80" t="s">
        <v>888</v>
      </c>
      <c r="C526" s="78">
        <v>34.32</v>
      </c>
      <c r="D526" s="71">
        <v>37.89</v>
      </c>
      <c r="E526" s="71">
        <v>74.22999999999999</v>
      </c>
      <c r="F526" s="71">
        <v>36.900000000000006</v>
      </c>
      <c r="G526" s="71">
        <v>82.110000000000014</v>
      </c>
      <c r="H526" s="71">
        <v>73.020000000000024</v>
      </c>
      <c r="I526" s="71">
        <v>72.12</v>
      </c>
      <c r="J526" s="73">
        <v>2</v>
      </c>
    </row>
    <row r="527" spans="1:10">
      <c r="A527" s="85" t="s">
        <v>420</v>
      </c>
      <c r="B527" s="80" t="s">
        <v>888</v>
      </c>
      <c r="C527" s="78">
        <v>1.84</v>
      </c>
      <c r="D527" s="71">
        <v>0</v>
      </c>
      <c r="E527" s="71">
        <v>74.22999999999999</v>
      </c>
      <c r="F527" s="71">
        <v>9.91</v>
      </c>
      <c r="G527" s="71">
        <v>73.800000000000011</v>
      </c>
      <c r="H527" s="71">
        <v>61.5</v>
      </c>
      <c r="I527" s="71">
        <v>72.12</v>
      </c>
      <c r="J527" s="73">
        <v>2</v>
      </c>
    </row>
    <row r="528" spans="1:10">
      <c r="A528" s="85" t="s">
        <v>419</v>
      </c>
      <c r="B528" s="80" t="s">
        <v>888</v>
      </c>
      <c r="C528" s="78">
        <v>228.54</v>
      </c>
      <c r="D528" s="71">
        <v>31.68</v>
      </c>
      <c r="E528" s="71">
        <v>285.13</v>
      </c>
      <c r="F528" s="71">
        <v>29.73</v>
      </c>
      <c r="G528" s="71">
        <v>93.62</v>
      </c>
      <c r="H528" s="71">
        <v>217.70999999999998</v>
      </c>
      <c r="I528" s="71">
        <v>87.28</v>
      </c>
      <c r="J528" s="73">
        <v>0</v>
      </c>
    </row>
    <row r="529" spans="1:10">
      <c r="A529" s="85" t="s">
        <v>418</v>
      </c>
      <c r="B529" s="80" t="s">
        <v>888</v>
      </c>
      <c r="C529" s="78">
        <v>0</v>
      </c>
      <c r="D529" s="71">
        <v>117.03</v>
      </c>
      <c r="E529" s="71">
        <v>6.26</v>
      </c>
      <c r="F529" s="71">
        <v>29.75</v>
      </c>
      <c r="G529" s="71">
        <v>73.800000000000011</v>
      </c>
      <c r="H529" s="71">
        <v>8.25</v>
      </c>
      <c r="I529" s="71">
        <v>0</v>
      </c>
      <c r="J529" s="73">
        <v>0</v>
      </c>
    </row>
    <row r="530" spans="1:10">
      <c r="A530" s="85" t="s">
        <v>417</v>
      </c>
      <c r="B530" s="80" t="s">
        <v>888</v>
      </c>
      <c r="C530" s="78">
        <v>84.47999999999999</v>
      </c>
      <c r="D530" s="71">
        <v>116.10000000000001</v>
      </c>
      <c r="E530" s="71">
        <v>1120.7600000000004</v>
      </c>
      <c r="F530" s="71">
        <v>26.19</v>
      </c>
      <c r="G530" s="71">
        <v>158.01</v>
      </c>
      <c r="H530" s="71">
        <v>89.22</v>
      </c>
      <c r="I530" s="71">
        <v>174.23999999999998</v>
      </c>
      <c r="J530" s="73">
        <v>0</v>
      </c>
    </row>
    <row r="531" spans="1:10">
      <c r="A531" s="85" t="s">
        <v>416</v>
      </c>
      <c r="B531" s="80" t="s">
        <v>888</v>
      </c>
      <c r="C531" s="78">
        <v>328.91</v>
      </c>
      <c r="D531" s="71">
        <v>1.06</v>
      </c>
      <c r="E531" s="71">
        <v>559.80000000000007</v>
      </c>
      <c r="F531" s="71">
        <v>284.25</v>
      </c>
      <c r="G531" s="71">
        <v>339.51000000000005</v>
      </c>
      <c r="H531" s="71">
        <v>183.52999999999997</v>
      </c>
      <c r="I531" s="71">
        <v>100.80000000000001</v>
      </c>
      <c r="J531" s="73">
        <v>0</v>
      </c>
    </row>
    <row r="532" spans="1:10">
      <c r="A532" s="85" t="s">
        <v>415</v>
      </c>
      <c r="B532" s="80" t="s">
        <v>888</v>
      </c>
      <c r="C532" s="78">
        <v>10462.58</v>
      </c>
      <c r="D532" s="71">
        <v>1244.9900000000005</v>
      </c>
      <c r="E532" s="71">
        <v>12525.909999999998</v>
      </c>
      <c r="F532" s="71">
        <v>1841.8600000000001</v>
      </c>
      <c r="G532" s="71">
        <v>8846.2399999999961</v>
      </c>
      <c r="H532" s="71">
        <v>8118.0299999999979</v>
      </c>
      <c r="I532" s="71">
        <v>348.48</v>
      </c>
      <c r="J532" s="73">
        <v>0</v>
      </c>
    </row>
    <row r="533" spans="1:10">
      <c r="A533" s="85" t="s">
        <v>414</v>
      </c>
      <c r="B533" s="80" t="s">
        <v>888</v>
      </c>
      <c r="C533" s="78">
        <v>3.99</v>
      </c>
      <c r="D533" s="71">
        <v>220.38</v>
      </c>
      <c r="E533" s="71">
        <v>0.95</v>
      </c>
      <c r="F533" s="71">
        <v>1.89</v>
      </c>
      <c r="G533" s="71">
        <v>75.690000000000012</v>
      </c>
      <c r="H533" s="71">
        <v>24.6</v>
      </c>
      <c r="I533" s="71">
        <v>24.04</v>
      </c>
      <c r="J533" s="73">
        <v>0</v>
      </c>
    </row>
    <row r="534" spans="1:10">
      <c r="A534" s="85" t="s">
        <v>413</v>
      </c>
      <c r="B534" s="80" t="s">
        <v>888</v>
      </c>
      <c r="C534" s="78">
        <v>126.72</v>
      </c>
      <c r="D534" s="71">
        <v>75.78</v>
      </c>
      <c r="E534" s="71">
        <v>0.95</v>
      </c>
      <c r="F534" s="71">
        <v>1.89</v>
      </c>
      <c r="G534" s="71">
        <v>73.800000000000011</v>
      </c>
      <c r="H534" s="71">
        <v>0</v>
      </c>
      <c r="I534" s="71">
        <v>0</v>
      </c>
      <c r="J534" s="73">
        <v>0</v>
      </c>
    </row>
    <row r="535" spans="1:10">
      <c r="A535" s="85" t="s">
        <v>62</v>
      </c>
      <c r="B535" s="80" t="s">
        <v>889</v>
      </c>
      <c r="C535" s="78">
        <v>0</v>
      </c>
      <c r="D535" s="71">
        <v>0</v>
      </c>
      <c r="E535" s="71">
        <v>1.93</v>
      </c>
      <c r="F535" s="71">
        <v>0</v>
      </c>
      <c r="G535" s="71">
        <v>82.110000000000014</v>
      </c>
      <c r="H535" s="71">
        <v>216.14</v>
      </c>
      <c r="I535" s="71">
        <v>111.98000000000002</v>
      </c>
      <c r="J535" s="73">
        <v>2</v>
      </c>
    </row>
    <row r="536" spans="1:10">
      <c r="A536" s="85" t="s">
        <v>412</v>
      </c>
      <c r="B536" s="80" t="s">
        <v>888</v>
      </c>
      <c r="C536" s="78">
        <v>401.29000000000008</v>
      </c>
      <c r="D536" s="71">
        <v>297.11</v>
      </c>
      <c r="E536" s="71">
        <v>158.52000000000001</v>
      </c>
      <c r="F536" s="71">
        <v>379.70999999999992</v>
      </c>
      <c r="G536" s="71">
        <v>73.800000000000011</v>
      </c>
      <c r="H536" s="71">
        <v>317.92</v>
      </c>
      <c r="I536" s="71">
        <v>336.46999999999997</v>
      </c>
      <c r="J536" s="73">
        <v>0</v>
      </c>
    </row>
    <row r="537" spans="1:10">
      <c r="A537" s="85" t="s">
        <v>411</v>
      </c>
      <c r="B537" s="80" t="s">
        <v>888</v>
      </c>
      <c r="C537" s="78">
        <v>0</v>
      </c>
      <c r="D537" s="71">
        <v>75.78</v>
      </c>
      <c r="E537" s="71">
        <v>438.74999999999989</v>
      </c>
      <c r="F537" s="71">
        <v>0</v>
      </c>
      <c r="G537" s="71">
        <v>0</v>
      </c>
      <c r="H537" s="71">
        <v>73.800000000000011</v>
      </c>
      <c r="I537" s="71">
        <v>0</v>
      </c>
      <c r="J537" s="73">
        <v>0</v>
      </c>
    </row>
    <row r="538" spans="1:10">
      <c r="A538" s="85" t="s">
        <v>410</v>
      </c>
      <c r="B538" s="80" t="s">
        <v>888</v>
      </c>
      <c r="C538" s="78">
        <v>337.70000000000005</v>
      </c>
      <c r="D538" s="71">
        <v>1.84</v>
      </c>
      <c r="E538" s="71">
        <v>1.89</v>
      </c>
      <c r="F538" s="71">
        <v>3.82</v>
      </c>
      <c r="G538" s="71">
        <v>74.77000000000001</v>
      </c>
      <c r="H538" s="71">
        <v>73.800000000000011</v>
      </c>
      <c r="I538" s="71">
        <v>0</v>
      </c>
      <c r="J538" s="73">
        <v>0</v>
      </c>
    </row>
    <row r="539" spans="1:10">
      <c r="A539" s="85" t="s">
        <v>409</v>
      </c>
      <c r="B539" s="80" t="s">
        <v>888</v>
      </c>
      <c r="C539" s="78">
        <v>38.980000000000004</v>
      </c>
      <c r="D539" s="71">
        <v>12.63</v>
      </c>
      <c r="E539" s="71">
        <v>0.95</v>
      </c>
      <c r="F539" s="71">
        <v>26.490000000000002</v>
      </c>
      <c r="G539" s="71">
        <v>75.690000000000012</v>
      </c>
      <c r="H539" s="71">
        <v>0</v>
      </c>
      <c r="I539" s="71">
        <v>0</v>
      </c>
      <c r="J539" s="73">
        <v>2</v>
      </c>
    </row>
    <row r="540" spans="1:10">
      <c r="A540" s="85" t="s">
        <v>408</v>
      </c>
      <c r="B540" s="80" t="s">
        <v>888</v>
      </c>
      <c r="C540" s="78">
        <v>633.6</v>
      </c>
      <c r="D540" s="71">
        <v>1.45</v>
      </c>
      <c r="E540" s="71">
        <v>0.95</v>
      </c>
      <c r="F540" s="71">
        <v>1.89</v>
      </c>
      <c r="G540" s="71">
        <v>75.690000000000012</v>
      </c>
      <c r="H540" s="71">
        <v>24.6</v>
      </c>
      <c r="I540" s="71">
        <v>24.04</v>
      </c>
      <c r="J540" s="73">
        <v>0</v>
      </c>
    </row>
    <row r="541" spans="1:10">
      <c r="A541" s="85" t="s">
        <v>407</v>
      </c>
      <c r="B541" s="80" t="s">
        <v>888</v>
      </c>
      <c r="C541" s="78">
        <v>566.16</v>
      </c>
      <c r="D541" s="71">
        <v>1094.52</v>
      </c>
      <c r="E541" s="71">
        <v>716.29</v>
      </c>
      <c r="F541" s="71">
        <v>1231.7799999999997</v>
      </c>
      <c r="G541" s="71">
        <v>1259.8900000000001</v>
      </c>
      <c r="H541" s="71">
        <v>435.96000000000009</v>
      </c>
      <c r="I541" s="71">
        <v>776.63</v>
      </c>
      <c r="J541" s="73">
        <v>2</v>
      </c>
    </row>
    <row r="542" spans="1:10">
      <c r="A542" s="85" t="s">
        <v>406</v>
      </c>
      <c r="B542" s="80" t="s">
        <v>888</v>
      </c>
      <c r="C542" s="78">
        <v>19.62</v>
      </c>
      <c r="D542" s="71">
        <v>17.66</v>
      </c>
      <c r="E542" s="71">
        <v>601.41</v>
      </c>
      <c r="F542" s="71">
        <v>1.89</v>
      </c>
      <c r="G542" s="71">
        <v>36.640000000000008</v>
      </c>
      <c r="H542" s="71">
        <v>0</v>
      </c>
      <c r="I542" s="71">
        <v>589.61999999999978</v>
      </c>
      <c r="J542" s="73">
        <v>0</v>
      </c>
    </row>
    <row r="543" spans="1:10">
      <c r="A543" s="85" t="s">
        <v>405</v>
      </c>
      <c r="B543" s="80" t="s">
        <v>888</v>
      </c>
      <c r="C543" s="78">
        <v>0</v>
      </c>
      <c r="D543" s="71">
        <v>0</v>
      </c>
      <c r="E543" s="71">
        <v>0</v>
      </c>
      <c r="F543" s="71">
        <v>0</v>
      </c>
      <c r="G543" s="71">
        <v>350.88</v>
      </c>
      <c r="H543" s="71">
        <v>53.160000000000004</v>
      </c>
      <c r="I543" s="71">
        <v>24.04</v>
      </c>
      <c r="J543" s="73">
        <v>2</v>
      </c>
    </row>
    <row r="544" spans="1:10">
      <c r="A544" s="85" t="s">
        <v>404</v>
      </c>
      <c r="B544" s="80" t="s">
        <v>888</v>
      </c>
      <c r="C544" s="78">
        <v>151.56</v>
      </c>
      <c r="D544" s="71">
        <v>75.78</v>
      </c>
      <c r="E544" s="71">
        <v>0</v>
      </c>
      <c r="F544" s="71">
        <v>0</v>
      </c>
      <c r="G544" s="71">
        <v>73.800000000000011</v>
      </c>
      <c r="H544" s="71">
        <v>0</v>
      </c>
      <c r="I544" s="71">
        <v>0</v>
      </c>
      <c r="J544" s="73">
        <v>0</v>
      </c>
    </row>
    <row r="545" spans="1:10">
      <c r="A545" s="85" t="s">
        <v>403</v>
      </c>
      <c r="B545" s="80" t="s">
        <v>888</v>
      </c>
      <c r="C545" s="78">
        <v>0</v>
      </c>
      <c r="D545" s="71">
        <v>73.760000000000005</v>
      </c>
      <c r="E545" s="71">
        <v>334.13999999999987</v>
      </c>
      <c r="F545" s="71">
        <v>368.49999999999994</v>
      </c>
      <c r="G545" s="71">
        <v>464.69999999999987</v>
      </c>
      <c r="H545" s="71">
        <v>73.800000000000011</v>
      </c>
      <c r="I545" s="71">
        <v>415.30999999999995</v>
      </c>
      <c r="J545" s="73">
        <v>2</v>
      </c>
    </row>
    <row r="546" spans="1:10">
      <c r="A546" s="85" t="s">
        <v>61</v>
      </c>
      <c r="B546" s="80" t="s">
        <v>889</v>
      </c>
      <c r="C546" s="78">
        <v>0</v>
      </c>
      <c r="D546" s="71">
        <v>0</v>
      </c>
      <c r="E546" s="71">
        <v>74.87</v>
      </c>
      <c r="F546" s="71">
        <v>570.41</v>
      </c>
      <c r="G546" s="71">
        <v>35.840000000000003</v>
      </c>
      <c r="H546" s="71">
        <v>21.4</v>
      </c>
      <c r="I546" s="71">
        <v>37.9</v>
      </c>
      <c r="J546" s="73">
        <v>2</v>
      </c>
    </row>
    <row r="547" spans="1:10">
      <c r="A547" s="85" t="s">
        <v>402</v>
      </c>
      <c r="B547" s="80" t="s">
        <v>888</v>
      </c>
      <c r="C547" s="78">
        <v>1114.5200000000002</v>
      </c>
      <c r="D547" s="71">
        <v>2049.6000000000004</v>
      </c>
      <c r="E547" s="71">
        <v>0</v>
      </c>
      <c r="F547" s="71">
        <v>0</v>
      </c>
      <c r="G547" s="71">
        <v>603.74</v>
      </c>
      <c r="H547" s="71">
        <v>0</v>
      </c>
      <c r="I547" s="71">
        <v>586.31000000000017</v>
      </c>
      <c r="J547" s="73">
        <v>0</v>
      </c>
    </row>
    <row r="548" spans="1:10">
      <c r="A548" s="85" t="s">
        <v>401</v>
      </c>
      <c r="B548" s="80" t="s">
        <v>888</v>
      </c>
      <c r="C548" s="78">
        <v>601.42999999999984</v>
      </c>
      <c r="D548" s="71">
        <v>273.65999999999997</v>
      </c>
      <c r="E548" s="71">
        <v>1718.4900000000005</v>
      </c>
      <c r="F548" s="71">
        <v>352.04999999999995</v>
      </c>
      <c r="G548" s="71">
        <v>2037.8400000000001</v>
      </c>
      <c r="H548" s="71">
        <v>1980.6000000000004</v>
      </c>
      <c r="I548" s="71">
        <v>0</v>
      </c>
      <c r="J548" s="73">
        <v>2</v>
      </c>
    </row>
    <row r="549" spans="1:10">
      <c r="A549" s="85" t="s">
        <v>400</v>
      </c>
      <c r="B549" s="80" t="s">
        <v>888</v>
      </c>
      <c r="C549" s="78">
        <v>363.22000000000008</v>
      </c>
      <c r="D549" s="71">
        <v>234.08000000000004</v>
      </c>
      <c r="E549" s="71">
        <v>2.88</v>
      </c>
      <c r="F549" s="71">
        <v>800.81999999999994</v>
      </c>
      <c r="G549" s="71">
        <v>897.68999999999983</v>
      </c>
      <c r="H549" s="71">
        <v>1748.6699999999985</v>
      </c>
      <c r="I549" s="71">
        <v>0</v>
      </c>
      <c r="J549" s="73">
        <v>2</v>
      </c>
    </row>
    <row r="550" spans="1:10">
      <c r="A550" s="85" t="s">
        <v>399</v>
      </c>
      <c r="B550" s="80" t="s">
        <v>890</v>
      </c>
      <c r="C550" s="78">
        <v>134.61999999999998</v>
      </c>
      <c r="D550" s="71">
        <v>313.23</v>
      </c>
      <c r="E550" s="71">
        <v>313.37999999999994</v>
      </c>
      <c r="F550" s="71">
        <v>1.89</v>
      </c>
      <c r="G550" s="71">
        <v>1118.1099999999999</v>
      </c>
      <c r="H550" s="71">
        <v>736.42999999999961</v>
      </c>
      <c r="I550" s="71">
        <v>549.20000000000005</v>
      </c>
      <c r="J550" s="73">
        <v>2</v>
      </c>
    </row>
    <row r="551" spans="1:10">
      <c r="A551" s="85" t="s">
        <v>398</v>
      </c>
      <c r="B551" s="80" t="s">
        <v>890</v>
      </c>
      <c r="C551" s="78">
        <v>885.00999999999908</v>
      </c>
      <c r="D551" s="71">
        <v>1114.6000000000001</v>
      </c>
      <c r="E551" s="71">
        <v>1507.3200000000006</v>
      </c>
      <c r="F551" s="71">
        <v>598.91</v>
      </c>
      <c r="G551" s="71">
        <v>2159.3099999999995</v>
      </c>
      <c r="H551" s="71">
        <v>73.800000000000011</v>
      </c>
      <c r="I551" s="71">
        <v>1023.2700000000002</v>
      </c>
      <c r="J551" s="73">
        <v>0</v>
      </c>
    </row>
    <row r="552" spans="1:10">
      <c r="A552" s="85" t="s">
        <v>397</v>
      </c>
      <c r="B552" s="80" t="s">
        <v>890</v>
      </c>
      <c r="C552" s="78">
        <v>1.0900000000000001</v>
      </c>
      <c r="D552" s="71">
        <v>126.38000000000001</v>
      </c>
      <c r="E552" s="71">
        <v>267</v>
      </c>
      <c r="F552" s="71">
        <v>1.89</v>
      </c>
      <c r="G552" s="71">
        <v>250.1999999999999</v>
      </c>
      <c r="H552" s="71">
        <v>32.43</v>
      </c>
      <c r="I552" s="71">
        <v>24.04</v>
      </c>
      <c r="J552" s="73">
        <v>0</v>
      </c>
    </row>
    <row r="553" spans="1:10">
      <c r="A553" s="85" t="s">
        <v>396</v>
      </c>
      <c r="B553" s="80" t="s">
        <v>890</v>
      </c>
      <c r="C553" s="78">
        <v>73.92</v>
      </c>
      <c r="D553" s="71">
        <v>1965.8600000000001</v>
      </c>
      <c r="E553" s="71">
        <v>2375.7599999999984</v>
      </c>
      <c r="F553" s="71">
        <v>862.37</v>
      </c>
      <c r="G553" s="71">
        <v>4385.8799999999992</v>
      </c>
      <c r="H553" s="71">
        <v>520.91999999999996</v>
      </c>
      <c r="I553" s="71">
        <v>435.6</v>
      </c>
      <c r="J553" s="73">
        <v>2</v>
      </c>
    </row>
    <row r="554" spans="1:10">
      <c r="A554" s="85" t="s">
        <v>395</v>
      </c>
      <c r="B554" s="80" t="s">
        <v>890</v>
      </c>
      <c r="C554" s="78">
        <v>0</v>
      </c>
      <c r="D554" s="71">
        <v>73.760000000000005</v>
      </c>
      <c r="E554" s="71">
        <v>0.95</v>
      </c>
      <c r="F554" s="71">
        <v>3.78</v>
      </c>
      <c r="G554" s="71">
        <v>28.380000000000003</v>
      </c>
      <c r="H554" s="71">
        <v>0</v>
      </c>
      <c r="I554" s="71">
        <v>24.04</v>
      </c>
      <c r="J554" s="73">
        <v>0</v>
      </c>
    </row>
    <row r="555" spans="1:10">
      <c r="A555" s="85" t="s">
        <v>394</v>
      </c>
      <c r="B555" s="80" t="s">
        <v>890</v>
      </c>
      <c r="C555" s="78">
        <v>2.1800000000000002</v>
      </c>
      <c r="D555" s="71">
        <v>786.67999999999972</v>
      </c>
      <c r="E555" s="71">
        <v>464.47999999999996</v>
      </c>
      <c r="F555" s="71">
        <v>1.89</v>
      </c>
      <c r="G555" s="71">
        <v>278.18999999999994</v>
      </c>
      <c r="H555" s="71">
        <v>214.72</v>
      </c>
      <c r="I555" s="71">
        <v>0</v>
      </c>
      <c r="J555" s="73">
        <v>0</v>
      </c>
    </row>
    <row r="556" spans="1:10">
      <c r="A556" s="85" t="s">
        <v>393</v>
      </c>
      <c r="B556" s="80" t="s">
        <v>890</v>
      </c>
      <c r="C556" s="78">
        <v>42.24</v>
      </c>
      <c r="D556" s="71">
        <v>16.14</v>
      </c>
      <c r="E556" s="71">
        <v>8.3000000000000007</v>
      </c>
      <c r="F556" s="71">
        <v>0</v>
      </c>
      <c r="G556" s="71">
        <v>74.53</v>
      </c>
      <c r="H556" s="71">
        <v>0</v>
      </c>
      <c r="I556" s="71">
        <v>38.72</v>
      </c>
      <c r="J556" s="73">
        <v>2</v>
      </c>
    </row>
    <row r="557" spans="1:10">
      <c r="A557" s="85" t="s">
        <v>60</v>
      </c>
      <c r="B557" s="80" t="s">
        <v>889</v>
      </c>
      <c r="C557" s="78">
        <v>459.67</v>
      </c>
      <c r="D557" s="71">
        <v>473.41</v>
      </c>
      <c r="E557" s="71">
        <v>689.85</v>
      </c>
      <c r="F557" s="71">
        <v>912.56000000000017</v>
      </c>
      <c r="G557" s="71">
        <v>442.38999999999987</v>
      </c>
      <c r="H557" s="71">
        <v>269.93</v>
      </c>
      <c r="I557" s="71">
        <v>559.7399999999999</v>
      </c>
      <c r="J557" s="73">
        <v>2</v>
      </c>
    </row>
    <row r="558" spans="1:10">
      <c r="A558" s="85" t="s">
        <v>392</v>
      </c>
      <c r="B558" s="80" t="s">
        <v>890</v>
      </c>
      <c r="C558" s="78">
        <v>126.72</v>
      </c>
      <c r="D558" s="71">
        <v>1.45</v>
      </c>
      <c r="E558" s="71">
        <v>2476.5299999999993</v>
      </c>
      <c r="F558" s="71">
        <v>0</v>
      </c>
      <c r="G558" s="71">
        <v>521.52</v>
      </c>
      <c r="H558" s="71">
        <v>0</v>
      </c>
      <c r="I558" s="71">
        <v>0</v>
      </c>
      <c r="J558" s="73">
        <v>0</v>
      </c>
    </row>
    <row r="559" spans="1:10">
      <c r="A559" s="85" t="s">
        <v>391</v>
      </c>
      <c r="B559" s="80" t="s">
        <v>890</v>
      </c>
      <c r="C559" s="78">
        <v>37.39</v>
      </c>
      <c r="D559" s="71">
        <v>20.700000000000003</v>
      </c>
      <c r="E559" s="71">
        <v>17.55</v>
      </c>
      <c r="F559" s="71">
        <v>668.12000000000012</v>
      </c>
      <c r="G559" s="71">
        <v>39.78</v>
      </c>
      <c r="H559" s="71">
        <v>24.6</v>
      </c>
      <c r="I559" s="71">
        <v>48.08</v>
      </c>
      <c r="J559" s="73">
        <v>2</v>
      </c>
    </row>
    <row r="560" spans="1:10">
      <c r="A560" s="85" t="s">
        <v>390</v>
      </c>
      <c r="B560" s="80" t="s">
        <v>890</v>
      </c>
      <c r="C560" s="78">
        <v>809.4</v>
      </c>
      <c r="D560" s="71">
        <v>1675.7700000000004</v>
      </c>
      <c r="E560" s="71">
        <v>824.33000000000038</v>
      </c>
      <c r="F560" s="71">
        <v>852.9699999999998</v>
      </c>
      <c r="G560" s="71">
        <v>1330.3200000000002</v>
      </c>
      <c r="H560" s="71">
        <v>491.5499999999999</v>
      </c>
      <c r="I560" s="71">
        <v>0</v>
      </c>
      <c r="J560" s="73">
        <v>0</v>
      </c>
    </row>
    <row r="561" spans="1:10">
      <c r="A561" s="85" t="s">
        <v>389</v>
      </c>
      <c r="B561" s="80" t="s">
        <v>890</v>
      </c>
      <c r="C561" s="78">
        <v>2.1800000000000002</v>
      </c>
      <c r="D561" s="71">
        <v>1.0900000000000001</v>
      </c>
      <c r="E561" s="71">
        <v>0.95</v>
      </c>
      <c r="F561" s="71">
        <v>1.89</v>
      </c>
      <c r="G561" s="71">
        <v>0.98</v>
      </c>
      <c r="H561" s="71">
        <v>24.6</v>
      </c>
      <c r="I561" s="71">
        <v>24.04</v>
      </c>
      <c r="J561" s="73">
        <v>2</v>
      </c>
    </row>
    <row r="562" spans="1:10">
      <c r="A562" s="85" t="s">
        <v>388</v>
      </c>
      <c r="B562" s="80" t="s">
        <v>890</v>
      </c>
      <c r="C562" s="78">
        <v>256.91999999999996</v>
      </c>
      <c r="D562" s="71">
        <v>75.78</v>
      </c>
      <c r="E562" s="71">
        <v>0.95</v>
      </c>
      <c r="F562" s="71">
        <v>3.82</v>
      </c>
      <c r="G562" s="71">
        <v>73.800000000000011</v>
      </c>
      <c r="H562" s="71">
        <v>0</v>
      </c>
      <c r="I562" s="71">
        <v>0</v>
      </c>
      <c r="J562" s="73">
        <v>0</v>
      </c>
    </row>
    <row r="563" spans="1:10">
      <c r="A563" s="85" t="s">
        <v>387</v>
      </c>
      <c r="B563" s="80" t="s">
        <v>890</v>
      </c>
      <c r="C563" s="78">
        <v>0</v>
      </c>
      <c r="D563" s="71">
        <v>330.03000000000003</v>
      </c>
      <c r="E563" s="71">
        <v>0</v>
      </c>
      <c r="F563" s="71">
        <v>1.89</v>
      </c>
      <c r="G563" s="71">
        <v>73.800000000000011</v>
      </c>
      <c r="H563" s="71">
        <v>870.59999999999991</v>
      </c>
      <c r="I563" s="71">
        <v>290.07</v>
      </c>
      <c r="J563" s="73">
        <v>2</v>
      </c>
    </row>
    <row r="564" spans="1:10">
      <c r="A564" s="85" t="s">
        <v>386</v>
      </c>
      <c r="B564" s="80" t="s">
        <v>890</v>
      </c>
      <c r="C564" s="78">
        <v>335.11</v>
      </c>
      <c r="D564" s="71">
        <v>3.68</v>
      </c>
      <c r="E564" s="71">
        <v>215.58</v>
      </c>
      <c r="F564" s="71">
        <v>128.24</v>
      </c>
      <c r="G564" s="71">
        <v>73.800000000000011</v>
      </c>
      <c r="H564" s="71">
        <v>272.20999999999998</v>
      </c>
      <c r="I564" s="71">
        <v>0</v>
      </c>
      <c r="J564" s="73">
        <v>0</v>
      </c>
    </row>
    <row r="565" spans="1:10">
      <c r="A565" s="85" t="s">
        <v>385</v>
      </c>
      <c r="B565" s="80" t="s">
        <v>890</v>
      </c>
      <c r="C565" s="78">
        <v>1.0900000000000001</v>
      </c>
      <c r="D565" s="71">
        <v>2.1500000000000004</v>
      </c>
      <c r="E565" s="71">
        <v>0.95</v>
      </c>
      <c r="F565" s="71">
        <v>1.89</v>
      </c>
      <c r="G565" s="71">
        <v>0</v>
      </c>
      <c r="H565" s="71">
        <v>24.6</v>
      </c>
      <c r="I565" s="71">
        <v>0</v>
      </c>
      <c r="J565" s="73">
        <v>2</v>
      </c>
    </row>
    <row r="566" spans="1:10">
      <c r="A566" s="85" t="s">
        <v>384</v>
      </c>
      <c r="B566" s="80" t="s">
        <v>890</v>
      </c>
      <c r="C566" s="78">
        <v>0</v>
      </c>
      <c r="D566" s="71">
        <v>1.45</v>
      </c>
      <c r="E566" s="71">
        <v>0</v>
      </c>
      <c r="F566" s="71">
        <v>755.58000000000015</v>
      </c>
      <c r="G566" s="71">
        <v>273.78000000000003</v>
      </c>
      <c r="H566" s="71">
        <v>73.800000000000011</v>
      </c>
      <c r="I566" s="71">
        <v>815.33</v>
      </c>
      <c r="J566" s="73">
        <v>2</v>
      </c>
    </row>
    <row r="567" spans="1:10">
      <c r="A567" s="85" t="s">
        <v>383</v>
      </c>
      <c r="B567" s="80" t="s">
        <v>890</v>
      </c>
      <c r="C567" s="78">
        <v>0</v>
      </c>
      <c r="D567" s="71">
        <v>0</v>
      </c>
      <c r="E567" s="71">
        <v>360.67999999999995</v>
      </c>
      <c r="F567" s="71">
        <v>1.89</v>
      </c>
      <c r="G567" s="71">
        <v>393.05999999999983</v>
      </c>
      <c r="H567" s="71">
        <v>98.4</v>
      </c>
      <c r="I567" s="71">
        <v>24.04</v>
      </c>
      <c r="J567" s="73">
        <v>2</v>
      </c>
    </row>
    <row r="568" spans="1:10">
      <c r="A568" s="85" t="s">
        <v>59</v>
      </c>
      <c r="B568" s="80" t="s">
        <v>888</v>
      </c>
      <c r="C568" s="78">
        <v>617.08000000000004</v>
      </c>
      <c r="D568" s="71">
        <v>1193.8100000000004</v>
      </c>
      <c r="E568" s="71">
        <v>1868.18</v>
      </c>
      <c r="F568" s="71">
        <v>441.45</v>
      </c>
      <c r="G568" s="71">
        <v>110.28000000000002</v>
      </c>
      <c r="H568" s="71">
        <v>1182.54</v>
      </c>
      <c r="I568" s="71">
        <v>1104.2100000000003</v>
      </c>
      <c r="J568" s="73">
        <v>0</v>
      </c>
    </row>
    <row r="569" spans="1:10">
      <c r="A569" s="85" t="s">
        <v>382</v>
      </c>
      <c r="B569" s="80" t="s">
        <v>890</v>
      </c>
      <c r="C569" s="78">
        <v>0</v>
      </c>
      <c r="D569" s="71">
        <v>75.78</v>
      </c>
      <c r="E569" s="71">
        <v>79.260000000000005</v>
      </c>
      <c r="F569" s="71">
        <v>0</v>
      </c>
      <c r="G569" s="71">
        <v>82.760000000000019</v>
      </c>
      <c r="H569" s="71">
        <v>73.800000000000011</v>
      </c>
      <c r="I569" s="71">
        <v>0</v>
      </c>
      <c r="J569" s="73">
        <v>2</v>
      </c>
    </row>
    <row r="570" spans="1:10">
      <c r="A570" s="85" t="s">
        <v>381</v>
      </c>
      <c r="B570" s="80" t="s">
        <v>890</v>
      </c>
      <c r="C570" s="78">
        <v>2.93</v>
      </c>
      <c r="D570" s="71">
        <v>17.23</v>
      </c>
      <c r="E570" s="71">
        <v>0.95</v>
      </c>
      <c r="F570" s="71">
        <v>1.89</v>
      </c>
      <c r="G570" s="71">
        <v>75.690000000000012</v>
      </c>
      <c r="H570" s="71">
        <v>0</v>
      </c>
      <c r="I570" s="71">
        <v>24.04</v>
      </c>
      <c r="J570" s="73">
        <v>2</v>
      </c>
    </row>
    <row r="571" spans="1:10">
      <c r="A571" s="85" t="s">
        <v>380</v>
      </c>
      <c r="B571" s="80" t="s">
        <v>890</v>
      </c>
      <c r="C571" s="78">
        <v>21.56</v>
      </c>
      <c r="D571" s="71">
        <v>1934.9300000000014</v>
      </c>
      <c r="E571" s="71">
        <v>320.95999999999992</v>
      </c>
      <c r="F571" s="71">
        <v>20.86</v>
      </c>
      <c r="G571" s="71">
        <v>366.99999999999994</v>
      </c>
      <c r="H571" s="71">
        <v>66.22</v>
      </c>
      <c r="I571" s="71">
        <v>0</v>
      </c>
      <c r="J571" s="73">
        <v>0</v>
      </c>
    </row>
    <row r="572" spans="1:10">
      <c r="A572" s="85" t="s">
        <v>379</v>
      </c>
      <c r="B572" s="80" t="s">
        <v>890</v>
      </c>
      <c r="C572" s="78">
        <v>126.72</v>
      </c>
      <c r="D572" s="71">
        <v>288.42</v>
      </c>
      <c r="E572" s="71">
        <v>286.01000000000005</v>
      </c>
      <c r="F572" s="71">
        <v>190.32999999999998</v>
      </c>
      <c r="G572" s="71">
        <v>207.51000000000002</v>
      </c>
      <c r="H572" s="71">
        <v>29.73</v>
      </c>
      <c r="I572" s="71">
        <v>41</v>
      </c>
      <c r="J572" s="73">
        <v>0</v>
      </c>
    </row>
    <row r="573" spans="1:10">
      <c r="A573" s="85" t="s">
        <v>378</v>
      </c>
      <c r="B573" s="80" t="s">
        <v>890</v>
      </c>
      <c r="C573" s="78">
        <v>0</v>
      </c>
      <c r="D573" s="71">
        <v>0</v>
      </c>
      <c r="E573" s="71">
        <v>0</v>
      </c>
      <c r="F573" s="71">
        <v>0</v>
      </c>
      <c r="G573" s="71">
        <v>1545.6899999999998</v>
      </c>
      <c r="H573" s="71">
        <v>809.36000000000024</v>
      </c>
      <c r="I573" s="71">
        <v>0</v>
      </c>
      <c r="J573" s="73">
        <v>2</v>
      </c>
    </row>
    <row r="574" spans="1:10">
      <c r="A574" s="85" t="s">
        <v>377</v>
      </c>
      <c r="B574" s="80" t="s">
        <v>890</v>
      </c>
      <c r="C574" s="78">
        <v>1.0900000000000001</v>
      </c>
      <c r="D574" s="71">
        <v>37.260000000000005</v>
      </c>
      <c r="E574" s="71">
        <v>19.829999999999998</v>
      </c>
      <c r="F574" s="71">
        <v>1.89</v>
      </c>
      <c r="G574" s="71">
        <v>38.03</v>
      </c>
      <c r="H574" s="71">
        <v>73.800000000000011</v>
      </c>
      <c r="I574" s="71">
        <v>21.7</v>
      </c>
      <c r="J574" s="73">
        <v>2</v>
      </c>
    </row>
    <row r="575" spans="1:10">
      <c r="A575" s="85" t="s">
        <v>376</v>
      </c>
      <c r="B575" s="80" t="s">
        <v>890</v>
      </c>
      <c r="C575" s="78">
        <v>586.62000000000012</v>
      </c>
      <c r="D575" s="71">
        <v>1.45</v>
      </c>
      <c r="E575" s="71">
        <v>232.75</v>
      </c>
      <c r="F575" s="71">
        <v>1208.9199999999996</v>
      </c>
      <c r="G575" s="71">
        <v>802.7900000000003</v>
      </c>
      <c r="H575" s="71">
        <v>98.4</v>
      </c>
      <c r="I575" s="71">
        <v>24.04</v>
      </c>
      <c r="J575" s="73">
        <v>2</v>
      </c>
    </row>
    <row r="576" spans="1:10">
      <c r="A576" s="85" t="s">
        <v>375</v>
      </c>
      <c r="B576" s="80" t="s">
        <v>890</v>
      </c>
      <c r="C576" s="78">
        <v>0</v>
      </c>
      <c r="D576" s="71">
        <v>75.78</v>
      </c>
      <c r="E576" s="71">
        <v>59.71</v>
      </c>
      <c r="F576" s="71">
        <v>358.46999999999991</v>
      </c>
      <c r="G576" s="71">
        <v>73.800000000000011</v>
      </c>
      <c r="H576" s="71">
        <v>18.649999999999999</v>
      </c>
      <c r="I576" s="71">
        <v>339.2</v>
      </c>
      <c r="J576" s="73">
        <v>2</v>
      </c>
    </row>
    <row r="577" spans="1:10">
      <c r="A577" s="85" t="s">
        <v>374</v>
      </c>
      <c r="B577" s="80" t="s">
        <v>890</v>
      </c>
      <c r="C577" s="78">
        <v>126.72</v>
      </c>
      <c r="D577" s="71">
        <v>16.14</v>
      </c>
      <c r="E577" s="71">
        <v>79.260000000000005</v>
      </c>
      <c r="F577" s="71">
        <v>1.89</v>
      </c>
      <c r="G577" s="71">
        <v>33.56</v>
      </c>
      <c r="H577" s="71">
        <v>0</v>
      </c>
      <c r="I577" s="71">
        <v>0</v>
      </c>
      <c r="J577" s="73">
        <v>0</v>
      </c>
    </row>
    <row r="578" spans="1:10">
      <c r="A578" s="85" t="s">
        <v>373</v>
      </c>
      <c r="B578" s="80" t="s">
        <v>890</v>
      </c>
      <c r="C578" s="78">
        <v>417.74</v>
      </c>
      <c r="D578" s="71">
        <v>641.89</v>
      </c>
      <c r="E578" s="71">
        <v>410.51</v>
      </c>
      <c r="F578" s="71">
        <v>20.309999999999999</v>
      </c>
      <c r="G578" s="71">
        <v>225.61</v>
      </c>
      <c r="H578" s="71">
        <v>147.60000000000002</v>
      </c>
      <c r="I578" s="71">
        <v>70.2</v>
      </c>
      <c r="J578" s="73">
        <v>0</v>
      </c>
    </row>
    <row r="579" spans="1:10">
      <c r="A579" s="85" t="s">
        <v>58</v>
      </c>
      <c r="B579" s="80" t="s">
        <v>889</v>
      </c>
      <c r="C579" s="78">
        <v>1.06</v>
      </c>
      <c r="D579" s="71">
        <v>2.5099999999999998</v>
      </c>
      <c r="E579" s="71">
        <v>2.88</v>
      </c>
      <c r="F579" s="71">
        <v>3.01</v>
      </c>
      <c r="G579" s="71">
        <v>21.12</v>
      </c>
      <c r="H579" s="71">
        <v>0</v>
      </c>
      <c r="I579" s="71">
        <v>0</v>
      </c>
      <c r="J579" s="73">
        <v>2</v>
      </c>
    </row>
    <row r="580" spans="1:10">
      <c r="A580" s="85" t="s">
        <v>372</v>
      </c>
      <c r="B580" s="80" t="s">
        <v>890</v>
      </c>
      <c r="C580" s="78">
        <v>2143.6799999999998</v>
      </c>
      <c r="D580" s="71">
        <v>151.56</v>
      </c>
      <c r="E580" s="71">
        <v>158.52000000000001</v>
      </c>
      <c r="F580" s="71">
        <v>147.60000000000002</v>
      </c>
      <c r="G580" s="71">
        <v>81.52000000000001</v>
      </c>
      <c r="H580" s="71">
        <v>1320.7200000000003</v>
      </c>
      <c r="I580" s="71">
        <v>251.88000000000002</v>
      </c>
      <c r="J580" s="73">
        <v>0</v>
      </c>
    </row>
    <row r="581" spans="1:10">
      <c r="A581" s="85" t="s">
        <v>371</v>
      </c>
      <c r="B581" s="80" t="s">
        <v>890</v>
      </c>
      <c r="C581" s="78">
        <v>1.84</v>
      </c>
      <c r="D581" s="71">
        <v>1.84</v>
      </c>
      <c r="E581" s="71">
        <v>0</v>
      </c>
      <c r="F581" s="71">
        <v>5.67</v>
      </c>
      <c r="G581" s="71">
        <v>91.720000000000013</v>
      </c>
      <c r="H581" s="71">
        <v>0</v>
      </c>
      <c r="I581" s="71">
        <v>0</v>
      </c>
      <c r="J581" s="73">
        <v>2</v>
      </c>
    </row>
    <row r="582" spans="1:10">
      <c r="A582" s="85" t="s">
        <v>370</v>
      </c>
      <c r="B582" s="80" t="s">
        <v>890</v>
      </c>
      <c r="C582" s="78">
        <v>16.89</v>
      </c>
      <c r="D582" s="71">
        <v>215.75</v>
      </c>
      <c r="E582" s="71">
        <v>4.2699999999999996</v>
      </c>
      <c r="F582" s="71">
        <v>19.84</v>
      </c>
      <c r="G582" s="71">
        <v>73.800000000000011</v>
      </c>
      <c r="H582" s="71">
        <v>24.6</v>
      </c>
      <c r="I582" s="71">
        <v>24.04</v>
      </c>
      <c r="J582" s="73">
        <v>0</v>
      </c>
    </row>
    <row r="583" spans="1:10">
      <c r="A583" s="85" t="s">
        <v>369</v>
      </c>
      <c r="B583" s="80" t="s">
        <v>890</v>
      </c>
      <c r="C583" s="78">
        <v>9521.9000000000033</v>
      </c>
      <c r="D583" s="71">
        <v>2377.7699999999991</v>
      </c>
      <c r="E583" s="71">
        <v>2180.1299999999997</v>
      </c>
      <c r="F583" s="71">
        <v>6523.9099999999944</v>
      </c>
      <c r="G583" s="71">
        <v>3622.5099999999998</v>
      </c>
      <c r="H583" s="71">
        <v>10035.419999999998</v>
      </c>
      <c r="I583" s="71">
        <v>2184.0400000000004</v>
      </c>
      <c r="J583" s="73">
        <v>2</v>
      </c>
    </row>
    <row r="584" spans="1:10">
      <c r="A584" s="85" t="s">
        <v>368</v>
      </c>
      <c r="B584" s="80" t="s">
        <v>890</v>
      </c>
      <c r="C584" s="78">
        <v>61.980000000000004</v>
      </c>
      <c r="D584" s="71">
        <v>6577.9599999999973</v>
      </c>
      <c r="E584" s="71">
        <v>724.80000000000007</v>
      </c>
      <c r="F584" s="71">
        <v>1412.1399999999996</v>
      </c>
      <c r="G584" s="71">
        <v>4130.8099999999995</v>
      </c>
      <c r="H584" s="71">
        <v>1137.5999999999999</v>
      </c>
      <c r="I584" s="71">
        <v>1132.07</v>
      </c>
      <c r="J584" s="73">
        <v>0</v>
      </c>
    </row>
    <row r="585" spans="1:10">
      <c r="A585" s="85" t="s">
        <v>367</v>
      </c>
      <c r="B585" s="80" t="s">
        <v>890</v>
      </c>
      <c r="C585" s="78">
        <v>9076.6300000000065</v>
      </c>
      <c r="D585" s="71">
        <v>3158.3799999999992</v>
      </c>
      <c r="E585" s="71">
        <v>6084.5900000000029</v>
      </c>
      <c r="F585" s="71">
        <v>10574.33</v>
      </c>
      <c r="G585" s="71">
        <v>3814.1799999999971</v>
      </c>
      <c r="H585" s="71">
        <v>8111.140000000004</v>
      </c>
      <c r="I585" s="71">
        <v>2678.8500000000004</v>
      </c>
      <c r="J585" s="73">
        <v>2</v>
      </c>
    </row>
    <row r="586" spans="1:10">
      <c r="A586" s="85" t="s">
        <v>366</v>
      </c>
      <c r="B586" s="80" t="s">
        <v>890</v>
      </c>
      <c r="C586" s="78">
        <v>5.93</v>
      </c>
      <c r="D586" s="71">
        <v>1.0900000000000001</v>
      </c>
      <c r="E586" s="71">
        <v>0.95</v>
      </c>
      <c r="F586" s="71">
        <v>1.89</v>
      </c>
      <c r="G586" s="71">
        <v>73.800000000000011</v>
      </c>
      <c r="H586" s="71">
        <v>24.6</v>
      </c>
      <c r="I586" s="71">
        <v>0</v>
      </c>
      <c r="J586" s="73">
        <v>2</v>
      </c>
    </row>
    <row r="587" spans="1:10">
      <c r="A587" s="85" t="s">
        <v>365</v>
      </c>
      <c r="B587" s="80" t="s">
        <v>890</v>
      </c>
      <c r="C587" s="78">
        <v>134.44999999999999</v>
      </c>
      <c r="D587" s="71">
        <v>620.52</v>
      </c>
      <c r="E587" s="71">
        <v>891.2</v>
      </c>
      <c r="F587" s="71">
        <v>281.33000000000004</v>
      </c>
      <c r="G587" s="71">
        <v>764.09999999999968</v>
      </c>
      <c r="H587" s="71">
        <v>554.13999999999976</v>
      </c>
      <c r="I587" s="71">
        <v>478.64000000000004</v>
      </c>
      <c r="J587" s="73">
        <v>0</v>
      </c>
    </row>
    <row r="588" spans="1:10">
      <c r="A588" s="85" t="s">
        <v>364</v>
      </c>
      <c r="B588" s="80" t="s">
        <v>890</v>
      </c>
      <c r="C588" s="78">
        <v>0</v>
      </c>
      <c r="D588" s="71">
        <v>1.0900000000000001</v>
      </c>
      <c r="E588" s="71">
        <v>1.9</v>
      </c>
      <c r="F588" s="71">
        <v>1.88</v>
      </c>
      <c r="G588" s="71">
        <v>73.800000000000011</v>
      </c>
      <c r="H588" s="71">
        <v>22.21</v>
      </c>
      <c r="I588" s="71">
        <v>24.04</v>
      </c>
      <c r="J588" s="73">
        <v>2</v>
      </c>
    </row>
    <row r="589" spans="1:10">
      <c r="A589" s="85" t="s">
        <v>363</v>
      </c>
      <c r="B589" s="80" t="s">
        <v>890</v>
      </c>
      <c r="C589" s="78">
        <v>1.0900000000000001</v>
      </c>
      <c r="D589" s="71">
        <v>159.85000000000002</v>
      </c>
      <c r="E589" s="71">
        <v>0.95</v>
      </c>
      <c r="F589" s="71">
        <v>1.89</v>
      </c>
      <c r="G589" s="71">
        <v>26.490000000000002</v>
      </c>
      <c r="H589" s="71">
        <v>24.6</v>
      </c>
      <c r="I589" s="71">
        <v>24.04</v>
      </c>
      <c r="J589" s="73">
        <v>0</v>
      </c>
    </row>
    <row r="590" spans="1:10">
      <c r="A590" s="85" t="s">
        <v>57</v>
      </c>
      <c r="B590" s="80" t="s">
        <v>888</v>
      </c>
      <c r="C590" s="78">
        <v>25.26</v>
      </c>
      <c r="D590" s="71">
        <v>6.17</v>
      </c>
      <c r="E590" s="71">
        <v>356.09999999999997</v>
      </c>
      <c r="F590" s="71">
        <v>13.66</v>
      </c>
      <c r="G590" s="71">
        <v>23.42</v>
      </c>
      <c r="H590" s="71">
        <v>73.800000000000011</v>
      </c>
      <c r="I590" s="71">
        <v>236.92</v>
      </c>
      <c r="J590" s="73">
        <v>0</v>
      </c>
    </row>
    <row r="591" spans="1:10">
      <c r="A591" s="85" t="s">
        <v>362</v>
      </c>
      <c r="B591" s="80" t="s">
        <v>890</v>
      </c>
      <c r="C591" s="78">
        <v>122.88000000000002</v>
      </c>
      <c r="D591" s="71">
        <v>130.12</v>
      </c>
      <c r="E591" s="71">
        <v>171.01999999999998</v>
      </c>
      <c r="F591" s="71">
        <v>110.34</v>
      </c>
      <c r="G591" s="71">
        <v>73.800000000000011</v>
      </c>
      <c r="H591" s="71">
        <v>73.800000000000011</v>
      </c>
      <c r="I591" s="71">
        <v>0</v>
      </c>
      <c r="J591" s="73">
        <v>0</v>
      </c>
    </row>
    <row r="592" spans="1:10">
      <c r="A592" s="85" t="s">
        <v>361</v>
      </c>
      <c r="B592" s="80" t="s">
        <v>890</v>
      </c>
      <c r="C592" s="78">
        <v>1.84</v>
      </c>
      <c r="D592" s="71">
        <v>75.78</v>
      </c>
      <c r="E592" s="71">
        <v>79.260000000000005</v>
      </c>
      <c r="F592" s="71">
        <v>1.89</v>
      </c>
      <c r="G592" s="71">
        <v>73.800000000000011</v>
      </c>
      <c r="H592" s="71">
        <v>73.800000000000011</v>
      </c>
      <c r="I592" s="71">
        <v>0</v>
      </c>
      <c r="J592" s="73">
        <v>0</v>
      </c>
    </row>
    <row r="593" spans="1:10">
      <c r="A593" s="85" t="s">
        <v>360</v>
      </c>
      <c r="B593" s="80" t="s">
        <v>890</v>
      </c>
      <c r="C593" s="78">
        <v>0</v>
      </c>
      <c r="D593" s="71">
        <v>0</v>
      </c>
      <c r="E593" s="71">
        <v>533.11000000000013</v>
      </c>
      <c r="F593" s="71">
        <v>9.92</v>
      </c>
      <c r="G593" s="71">
        <v>253.54000000000002</v>
      </c>
      <c r="H593" s="71">
        <v>86.1</v>
      </c>
      <c r="I593" s="71">
        <v>383.29999999999995</v>
      </c>
      <c r="J593" s="73">
        <v>0</v>
      </c>
    </row>
    <row r="594" spans="1:10">
      <c r="A594" s="85" t="s">
        <v>359</v>
      </c>
      <c r="B594" s="80" t="s">
        <v>890</v>
      </c>
      <c r="C594" s="78">
        <v>332.97</v>
      </c>
      <c r="D594" s="71">
        <v>8.24</v>
      </c>
      <c r="E594" s="71">
        <v>36.33</v>
      </c>
      <c r="F594" s="71">
        <v>165.05</v>
      </c>
      <c r="G594" s="71">
        <v>82.110000000000014</v>
      </c>
      <c r="H594" s="71">
        <v>390.89</v>
      </c>
      <c r="I594" s="71">
        <v>265.89</v>
      </c>
      <c r="J594" s="73">
        <v>2</v>
      </c>
    </row>
    <row r="595" spans="1:10">
      <c r="A595" s="85" t="s">
        <v>358</v>
      </c>
      <c r="B595" s="80" t="s">
        <v>888</v>
      </c>
      <c r="C595" s="78">
        <v>8.26</v>
      </c>
      <c r="D595" s="71">
        <v>13.2</v>
      </c>
      <c r="E595" s="71">
        <v>0</v>
      </c>
      <c r="F595" s="71">
        <v>80.66</v>
      </c>
      <c r="G595" s="71">
        <v>82.110000000000014</v>
      </c>
      <c r="H595" s="71">
        <v>23.23</v>
      </c>
      <c r="I595" s="71">
        <v>205.34000000000003</v>
      </c>
      <c r="J595" s="73">
        <v>2</v>
      </c>
    </row>
    <row r="596" spans="1:10">
      <c r="A596" s="85" t="s">
        <v>357</v>
      </c>
      <c r="B596" s="80" t="s">
        <v>888</v>
      </c>
      <c r="C596" s="78">
        <v>31719.74000000002</v>
      </c>
      <c r="D596" s="71">
        <v>7515.079999999999</v>
      </c>
      <c r="E596" s="71">
        <v>17065.890000000018</v>
      </c>
      <c r="F596" s="71">
        <v>28760.759999999984</v>
      </c>
      <c r="G596" s="71">
        <v>7417.9799999999987</v>
      </c>
      <c r="H596" s="71">
        <v>21043.190000000024</v>
      </c>
      <c r="I596" s="71">
        <v>15067.000000000007</v>
      </c>
      <c r="J596" s="73">
        <v>2</v>
      </c>
    </row>
    <row r="597" spans="1:10">
      <c r="A597" s="85" t="s">
        <v>356</v>
      </c>
      <c r="B597" s="80" t="s">
        <v>888</v>
      </c>
      <c r="C597" s="78">
        <v>0</v>
      </c>
      <c r="D597" s="71">
        <v>0</v>
      </c>
      <c r="E597" s="71">
        <v>0</v>
      </c>
      <c r="F597" s="71">
        <v>0</v>
      </c>
      <c r="G597" s="71">
        <v>0</v>
      </c>
      <c r="H597" s="71">
        <v>0</v>
      </c>
      <c r="I597" s="71">
        <v>215.46000000000006</v>
      </c>
      <c r="J597" s="73">
        <v>1</v>
      </c>
    </row>
    <row r="598" spans="1:10">
      <c r="A598" s="85" t="s">
        <v>355</v>
      </c>
      <c r="B598" s="80" t="s">
        <v>888</v>
      </c>
      <c r="C598" s="78">
        <v>10.56</v>
      </c>
      <c r="D598" s="71">
        <v>10.56</v>
      </c>
      <c r="E598" s="71">
        <v>4.82</v>
      </c>
      <c r="F598" s="71">
        <v>6.41</v>
      </c>
      <c r="G598" s="71">
        <v>22.96</v>
      </c>
      <c r="H598" s="71">
        <v>7.96</v>
      </c>
      <c r="I598" s="71">
        <v>-20.5</v>
      </c>
      <c r="J598" s="73">
        <v>2</v>
      </c>
    </row>
    <row r="599" spans="1:10">
      <c r="A599" s="85" t="s">
        <v>354</v>
      </c>
      <c r="B599" s="80" t="s">
        <v>888</v>
      </c>
      <c r="C599" s="78">
        <v>1.45</v>
      </c>
      <c r="D599" s="71">
        <v>863.58999999999958</v>
      </c>
      <c r="E599" s="71">
        <v>573.24999999999989</v>
      </c>
      <c r="F599" s="71">
        <v>12.08</v>
      </c>
      <c r="G599" s="71">
        <v>24.16</v>
      </c>
      <c r="H599" s="71">
        <v>547.12</v>
      </c>
      <c r="I599" s="71">
        <v>12.26</v>
      </c>
      <c r="J599" s="73">
        <v>0</v>
      </c>
    </row>
    <row r="600" spans="1:10">
      <c r="A600" s="85" t="s">
        <v>353</v>
      </c>
      <c r="B600" s="80" t="s">
        <v>888</v>
      </c>
      <c r="C600" s="78">
        <v>42.010000000000005</v>
      </c>
      <c r="D600" s="71">
        <v>177.4</v>
      </c>
      <c r="E600" s="71">
        <v>19.28</v>
      </c>
      <c r="F600" s="71">
        <v>0</v>
      </c>
      <c r="G600" s="71">
        <v>24.1</v>
      </c>
      <c r="H600" s="71">
        <v>133.46000000000004</v>
      </c>
      <c r="I600" s="71">
        <v>202.04000000000005</v>
      </c>
      <c r="J600" s="73">
        <v>0</v>
      </c>
    </row>
    <row r="601" spans="1:10">
      <c r="A601" s="85" t="s">
        <v>56</v>
      </c>
      <c r="B601" s="80" t="s">
        <v>888</v>
      </c>
      <c r="C601" s="78">
        <v>213.51000000000002</v>
      </c>
      <c r="D601" s="71">
        <v>39.340000000000003</v>
      </c>
      <c r="E601" s="71">
        <v>636.87000000000012</v>
      </c>
      <c r="F601" s="71">
        <v>423.76999999999992</v>
      </c>
      <c r="G601" s="71">
        <v>386.03000000000009</v>
      </c>
      <c r="H601" s="71">
        <v>295.64999999999992</v>
      </c>
      <c r="I601" s="71">
        <v>7.09</v>
      </c>
      <c r="J601" s="73">
        <v>2</v>
      </c>
    </row>
    <row r="602" spans="1:10">
      <c r="A602" s="85" t="s">
        <v>352</v>
      </c>
      <c r="B602" s="80" t="s">
        <v>888</v>
      </c>
      <c r="C602" s="78">
        <v>988.98999999999967</v>
      </c>
      <c r="D602" s="71">
        <v>706.11</v>
      </c>
      <c r="E602" s="71">
        <v>6.26</v>
      </c>
      <c r="F602" s="71">
        <v>128.47999999999999</v>
      </c>
      <c r="G602" s="71">
        <v>678.45000000000039</v>
      </c>
      <c r="H602" s="71">
        <v>456.10000000000014</v>
      </c>
      <c r="I602" s="71">
        <v>684.17</v>
      </c>
      <c r="J602" s="73">
        <v>0</v>
      </c>
    </row>
    <row r="603" spans="1:10">
      <c r="A603" s="85" t="s">
        <v>351</v>
      </c>
      <c r="B603" s="80" t="s">
        <v>888</v>
      </c>
      <c r="C603" s="78">
        <v>297.3900000000001</v>
      </c>
      <c r="D603" s="71">
        <v>28.200000000000003</v>
      </c>
      <c r="E603" s="71">
        <v>217.82</v>
      </c>
      <c r="F603" s="71">
        <v>39.020000000000003</v>
      </c>
      <c r="G603" s="71">
        <v>389.96</v>
      </c>
      <c r="H603" s="71">
        <v>381.55</v>
      </c>
      <c r="I603" s="71">
        <v>219.45000000000002</v>
      </c>
      <c r="J603" s="73">
        <v>2</v>
      </c>
    </row>
    <row r="604" spans="1:10">
      <c r="A604" s="85" t="s">
        <v>350</v>
      </c>
      <c r="B604" s="80" t="s">
        <v>888</v>
      </c>
      <c r="C604" s="78">
        <v>0</v>
      </c>
      <c r="D604" s="71">
        <v>0</v>
      </c>
      <c r="E604" s="71">
        <v>0</v>
      </c>
      <c r="F604" s="71">
        <v>18087.319999999992</v>
      </c>
      <c r="G604" s="71">
        <v>4484.3600000000024</v>
      </c>
      <c r="H604" s="71">
        <v>8055.3699999999917</v>
      </c>
      <c r="I604" s="71">
        <v>762.16000000000008</v>
      </c>
      <c r="J604" s="73">
        <v>2</v>
      </c>
    </row>
    <row r="605" spans="1:10">
      <c r="A605" s="85" t="s">
        <v>349</v>
      </c>
      <c r="B605" s="80" t="s">
        <v>888</v>
      </c>
      <c r="C605" s="78">
        <v>1.84</v>
      </c>
      <c r="D605" s="71">
        <v>0</v>
      </c>
      <c r="E605" s="71">
        <v>14.92</v>
      </c>
      <c r="F605" s="71">
        <v>1.89</v>
      </c>
      <c r="G605" s="71">
        <v>162.80999999999995</v>
      </c>
      <c r="H605" s="71">
        <v>0</v>
      </c>
      <c r="I605" s="71">
        <v>73.08</v>
      </c>
      <c r="J605" s="73">
        <v>2</v>
      </c>
    </row>
    <row r="606" spans="1:10">
      <c r="A606" s="85" t="s">
        <v>348</v>
      </c>
      <c r="B606" s="80" t="s">
        <v>888</v>
      </c>
      <c r="C606" s="78">
        <v>0</v>
      </c>
      <c r="D606" s="71">
        <v>123.36999999999999</v>
      </c>
      <c r="E606" s="71">
        <v>605.16</v>
      </c>
      <c r="F606" s="71">
        <v>73.800000000000011</v>
      </c>
      <c r="G606" s="71">
        <v>24.24</v>
      </c>
      <c r="H606" s="71">
        <v>230.59</v>
      </c>
      <c r="I606" s="71">
        <v>369.72</v>
      </c>
      <c r="J606" s="73">
        <v>0</v>
      </c>
    </row>
    <row r="607" spans="1:10">
      <c r="A607" s="85" t="s">
        <v>347</v>
      </c>
      <c r="B607" s="80" t="s">
        <v>888</v>
      </c>
      <c r="C607" s="78">
        <v>84.27000000000001</v>
      </c>
      <c r="D607" s="71">
        <v>31.68</v>
      </c>
      <c r="E607" s="71">
        <v>66.550000000000011</v>
      </c>
      <c r="F607" s="71">
        <v>36.900000000000006</v>
      </c>
      <c r="G607" s="71">
        <v>50.269999999999996</v>
      </c>
      <c r="H607" s="71">
        <v>85.24</v>
      </c>
      <c r="I607" s="71">
        <v>0</v>
      </c>
      <c r="J607" s="73">
        <v>0</v>
      </c>
    </row>
    <row r="608" spans="1:10">
      <c r="A608" s="85" t="s">
        <v>346</v>
      </c>
      <c r="B608" s="80" t="s">
        <v>888</v>
      </c>
      <c r="C608" s="78">
        <v>0</v>
      </c>
      <c r="D608" s="71">
        <v>27768.760000000042</v>
      </c>
      <c r="E608" s="71">
        <v>2687.1000000000004</v>
      </c>
      <c r="F608" s="71">
        <v>6724.9399999999978</v>
      </c>
      <c r="G608" s="71">
        <v>1897.4</v>
      </c>
      <c r="H608" s="71">
        <v>5068.3499999999985</v>
      </c>
      <c r="I608" s="71">
        <v>2569.7100000000005</v>
      </c>
      <c r="J608" s="73">
        <v>0</v>
      </c>
    </row>
    <row r="609" spans="1:10">
      <c r="A609" s="85" t="s">
        <v>345</v>
      </c>
      <c r="B609" s="80" t="s">
        <v>888</v>
      </c>
      <c r="C609" s="78">
        <v>228.98000000000002</v>
      </c>
      <c r="D609" s="71">
        <v>725.46000000000026</v>
      </c>
      <c r="E609" s="71">
        <v>0</v>
      </c>
      <c r="F609" s="71">
        <v>747.93000000000006</v>
      </c>
      <c r="G609" s="71">
        <v>616.54000000000019</v>
      </c>
      <c r="H609" s="71">
        <v>86.1</v>
      </c>
      <c r="I609" s="71">
        <v>1672.5100000000002</v>
      </c>
      <c r="J609" s="73">
        <v>2</v>
      </c>
    </row>
    <row r="610" spans="1:10">
      <c r="A610" s="85" t="s">
        <v>344</v>
      </c>
      <c r="B610" s="80" t="s">
        <v>888</v>
      </c>
      <c r="C610" s="78">
        <v>5.93</v>
      </c>
      <c r="D610" s="71">
        <v>1.84</v>
      </c>
      <c r="E610" s="71">
        <v>9.92</v>
      </c>
      <c r="F610" s="71">
        <v>12.3</v>
      </c>
      <c r="G610" s="71">
        <v>26.63</v>
      </c>
      <c r="H610" s="71">
        <v>40.44</v>
      </c>
      <c r="I610" s="71">
        <v>87.100000000000009</v>
      </c>
      <c r="J610" s="73">
        <v>2</v>
      </c>
    </row>
    <row r="611" spans="1:10">
      <c r="A611" s="85" t="s">
        <v>343</v>
      </c>
      <c r="B611" s="80" t="s">
        <v>888</v>
      </c>
      <c r="C611" s="78">
        <v>632.91999999999985</v>
      </c>
      <c r="D611" s="71">
        <v>10.56</v>
      </c>
      <c r="E611" s="71">
        <v>711.63000000000022</v>
      </c>
      <c r="F611" s="71">
        <v>2163.2799999999997</v>
      </c>
      <c r="G611" s="71">
        <v>1135.3800000000003</v>
      </c>
      <c r="H611" s="71">
        <v>1213.7900000000002</v>
      </c>
      <c r="I611" s="71">
        <v>879.88000000000011</v>
      </c>
      <c r="J611" s="73">
        <v>2</v>
      </c>
    </row>
    <row r="612" spans="1:10">
      <c r="A612" s="85" t="s">
        <v>55</v>
      </c>
      <c r="B612" s="80" t="s">
        <v>888</v>
      </c>
      <c r="C612" s="78">
        <v>3506.6799999999971</v>
      </c>
      <c r="D612" s="71">
        <v>4882.3200000000043</v>
      </c>
      <c r="E612" s="71">
        <v>6097.9500000000025</v>
      </c>
      <c r="F612" s="71">
        <v>6576.2600000000011</v>
      </c>
      <c r="G612" s="71">
        <v>1413.54</v>
      </c>
      <c r="H612" s="71">
        <v>1012.7299999999999</v>
      </c>
      <c r="I612" s="71">
        <v>0</v>
      </c>
      <c r="J612" s="73">
        <v>0</v>
      </c>
    </row>
    <row r="613" spans="1:10">
      <c r="A613" s="85" t="s">
        <v>342</v>
      </c>
      <c r="B613" s="80" t="s">
        <v>888</v>
      </c>
      <c r="C613" s="78">
        <v>164.56000000000003</v>
      </c>
      <c r="D613" s="71">
        <v>27.1</v>
      </c>
      <c r="E613" s="71">
        <v>290.39</v>
      </c>
      <c r="F613" s="71">
        <v>22.66</v>
      </c>
      <c r="G613" s="71">
        <v>245.01999999999998</v>
      </c>
      <c r="H613" s="71">
        <v>45.48</v>
      </c>
      <c r="I613" s="71">
        <v>106.22</v>
      </c>
      <c r="J613" s="73">
        <v>0</v>
      </c>
    </row>
    <row r="614" spans="1:10">
      <c r="A614" s="85" t="s">
        <v>341</v>
      </c>
      <c r="B614" s="80" t="s">
        <v>888</v>
      </c>
      <c r="C614" s="78">
        <v>267.3</v>
      </c>
      <c r="D614" s="71">
        <v>650.08000000000004</v>
      </c>
      <c r="E614" s="71">
        <v>996.14000000000044</v>
      </c>
      <c r="F614" s="71">
        <v>579.33999999999992</v>
      </c>
      <c r="G614" s="71">
        <v>20.22</v>
      </c>
      <c r="H614" s="71">
        <v>1304.2000000000012</v>
      </c>
      <c r="I614" s="71">
        <v>615.89999999999986</v>
      </c>
      <c r="J614" s="73">
        <v>0</v>
      </c>
    </row>
    <row r="615" spans="1:10">
      <c r="A615" s="85" t="s">
        <v>340</v>
      </c>
      <c r="B615" s="80" t="s">
        <v>888</v>
      </c>
      <c r="C615" s="78">
        <v>296.98999999999995</v>
      </c>
      <c r="D615" s="71">
        <v>1062.9200000000003</v>
      </c>
      <c r="E615" s="71">
        <v>927.27000000000021</v>
      </c>
      <c r="F615" s="71">
        <v>296.61</v>
      </c>
      <c r="G615" s="71">
        <v>574.23</v>
      </c>
      <c r="H615" s="71">
        <v>1555.8299999999997</v>
      </c>
      <c r="I615" s="71">
        <v>1277.4100000000001</v>
      </c>
      <c r="J615" s="73">
        <v>2</v>
      </c>
    </row>
    <row r="616" spans="1:10">
      <c r="A616" s="85" t="s">
        <v>339</v>
      </c>
      <c r="B616" s="80" t="s">
        <v>888</v>
      </c>
      <c r="C616" s="78">
        <v>42.24</v>
      </c>
      <c r="D616" s="71">
        <v>1.06</v>
      </c>
      <c r="E616" s="71">
        <v>11.85</v>
      </c>
      <c r="F616" s="71">
        <v>9.91</v>
      </c>
      <c r="G616" s="71">
        <v>9.91</v>
      </c>
      <c r="H616" s="71">
        <v>40.04</v>
      </c>
      <c r="I616" s="71">
        <v>193.35000000000002</v>
      </c>
      <c r="J616" s="73">
        <v>2</v>
      </c>
    </row>
    <row r="617" spans="1:10">
      <c r="A617" s="85" t="s">
        <v>338</v>
      </c>
      <c r="B617" s="80" t="s">
        <v>888</v>
      </c>
      <c r="C617" s="78">
        <v>1.84</v>
      </c>
      <c r="D617" s="71">
        <v>8.58</v>
      </c>
      <c r="E617" s="71">
        <v>1.49</v>
      </c>
      <c r="F617" s="71">
        <v>0</v>
      </c>
      <c r="G617" s="71">
        <v>1.1299999999999999</v>
      </c>
      <c r="H617" s="71">
        <v>47.800000000000004</v>
      </c>
      <c r="I617" s="71">
        <v>48.08</v>
      </c>
      <c r="J617" s="73">
        <v>2</v>
      </c>
    </row>
    <row r="618" spans="1:10">
      <c r="A618" s="85" t="s">
        <v>337</v>
      </c>
      <c r="B618" s="80" t="s">
        <v>888</v>
      </c>
      <c r="C618" s="78">
        <v>2843.9099999999985</v>
      </c>
      <c r="D618" s="71">
        <v>804.48</v>
      </c>
      <c r="E618" s="71">
        <v>118.95</v>
      </c>
      <c r="F618" s="71">
        <v>1970.0900000000006</v>
      </c>
      <c r="G618" s="71">
        <v>295.20000000000005</v>
      </c>
      <c r="H618" s="71">
        <v>2380.23</v>
      </c>
      <c r="I618" s="71">
        <v>897.91</v>
      </c>
      <c r="J618" s="73">
        <v>2</v>
      </c>
    </row>
    <row r="619" spans="1:10">
      <c r="A619" s="85" t="s">
        <v>336</v>
      </c>
      <c r="B619" s="80" t="s">
        <v>888</v>
      </c>
      <c r="C619" s="78">
        <v>20658.529999999992</v>
      </c>
      <c r="D619" s="71">
        <v>1272.2499999999998</v>
      </c>
      <c r="E619" s="71">
        <v>79.260000000000005</v>
      </c>
      <c r="F619" s="71">
        <v>2398.6799999999998</v>
      </c>
      <c r="G619" s="71">
        <v>9032.3699999999935</v>
      </c>
      <c r="H619" s="71">
        <v>86.100000000000009</v>
      </c>
      <c r="I619" s="71">
        <v>871.19999999999993</v>
      </c>
      <c r="J619" s="73">
        <v>0</v>
      </c>
    </row>
    <row r="620" spans="1:10">
      <c r="A620" s="85" t="s">
        <v>335</v>
      </c>
      <c r="B620" s="80" t="s">
        <v>888</v>
      </c>
      <c r="C620" s="78">
        <v>121.98</v>
      </c>
      <c r="D620" s="71">
        <v>9.08</v>
      </c>
      <c r="E620" s="71">
        <v>0</v>
      </c>
      <c r="F620" s="71">
        <v>40.04</v>
      </c>
      <c r="G620" s="71">
        <v>54.09</v>
      </c>
      <c r="H620" s="71">
        <v>222.98999999999998</v>
      </c>
      <c r="I620" s="71">
        <v>29.5</v>
      </c>
      <c r="J620" s="73">
        <v>2</v>
      </c>
    </row>
    <row r="621" spans="1:10">
      <c r="A621" s="85" t="s">
        <v>334</v>
      </c>
      <c r="B621" s="80" t="s">
        <v>888</v>
      </c>
      <c r="C621" s="78">
        <v>442.36999999999995</v>
      </c>
      <c r="D621" s="71">
        <v>1.45</v>
      </c>
      <c r="E621" s="71">
        <v>0</v>
      </c>
      <c r="F621" s="71">
        <v>1.3</v>
      </c>
      <c r="G621" s="71">
        <v>10.11</v>
      </c>
      <c r="H621" s="71">
        <v>120.55999999999999</v>
      </c>
      <c r="I621" s="71">
        <v>218.57999999999996</v>
      </c>
      <c r="J621" s="73">
        <v>0</v>
      </c>
    </row>
    <row r="622" spans="1:10">
      <c r="A622" s="85" t="s">
        <v>333</v>
      </c>
      <c r="B622" s="80" t="s">
        <v>888</v>
      </c>
      <c r="C622" s="78">
        <v>2807.880000000001</v>
      </c>
      <c r="D622" s="71">
        <v>911.46</v>
      </c>
      <c r="E622" s="71">
        <v>680.81000000000006</v>
      </c>
      <c r="F622" s="71">
        <v>2089.14</v>
      </c>
      <c r="G622" s="71">
        <v>450.60999999999984</v>
      </c>
      <c r="H622" s="71">
        <v>770.3900000000001</v>
      </c>
      <c r="I622" s="71">
        <v>206.65999999999997</v>
      </c>
      <c r="J622" s="73">
        <v>0</v>
      </c>
    </row>
    <row r="623" spans="1:10">
      <c r="A623" s="85" t="s">
        <v>54</v>
      </c>
      <c r="B623" s="80" t="s">
        <v>888</v>
      </c>
      <c r="C623" s="78">
        <v>11253.880000000005</v>
      </c>
      <c r="D623" s="71">
        <v>17.43</v>
      </c>
      <c r="E623" s="71">
        <v>4191.1900000000014</v>
      </c>
      <c r="F623" s="71">
        <v>2337.3600000000006</v>
      </c>
      <c r="G623" s="71">
        <v>2683.54</v>
      </c>
      <c r="H623" s="71">
        <v>86.100000000000009</v>
      </c>
      <c r="I623" s="71">
        <v>4663.0600000000004</v>
      </c>
      <c r="J623" s="73">
        <v>0</v>
      </c>
    </row>
    <row r="624" spans="1:10">
      <c r="A624" s="85" t="s">
        <v>332</v>
      </c>
      <c r="B624" s="80" t="s">
        <v>888</v>
      </c>
      <c r="C624" s="78">
        <v>115.95</v>
      </c>
      <c r="D624" s="71">
        <v>84.48</v>
      </c>
      <c r="E624" s="71">
        <v>214.41999999999993</v>
      </c>
      <c r="F624" s="71">
        <v>135.25</v>
      </c>
      <c r="G624" s="71">
        <v>0</v>
      </c>
      <c r="H624" s="71">
        <v>214.97</v>
      </c>
      <c r="I624" s="71">
        <v>228.21000000000004</v>
      </c>
      <c r="J624" s="73">
        <v>0</v>
      </c>
    </row>
    <row r="625" spans="1:10">
      <c r="A625" s="85" t="s">
        <v>331</v>
      </c>
      <c r="B625" s="80" t="s">
        <v>888</v>
      </c>
      <c r="C625" s="78">
        <v>6809.5700000000024</v>
      </c>
      <c r="D625" s="71">
        <v>2318.420000000001</v>
      </c>
      <c r="E625" s="71">
        <v>3849.3000000000006</v>
      </c>
      <c r="F625" s="71">
        <v>10296.190000000021</v>
      </c>
      <c r="G625" s="71">
        <v>2932.98</v>
      </c>
      <c r="H625" s="71">
        <v>5737.6700000000046</v>
      </c>
      <c r="I625" s="71">
        <v>1974.0100000000016</v>
      </c>
      <c r="J625" s="73">
        <v>2</v>
      </c>
    </row>
    <row r="626" spans="1:10">
      <c r="A626" s="85" t="s">
        <v>330</v>
      </c>
      <c r="B626" s="80" t="s">
        <v>888</v>
      </c>
      <c r="C626" s="78">
        <v>172.12000000000003</v>
      </c>
      <c r="D626" s="71">
        <v>76.8</v>
      </c>
      <c r="E626" s="71">
        <v>68.64</v>
      </c>
      <c r="F626" s="71">
        <v>147.60000000000002</v>
      </c>
      <c r="G626" s="71">
        <v>30.990000000000002</v>
      </c>
      <c r="H626" s="71">
        <v>20.22</v>
      </c>
      <c r="I626" s="71">
        <v>49.95</v>
      </c>
      <c r="J626" s="73">
        <v>0</v>
      </c>
    </row>
    <row r="627" spans="1:10">
      <c r="A627" s="85" t="s">
        <v>329</v>
      </c>
      <c r="B627" s="80" t="s">
        <v>888</v>
      </c>
      <c r="C627" s="78">
        <v>480.3</v>
      </c>
      <c r="D627" s="71">
        <v>602.28999999999985</v>
      </c>
      <c r="E627" s="71">
        <v>72.61</v>
      </c>
      <c r="F627" s="71">
        <v>1364.0900000000004</v>
      </c>
      <c r="G627" s="71">
        <v>599.6999999999997</v>
      </c>
      <c r="H627" s="71">
        <v>1637.1399999999992</v>
      </c>
      <c r="I627" s="71">
        <v>824.9699999999998</v>
      </c>
      <c r="J627" s="73">
        <v>2</v>
      </c>
    </row>
    <row r="628" spans="1:10">
      <c r="A628" s="85" t="s">
        <v>328</v>
      </c>
      <c r="B628" s="80" t="s">
        <v>888</v>
      </c>
      <c r="C628" s="78">
        <v>5683.1299999999965</v>
      </c>
      <c r="D628" s="71">
        <v>5391.68</v>
      </c>
      <c r="E628" s="71">
        <v>5345.0799999999981</v>
      </c>
      <c r="F628" s="71">
        <v>5661.4400000000014</v>
      </c>
      <c r="G628" s="71">
        <v>4299.47</v>
      </c>
      <c r="H628" s="71">
        <v>6119.1900000000005</v>
      </c>
      <c r="I628" s="71">
        <v>4129.1200000000008</v>
      </c>
      <c r="J628" s="73">
        <v>0</v>
      </c>
    </row>
    <row r="629" spans="1:10">
      <c r="A629" s="85" t="s">
        <v>327</v>
      </c>
      <c r="B629" s="80" t="s">
        <v>888</v>
      </c>
      <c r="C629" s="78">
        <v>237.61999999999995</v>
      </c>
      <c r="D629" s="71">
        <v>655.73999999999978</v>
      </c>
      <c r="E629" s="71">
        <v>495.09000000000009</v>
      </c>
      <c r="F629" s="71">
        <v>438.68999999999994</v>
      </c>
      <c r="G629" s="71">
        <v>699.06000000000006</v>
      </c>
      <c r="H629" s="71">
        <v>106.26</v>
      </c>
      <c r="I629" s="71">
        <v>493.19000000000023</v>
      </c>
      <c r="J629" s="73">
        <v>0</v>
      </c>
    </row>
    <row r="630" spans="1:10">
      <c r="A630" s="85" t="s">
        <v>326</v>
      </c>
      <c r="B630" s="80" t="s">
        <v>889</v>
      </c>
      <c r="C630" s="78">
        <v>0</v>
      </c>
      <c r="D630" s="71">
        <v>0</v>
      </c>
      <c r="E630" s="71">
        <v>0</v>
      </c>
      <c r="F630" s="71">
        <v>0</v>
      </c>
      <c r="G630" s="71">
        <v>0</v>
      </c>
      <c r="H630" s="71">
        <v>0</v>
      </c>
      <c r="I630" s="71">
        <v>426.45999999999987</v>
      </c>
      <c r="J630" s="73">
        <v>1</v>
      </c>
    </row>
    <row r="631" spans="1:10">
      <c r="A631" s="85" t="s">
        <v>325</v>
      </c>
      <c r="B631" s="80" t="s">
        <v>889</v>
      </c>
      <c r="C631" s="78">
        <v>0</v>
      </c>
      <c r="D631" s="71">
        <v>1.84</v>
      </c>
      <c r="E631" s="71">
        <v>105.29</v>
      </c>
      <c r="F631" s="71">
        <v>74.12</v>
      </c>
      <c r="G631" s="71">
        <v>0</v>
      </c>
      <c r="H631" s="71">
        <v>61.5</v>
      </c>
      <c r="I631" s="71">
        <v>0</v>
      </c>
      <c r="J631" s="73">
        <v>2</v>
      </c>
    </row>
    <row r="632" spans="1:10">
      <c r="A632" s="85" t="s">
        <v>324</v>
      </c>
      <c r="B632" s="80" t="s">
        <v>889</v>
      </c>
      <c r="C632" s="78">
        <v>10393.459999999995</v>
      </c>
      <c r="D632" s="71">
        <v>2403.9900000000021</v>
      </c>
      <c r="E632" s="71">
        <v>5581.7700000000013</v>
      </c>
      <c r="F632" s="71">
        <v>8440.659999999998</v>
      </c>
      <c r="G632" s="71">
        <v>3297.150000000001</v>
      </c>
      <c r="H632" s="71">
        <v>12961.75</v>
      </c>
      <c r="I632" s="71">
        <v>2745.1600000000008</v>
      </c>
      <c r="J632" s="73">
        <v>2</v>
      </c>
    </row>
    <row r="633" spans="1:10">
      <c r="A633" s="85" t="s">
        <v>323</v>
      </c>
      <c r="B633" s="80" t="s">
        <v>889</v>
      </c>
      <c r="C633" s="78">
        <v>362.16</v>
      </c>
      <c r="D633" s="71">
        <v>42.24</v>
      </c>
      <c r="E633" s="71">
        <v>1.93</v>
      </c>
      <c r="F633" s="71">
        <v>75.690000000000012</v>
      </c>
      <c r="G633" s="71">
        <v>22.82</v>
      </c>
      <c r="H633" s="71">
        <v>86.100000000000009</v>
      </c>
      <c r="I633" s="71">
        <v>0</v>
      </c>
      <c r="J633" s="73">
        <v>0</v>
      </c>
    </row>
    <row r="634" spans="1:10">
      <c r="A634" s="85" t="s">
        <v>53</v>
      </c>
      <c r="B634" s="80" t="s">
        <v>888</v>
      </c>
      <c r="C634" s="78">
        <v>165.9</v>
      </c>
      <c r="D634" s="71">
        <v>597.93000000000006</v>
      </c>
      <c r="E634" s="71">
        <v>7.21</v>
      </c>
      <c r="F634" s="71">
        <v>9.91</v>
      </c>
      <c r="G634" s="71">
        <v>230.10000000000002</v>
      </c>
      <c r="H634" s="71">
        <v>24.22</v>
      </c>
      <c r="I634" s="71">
        <v>24.04</v>
      </c>
      <c r="J634" s="73">
        <v>0</v>
      </c>
    </row>
    <row r="635" spans="1:10">
      <c r="A635" s="85" t="s">
        <v>322</v>
      </c>
      <c r="B635" s="80" t="s">
        <v>889</v>
      </c>
      <c r="C635" s="78">
        <v>12.4</v>
      </c>
      <c r="D635" s="71">
        <v>1.84</v>
      </c>
      <c r="E635" s="71">
        <v>2.99</v>
      </c>
      <c r="F635" s="71">
        <v>1.88</v>
      </c>
      <c r="G635" s="71">
        <v>92.02000000000001</v>
      </c>
      <c r="H635" s="71">
        <v>73.800000000000011</v>
      </c>
      <c r="I635" s="71">
        <v>0</v>
      </c>
      <c r="J635" s="73">
        <v>2</v>
      </c>
    </row>
    <row r="636" spans="1:10">
      <c r="A636" s="85" t="s">
        <v>321</v>
      </c>
      <c r="B636" s="80" t="s">
        <v>889</v>
      </c>
      <c r="C636" s="78">
        <v>1072.3699999999999</v>
      </c>
      <c r="D636" s="71">
        <v>1832.43</v>
      </c>
      <c r="E636" s="71">
        <v>3261.85</v>
      </c>
      <c r="F636" s="71">
        <v>1.88</v>
      </c>
      <c r="G636" s="71">
        <v>1887.96</v>
      </c>
      <c r="H636" s="71">
        <v>86.100000000000009</v>
      </c>
      <c r="I636" s="71">
        <v>0</v>
      </c>
      <c r="J636" s="73">
        <v>0</v>
      </c>
    </row>
    <row r="637" spans="1:10">
      <c r="A637" s="85" t="s">
        <v>320</v>
      </c>
      <c r="B637" s="80" t="s">
        <v>889</v>
      </c>
      <c r="C637" s="78">
        <v>1.84</v>
      </c>
      <c r="D637" s="71">
        <v>37.89</v>
      </c>
      <c r="E637" s="71">
        <v>6.26</v>
      </c>
      <c r="F637" s="71">
        <v>0</v>
      </c>
      <c r="G637" s="71">
        <v>95.539999999999992</v>
      </c>
      <c r="H637" s="71">
        <v>80.63000000000001</v>
      </c>
      <c r="I637" s="71">
        <v>0</v>
      </c>
      <c r="J637" s="73">
        <v>2</v>
      </c>
    </row>
    <row r="638" spans="1:10">
      <c r="A638" s="85" t="s">
        <v>319</v>
      </c>
      <c r="B638" s="80" t="s">
        <v>889</v>
      </c>
      <c r="C638" s="78">
        <v>48.3</v>
      </c>
      <c r="D638" s="71">
        <v>10.56</v>
      </c>
      <c r="E638" s="71">
        <v>0</v>
      </c>
      <c r="F638" s="71">
        <v>0</v>
      </c>
      <c r="G638" s="71">
        <v>20.95</v>
      </c>
      <c r="H638" s="71">
        <v>73.800000000000011</v>
      </c>
      <c r="I638" s="71">
        <v>21.24</v>
      </c>
      <c r="J638" s="73">
        <v>2</v>
      </c>
    </row>
    <row r="639" spans="1:10">
      <c r="A639" s="85" t="s">
        <v>318</v>
      </c>
      <c r="B639" s="80" t="s">
        <v>889</v>
      </c>
      <c r="C639" s="78">
        <v>194.79000000000005</v>
      </c>
      <c r="D639" s="71">
        <v>694.35000000000025</v>
      </c>
      <c r="E639" s="71">
        <v>0</v>
      </c>
      <c r="F639" s="71">
        <v>486.55000000000007</v>
      </c>
      <c r="G639" s="71">
        <v>82.110000000000014</v>
      </c>
      <c r="H639" s="71">
        <v>82.6</v>
      </c>
      <c r="I639" s="71">
        <v>83.35</v>
      </c>
      <c r="J639" s="73">
        <v>0</v>
      </c>
    </row>
    <row r="640" spans="1:10">
      <c r="A640" s="85" t="s">
        <v>317</v>
      </c>
      <c r="B640" s="80" t="s">
        <v>889</v>
      </c>
      <c r="C640" s="78">
        <v>1022.9200000000001</v>
      </c>
      <c r="D640" s="71">
        <v>285.71000000000004</v>
      </c>
      <c r="E640" s="71">
        <v>331.68999999999994</v>
      </c>
      <c r="F640" s="71">
        <v>376.8</v>
      </c>
      <c r="G640" s="71">
        <v>82.110000000000014</v>
      </c>
      <c r="H640" s="71">
        <v>296.01999999999992</v>
      </c>
      <c r="I640" s="71">
        <v>138.12000000000003</v>
      </c>
      <c r="J640" s="73">
        <v>0</v>
      </c>
    </row>
    <row r="641" spans="1:10">
      <c r="A641" s="85" t="s">
        <v>316</v>
      </c>
      <c r="B641" s="80" t="s">
        <v>889</v>
      </c>
      <c r="C641" s="78">
        <v>0</v>
      </c>
      <c r="D641" s="71">
        <v>1.84</v>
      </c>
      <c r="E641" s="71">
        <v>521.5999999999998</v>
      </c>
      <c r="F641" s="71">
        <v>274.58</v>
      </c>
      <c r="G641" s="71">
        <v>82.110000000000014</v>
      </c>
      <c r="H641" s="71">
        <v>92.929999999999993</v>
      </c>
      <c r="I641" s="71">
        <v>280.72000000000003</v>
      </c>
      <c r="J641" s="73">
        <v>0</v>
      </c>
    </row>
    <row r="642" spans="1:10">
      <c r="A642" s="85" t="s">
        <v>315</v>
      </c>
      <c r="B642" s="80" t="s">
        <v>889</v>
      </c>
      <c r="C642" s="78">
        <v>144.13</v>
      </c>
      <c r="D642" s="71">
        <v>660.29</v>
      </c>
      <c r="E642" s="71">
        <v>295.05</v>
      </c>
      <c r="F642" s="71">
        <v>981.23999999999978</v>
      </c>
      <c r="G642" s="71">
        <v>209.09999999999997</v>
      </c>
      <c r="H642" s="71">
        <v>592.91000000000031</v>
      </c>
      <c r="I642" s="71">
        <v>0</v>
      </c>
      <c r="J642" s="73">
        <v>2</v>
      </c>
    </row>
    <row r="643" spans="1:10">
      <c r="A643" s="85" t="s">
        <v>314</v>
      </c>
      <c r="B643" s="80" t="s">
        <v>889</v>
      </c>
      <c r="C643" s="78">
        <v>224.55999999999997</v>
      </c>
      <c r="D643" s="71">
        <v>0</v>
      </c>
      <c r="E643" s="71">
        <v>242.53</v>
      </c>
      <c r="F643" s="71">
        <v>15.45</v>
      </c>
      <c r="G643" s="71">
        <v>0</v>
      </c>
      <c r="H643" s="71">
        <v>110.55999999999999</v>
      </c>
      <c r="I643" s="71">
        <v>20.61</v>
      </c>
      <c r="J643" s="73">
        <v>0</v>
      </c>
    </row>
    <row r="644" spans="1:10">
      <c r="A644" s="85" t="s">
        <v>313</v>
      </c>
      <c r="B644" s="80" t="s">
        <v>889</v>
      </c>
      <c r="C644" s="78">
        <v>312.95999999999998</v>
      </c>
      <c r="D644" s="71">
        <v>758.16000000000008</v>
      </c>
      <c r="E644" s="71">
        <v>279.76</v>
      </c>
      <c r="F644" s="71">
        <v>2293.35</v>
      </c>
      <c r="G644" s="71">
        <v>1398.2800000000002</v>
      </c>
      <c r="H644" s="71">
        <v>86.100000000000009</v>
      </c>
      <c r="I644" s="71">
        <v>3273.15</v>
      </c>
      <c r="J644" s="73">
        <v>2</v>
      </c>
    </row>
    <row r="645" spans="1:10">
      <c r="A645" s="85" t="s">
        <v>52</v>
      </c>
      <c r="B645" s="80" t="s">
        <v>888</v>
      </c>
      <c r="C645" s="78">
        <v>6.17</v>
      </c>
      <c r="D645" s="71">
        <v>6.17</v>
      </c>
      <c r="E645" s="71">
        <v>0</v>
      </c>
      <c r="F645" s="71">
        <v>20.490000000000002</v>
      </c>
      <c r="G645" s="71">
        <v>27.32</v>
      </c>
      <c r="H645" s="71">
        <v>25.590000000000003</v>
      </c>
      <c r="I645" s="71">
        <v>0</v>
      </c>
      <c r="J645" s="73">
        <v>2</v>
      </c>
    </row>
    <row r="646" spans="1:10">
      <c r="A646" s="85" t="s">
        <v>312</v>
      </c>
      <c r="B646" s="80" t="s">
        <v>889</v>
      </c>
      <c r="C646" s="78">
        <v>41.08</v>
      </c>
      <c r="D646" s="71">
        <v>176.95</v>
      </c>
      <c r="E646" s="71">
        <v>35.120000000000005</v>
      </c>
      <c r="F646" s="71">
        <v>47.86</v>
      </c>
      <c r="G646" s="71">
        <v>105.07999999999998</v>
      </c>
      <c r="H646" s="71">
        <v>92.02</v>
      </c>
      <c r="I646" s="71">
        <v>70.44</v>
      </c>
      <c r="J646" s="73">
        <v>0</v>
      </c>
    </row>
    <row r="647" spans="1:10">
      <c r="A647" s="85" t="s">
        <v>311</v>
      </c>
      <c r="B647" s="80" t="s">
        <v>889</v>
      </c>
      <c r="C647" s="78">
        <v>1.06</v>
      </c>
      <c r="D647" s="71">
        <v>88.62</v>
      </c>
      <c r="E647" s="71">
        <v>79.260000000000005</v>
      </c>
      <c r="F647" s="71">
        <v>86.100000000000009</v>
      </c>
      <c r="G647" s="71">
        <v>74.73</v>
      </c>
      <c r="H647" s="71">
        <v>123</v>
      </c>
      <c r="I647" s="71">
        <v>1322.36</v>
      </c>
      <c r="J647" s="73">
        <v>2</v>
      </c>
    </row>
    <row r="648" spans="1:10">
      <c r="A648" s="85" t="s">
        <v>310</v>
      </c>
      <c r="B648" s="80" t="s">
        <v>889</v>
      </c>
      <c r="C648" s="78">
        <v>80.13000000000001</v>
      </c>
      <c r="D648" s="71">
        <v>0</v>
      </c>
      <c r="E648" s="71">
        <v>0</v>
      </c>
      <c r="F648" s="71">
        <v>73.800000000000011</v>
      </c>
      <c r="G648" s="71">
        <v>0</v>
      </c>
      <c r="H648" s="71">
        <v>0</v>
      </c>
      <c r="I648" s="71">
        <v>0</v>
      </c>
      <c r="J648" s="73">
        <v>0</v>
      </c>
    </row>
    <row r="649" spans="1:10">
      <c r="A649" s="85" t="s">
        <v>309</v>
      </c>
      <c r="B649" s="80" t="s">
        <v>889</v>
      </c>
      <c r="C649" s="78">
        <v>0</v>
      </c>
      <c r="D649" s="71">
        <v>453.11999999999995</v>
      </c>
      <c r="E649" s="71">
        <v>92.47</v>
      </c>
      <c r="F649" s="71">
        <v>0</v>
      </c>
      <c r="G649" s="71">
        <v>146.36000000000001</v>
      </c>
      <c r="H649" s="71">
        <v>0</v>
      </c>
      <c r="I649" s="71">
        <v>0</v>
      </c>
      <c r="J649" s="73">
        <v>0</v>
      </c>
    </row>
    <row r="650" spans="1:10">
      <c r="A650" s="85" t="s">
        <v>308</v>
      </c>
      <c r="B650" s="80" t="s">
        <v>889</v>
      </c>
      <c r="C650" s="78">
        <v>321.48000000000008</v>
      </c>
      <c r="D650" s="71">
        <v>505.24</v>
      </c>
      <c r="E650" s="71">
        <v>0.95</v>
      </c>
      <c r="F650" s="71">
        <v>83.200000000000017</v>
      </c>
      <c r="G650" s="71">
        <v>559.29999999999995</v>
      </c>
      <c r="H650" s="71">
        <v>239.15000000000003</v>
      </c>
      <c r="I650" s="71">
        <v>336.56</v>
      </c>
      <c r="J650" s="73">
        <v>2</v>
      </c>
    </row>
    <row r="651" spans="1:10">
      <c r="A651" s="85" t="s">
        <v>307</v>
      </c>
      <c r="B651" s="80" t="s">
        <v>889</v>
      </c>
      <c r="C651" s="78">
        <v>1624.4000000000003</v>
      </c>
      <c r="D651" s="71">
        <v>2810.7000000000007</v>
      </c>
      <c r="E651" s="71">
        <v>3020.1600000000003</v>
      </c>
      <c r="F651" s="71">
        <v>849.1400000000001</v>
      </c>
      <c r="G651" s="71">
        <v>1134.3999999999999</v>
      </c>
      <c r="H651" s="71">
        <v>1378.0599999999995</v>
      </c>
      <c r="I651" s="71">
        <v>1502.9399999999987</v>
      </c>
      <c r="J651" s="73">
        <v>0</v>
      </c>
    </row>
    <row r="652" spans="1:10">
      <c r="A652" s="85" t="s">
        <v>306</v>
      </c>
      <c r="B652" s="80" t="s">
        <v>889</v>
      </c>
      <c r="C652" s="78">
        <v>12290.390000000007</v>
      </c>
      <c r="D652" s="71">
        <v>4840.0199999999995</v>
      </c>
      <c r="E652" s="71">
        <v>5389.43</v>
      </c>
      <c r="F652" s="71">
        <v>6021.6400000000058</v>
      </c>
      <c r="G652" s="71">
        <v>1252.8100000000004</v>
      </c>
      <c r="H652" s="71">
        <v>3048.7299999999987</v>
      </c>
      <c r="I652" s="71">
        <v>1737.3900000000003</v>
      </c>
      <c r="J652" s="73">
        <v>0</v>
      </c>
    </row>
    <row r="653" spans="1:10">
      <c r="A653" s="85" t="s">
        <v>305</v>
      </c>
      <c r="B653" s="80" t="s">
        <v>889</v>
      </c>
      <c r="C653" s="78">
        <v>75048.239999999962</v>
      </c>
      <c r="D653" s="71">
        <v>30816.10999999999</v>
      </c>
      <c r="E653" s="71">
        <v>29048.59999999998</v>
      </c>
      <c r="F653" s="71">
        <v>18606.720000000005</v>
      </c>
      <c r="G653" s="71">
        <v>0</v>
      </c>
      <c r="H653" s="71">
        <v>15979.499999999998</v>
      </c>
      <c r="I653" s="71">
        <v>67638.119999999981</v>
      </c>
      <c r="J653" s="73">
        <v>0</v>
      </c>
    </row>
    <row r="654" spans="1:10">
      <c r="A654" s="85" t="s">
        <v>304</v>
      </c>
      <c r="B654" s="80" t="s">
        <v>889</v>
      </c>
      <c r="C654" s="78">
        <v>1903.6199999999997</v>
      </c>
      <c r="D654" s="71">
        <v>1121.7299999999998</v>
      </c>
      <c r="E654" s="71">
        <v>786.70000000000016</v>
      </c>
      <c r="F654" s="71">
        <v>1618.2599999999995</v>
      </c>
      <c r="G654" s="71">
        <v>1566.5899999999992</v>
      </c>
      <c r="H654" s="71">
        <v>86.1</v>
      </c>
      <c r="I654" s="71">
        <v>0</v>
      </c>
      <c r="J654" s="73">
        <v>0</v>
      </c>
    </row>
    <row r="655" spans="1:10">
      <c r="A655" s="85" t="s">
        <v>303</v>
      </c>
      <c r="B655" s="80" t="s">
        <v>889</v>
      </c>
      <c r="C655" s="78">
        <v>745.81999999999994</v>
      </c>
      <c r="D655" s="71">
        <v>492.74</v>
      </c>
      <c r="E655" s="71">
        <v>449.28</v>
      </c>
      <c r="F655" s="71">
        <v>615.6</v>
      </c>
      <c r="G655" s="71">
        <v>329.19</v>
      </c>
      <c r="H655" s="71">
        <v>423.81999999999994</v>
      </c>
      <c r="I655" s="71">
        <v>527.13000000000011</v>
      </c>
      <c r="J655" s="73">
        <v>0</v>
      </c>
    </row>
    <row r="656" spans="1:10">
      <c r="A656" s="85" t="s">
        <v>51</v>
      </c>
      <c r="B656" s="80" t="s">
        <v>888</v>
      </c>
      <c r="C656" s="78">
        <v>426.69</v>
      </c>
      <c r="D656" s="71">
        <v>73.92</v>
      </c>
      <c r="E656" s="71">
        <v>33.18</v>
      </c>
      <c r="F656" s="71">
        <v>529.70000000000005</v>
      </c>
      <c r="G656" s="71">
        <v>0</v>
      </c>
      <c r="H656" s="71">
        <v>77.22</v>
      </c>
      <c r="I656" s="71">
        <v>63.9</v>
      </c>
      <c r="J656" s="73">
        <v>2</v>
      </c>
    </row>
    <row r="657" spans="1:10">
      <c r="A657" s="85" t="s">
        <v>302</v>
      </c>
      <c r="B657" s="80" t="s">
        <v>889</v>
      </c>
      <c r="C657" s="78">
        <v>0</v>
      </c>
      <c r="D657" s="71">
        <v>0</v>
      </c>
      <c r="E657" s="71">
        <v>0</v>
      </c>
      <c r="F657" s="71">
        <v>0</v>
      </c>
      <c r="G657" s="71">
        <v>0</v>
      </c>
      <c r="H657" s="71">
        <v>0</v>
      </c>
      <c r="I657" s="71">
        <v>12.26</v>
      </c>
      <c r="J657" s="73">
        <v>1</v>
      </c>
    </row>
    <row r="658" spans="1:10">
      <c r="A658" s="85" t="s">
        <v>301</v>
      </c>
      <c r="B658" s="80" t="s">
        <v>889</v>
      </c>
      <c r="C658" s="78">
        <v>80.13000000000001</v>
      </c>
      <c r="D658" s="71">
        <v>84.48</v>
      </c>
      <c r="E658" s="71">
        <v>76</v>
      </c>
      <c r="F658" s="71">
        <v>81.56</v>
      </c>
      <c r="G658" s="71">
        <v>74.73</v>
      </c>
      <c r="H658" s="71">
        <v>70.360000000000014</v>
      </c>
      <c r="I658" s="71">
        <v>72.12</v>
      </c>
      <c r="J658" s="73">
        <v>0</v>
      </c>
    </row>
    <row r="659" spans="1:10">
      <c r="A659" s="85" t="s">
        <v>300</v>
      </c>
      <c r="B659" s="80" t="s">
        <v>889</v>
      </c>
      <c r="C659" s="78">
        <v>290.44</v>
      </c>
      <c r="D659" s="71">
        <v>616.42000000000019</v>
      </c>
      <c r="E659" s="71">
        <v>425.25</v>
      </c>
      <c r="F659" s="71">
        <v>336.10999999999996</v>
      </c>
      <c r="G659" s="71">
        <v>498.65999999999997</v>
      </c>
      <c r="H659" s="71">
        <v>369.99999999999994</v>
      </c>
      <c r="I659" s="71">
        <v>386.71999999999991</v>
      </c>
      <c r="J659" s="73">
        <v>0</v>
      </c>
    </row>
    <row r="660" spans="1:10">
      <c r="A660" s="85" t="s">
        <v>299</v>
      </c>
      <c r="B660" s="80" t="s">
        <v>889</v>
      </c>
      <c r="C660" s="78">
        <v>6.17</v>
      </c>
      <c r="D660" s="71">
        <v>0</v>
      </c>
      <c r="E660" s="71">
        <v>0</v>
      </c>
      <c r="F660" s="71">
        <v>0</v>
      </c>
      <c r="G660" s="71">
        <v>0</v>
      </c>
      <c r="H660" s="71">
        <v>14.5</v>
      </c>
      <c r="I660" s="71">
        <v>0</v>
      </c>
      <c r="J660" s="73">
        <v>2</v>
      </c>
    </row>
    <row r="661" spans="1:10">
      <c r="A661" s="85" t="s">
        <v>298</v>
      </c>
      <c r="B661" s="80" t="s">
        <v>889</v>
      </c>
      <c r="C661" s="78">
        <v>80.13000000000001</v>
      </c>
      <c r="D661" s="71">
        <v>84.48</v>
      </c>
      <c r="E661" s="71">
        <v>82.570000000000007</v>
      </c>
      <c r="F661" s="71">
        <v>0</v>
      </c>
      <c r="G661" s="71">
        <v>74.73</v>
      </c>
      <c r="H661" s="71">
        <v>61.5</v>
      </c>
      <c r="I661" s="71">
        <v>0</v>
      </c>
      <c r="J661" s="73">
        <v>0</v>
      </c>
    </row>
    <row r="662" spans="1:10">
      <c r="A662" s="85" t="s">
        <v>297</v>
      </c>
      <c r="B662" s="80" t="s">
        <v>889</v>
      </c>
      <c r="C662" s="78">
        <v>0</v>
      </c>
      <c r="D662" s="71">
        <v>383.57000000000005</v>
      </c>
      <c r="E662" s="71">
        <v>1052.0900000000001</v>
      </c>
      <c r="F662" s="71">
        <v>185.33999999999997</v>
      </c>
      <c r="G662" s="71">
        <v>40.43</v>
      </c>
      <c r="H662" s="71">
        <v>0</v>
      </c>
      <c r="I662" s="71">
        <v>0</v>
      </c>
      <c r="J662" s="73">
        <v>0</v>
      </c>
    </row>
    <row r="663" spans="1:10">
      <c r="A663" s="85" t="s">
        <v>296</v>
      </c>
      <c r="B663" s="80" t="s">
        <v>889</v>
      </c>
      <c r="C663" s="78">
        <v>0</v>
      </c>
      <c r="D663" s="71">
        <v>1.84</v>
      </c>
      <c r="E663" s="71">
        <v>0</v>
      </c>
      <c r="F663" s="71">
        <v>0</v>
      </c>
      <c r="G663" s="71">
        <v>73.800000000000011</v>
      </c>
      <c r="H663" s="71">
        <v>61.5</v>
      </c>
      <c r="I663" s="71">
        <v>0</v>
      </c>
      <c r="J663" s="73">
        <v>2</v>
      </c>
    </row>
    <row r="664" spans="1:10">
      <c r="A664" s="85" t="s">
        <v>295</v>
      </c>
      <c r="B664" s="80" t="s">
        <v>889</v>
      </c>
      <c r="C664" s="78">
        <v>0</v>
      </c>
      <c r="D664" s="71">
        <v>88.62</v>
      </c>
      <c r="E664" s="71">
        <v>0</v>
      </c>
      <c r="F664" s="71">
        <v>75.680000000000007</v>
      </c>
      <c r="G664" s="71">
        <v>74.610000000000014</v>
      </c>
      <c r="H664" s="71">
        <v>73.800000000000011</v>
      </c>
      <c r="I664" s="71">
        <v>72.12</v>
      </c>
      <c r="J664" s="73">
        <v>2</v>
      </c>
    </row>
    <row r="665" spans="1:10">
      <c r="A665" s="85" t="s">
        <v>294</v>
      </c>
      <c r="B665" s="80" t="s">
        <v>889</v>
      </c>
      <c r="C665" s="78">
        <v>14.96</v>
      </c>
      <c r="D665" s="71">
        <v>495.07999999999993</v>
      </c>
      <c r="E665" s="71">
        <v>92.47</v>
      </c>
      <c r="F665" s="71">
        <v>642.06999999999971</v>
      </c>
      <c r="G665" s="71">
        <v>243.98999999999995</v>
      </c>
      <c r="H665" s="71">
        <v>548.9300000000004</v>
      </c>
      <c r="I665" s="71">
        <v>526.96999999999991</v>
      </c>
      <c r="J665" s="73">
        <v>2</v>
      </c>
    </row>
    <row r="666" spans="1:10">
      <c r="A666" s="85" t="s">
        <v>293</v>
      </c>
      <c r="B666" s="80" t="s">
        <v>889</v>
      </c>
      <c r="C666" s="78">
        <v>1077.3399999999999</v>
      </c>
      <c r="D666" s="71">
        <v>805.30000000000007</v>
      </c>
      <c r="E666" s="71">
        <v>1099.46</v>
      </c>
      <c r="F666" s="71">
        <v>694.98000000000025</v>
      </c>
      <c r="G666" s="71">
        <v>599.41000000000008</v>
      </c>
      <c r="H666" s="71">
        <v>231.06</v>
      </c>
      <c r="I666" s="71">
        <v>704.79</v>
      </c>
      <c r="J666" s="73">
        <v>0</v>
      </c>
    </row>
    <row r="667" spans="1:10">
      <c r="A667" s="85" t="s">
        <v>50</v>
      </c>
      <c r="B667" s="80" t="s">
        <v>888</v>
      </c>
      <c r="C667" s="78">
        <v>0</v>
      </c>
      <c r="D667" s="71">
        <v>4.74</v>
      </c>
      <c r="E667" s="71">
        <v>1474.7</v>
      </c>
      <c r="F667" s="71">
        <v>0</v>
      </c>
      <c r="G667" s="71">
        <v>0</v>
      </c>
      <c r="H667" s="71">
        <v>0</v>
      </c>
      <c r="I667" s="71">
        <v>928.95999999999981</v>
      </c>
      <c r="J667" s="73">
        <v>0</v>
      </c>
    </row>
    <row r="668" spans="1:10">
      <c r="A668" s="85" t="s">
        <v>292</v>
      </c>
      <c r="B668" s="80" t="s">
        <v>889</v>
      </c>
      <c r="C668" s="78">
        <v>0</v>
      </c>
      <c r="D668" s="71">
        <v>0</v>
      </c>
      <c r="E668" s="71">
        <v>0</v>
      </c>
      <c r="F668" s="71">
        <v>0</v>
      </c>
      <c r="G668" s="71">
        <v>0</v>
      </c>
      <c r="H668" s="71">
        <v>73.800000000000011</v>
      </c>
      <c r="I668" s="71">
        <v>72.12</v>
      </c>
      <c r="J668" s="73">
        <v>2</v>
      </c>
    </row>
    <row r="669" spans="1:10">
      <c r="A669" s="85" t="s">
        <v>291</v>
      </c>
      <c r="B669" s="80" t="s">
        <v>889</v>
      </c>
      <c r="C669" s="78">
        <v>0</v>
      </c>
      <c r="D669" s="71">
        <v>187.01999999999998</v>
      </c>
      <c r="E669" s="71">
        <v>416.52000000000004</v>
      </c>
      <c r="F669" s="71">
        <v>58.459999999999994</v>
      </c>
      <c r="G669" s="71">
        <v>24.36</v>
      </c>
      <c r="H669" s="71">
        <v>0</v>
      </c>
      <c r="I669" s="71">
        <v>0</v>
      </c>
      <c r="J669" s="73">
        <v>0</v>
      </c>
    </row>
    <row r="670" spans="1:10">
      <c r="A670" s="85" t="s">
        <v>290</v>
      </c>
      <c r="B670" s="80" t="s">
        <v>889</v>
      </c>
      <c r="C670" s="78">
        <v>265.08000000000004</v>
      </c>
      <c r="D670" s="71">
        <v>90.460000000000008</v>
      </c>
      <c r="E670" s="71">
        <v>9.58</v>
      </c>
      <c r="F670" s="71">
        <v>86.100000000000009</v>
      </c>
      <c r="G670" s="71">
        <v>298.8300000000001</v>
      </c>
      <c r="H670" s="71">
        <v>38.46</v>
      </c>
      <c r="I670" s="71">
        <v>450.56999999999994</v>
      </c>
      <c r="J670" s="73">
        <v>2</v>
      </c>
    </row>
    <row r="671" spans="1:10">
      <c r="A671" s="85" t="s">
        <v>289</v>
      </c>
      <c r="B671" s="80" t="s">
        <v>889</v>
      </c>
      <c r="C671" s="78">
        <v>996.87000000000046</v>
      </c>
      <c r="D671" s="71">
        <v>1376.4200000000003</v>
      </c>
      <c r="E671" s="71">
        <v>1036.7399999999996</v>
      </c>
      <c r="F671" s="71">
        <v>1140.0900000000001</v>
      </c>
      <c r="G671" s="71">
        <v>1444.3300000000008</v>
      </c>
      <c r="H671" s="71">
        <v>0</v>
      </c>
      <c r="I671" s="71">
        <v>1469.9700000000003</v>
      </c>
      <c r="J671" s="73">
        <v>0</v>
      </c>
    </row>
    <row r="672" spans="1:10">
      <c r="A672" s="85" t="s">
        <v>288</v>
      </c>
      <c r="B672" s="80" t="s">
        <v>889</v>
      </c>
      <c r="C672" s="78">
        <v>401.89000000000004</v>
      </c>
      <c r="D672" s="71">
        <v>287.72000000000003</v>
      </c>
      <c r="E672" s="71">
        <v>79.28</v>
      </c>
      <c r="F672" s="71">
        <v>86.100000000000009</v>
      </c>
      <c r="G672" s="71">
        <v>0</v>
      </c>
      <c r="H672" s="71">
        <v>245.39000000000001</v>
      </c>
      <c r="I672" s="71">
        <v>84.14</v>
      </c>
      <c r="J672" s="73">
        <v>0</v>
      </c>
    </row>
    <row r="673" spans="1:10">
      <c r="A673" s="85" t="s">
        <v>287</v>
      </c>
      <c r="B673" s="80" t="s">
        <v>889</v>
      </c>
      <c r="C673" s="78">
        <v>915.59000000000026</v>
      </c>
      <c r="D673" s="71">
        <v>2011.8500000000001</v>
      </c>
      <c r="E673" s="71">
        <v>634.08000000000004</v>
      </c>
      <c r="F673" s="71">
        <v>896.95000000000027</v>
      </c>
      <c r="G673" s="71">
        <v>1427.7200000000003</v>
      </c>
      <c r="H673" s="71">
        <v>587.28</v>
      </c>
      <c r="I673" s="71">
        <v>709.56</v>
      </c>
      <c r="J673" s="73">
        <v>0</v>
      </c>
    </row>
    <row r="674" spans="1:10">
      <c r="A674" s="85" t="s">
        <v>286</v>
      </c>
      <c r="B674" s="80" t="s">
        <v>889</v>
      </c>
      <c r="C674" s="78">
        <v>0</v>
      </c>
      <c r="D674" s="71">
        <v>0</v>
      </c>
      <c r="E674" s="71">
        <v>0</v>
      </c>
      <c r="F674" s="71">
        <v>0</v>
      </c>
      <c r="G674" s="71">
        <v>0</v>
      </c>
      <c r="H674" s="71">
        <v>1801.0700000000013</v>
      </c>
      <c r="I674" s="71">
        <v>1364.07</v>
      </c>
      <c r="J674" s="73">
        <v>2</v>
      </c>
    </row>
    <row r="675" spans="1:10">
      <c r="A675" s="85" t="s">
        <v>285</v>
      </c>
      <c r="B675" s="80" t="s">
        <v>889</v>
      </c>
      <c r="C675" s="78">
        <v>16525.170000000009</v>
      </c>
      <c r="D675" s="71">
        <v>4492.4299999999994</v>
      </c>
      <c r="E675" s="71">
        <v>7220.7900000000027</v>
      </c>
      <c r="F675" s="71">
        <v>18714.339999999982</v>
      </c>
      <c r="G675" s="71">
        <v>3795.7499999999977</v>
      </c>
      <c r="H675" s="71">
        <v>20731.789999999975</v>
      </c>
      <c r="I675" s="71">
        <v>3182.06</v>
      </c>
      <c r="J675" s="73">
        <v>2</v>
      </c>
    </row>
    <row r="676" spans="1:10">
      <c r="A676" s="85" t="s">
        <v>284</v>
      </c>
      <c r="B676" s="80" t="s">
        <v>889</v>
      </c>
      <c r="C676" s="78">
        <v>73.92</v>
      </c>
      <c r="D676" s="71">
        <v>78.06</v>
      </c>
      <c r="E676" s="71">
        <v>0</v>
      </c>
      <c r="F676" s="71">
        <v>74.12</v>
      </c>
      <c r="G676" s="71">
        <v>103.19</v>
      </c>
      <c r="H676" s="71">
        <v>61.5</v>
      </c>
      <c r="I676" s="71">
        <v>0</v>
      </c>
      <c r="J676" s="73">
        <v>2</v>
      </c>
    </row>
    <row r="677" spans="1:10">
      <c r="A677" s="85" t="s">
        <v>283</v>
      </c>
      <c r="B677" s="80" t="s">
        <v>889</v>
      </c>
      <c r="C677" s="78">
        <v>1935.91</v>
      </c>
      <c r="D677" s="71">
        <v>2820.8900000000008</v>
      </c>
      <c r="E677" s="71">
        <v>3834.0499999999993</v>
      </c>
      <c r="F677" s="71">
        <v>1381.6900000000003</v>
      </c>
      <c r="G677" s="71">
        <v>1284.8200000000002</v>
      </c>
      <c r="H677" s="71">
        <v>1385.64</v>
      </c>
      <c r="I677" s="71">
        <v>1614.9200000000005</v>
      </c>
      <c r="J677" s="73">
        <v>0</v>
      </c>
    </row>
    <row r="678" spans="1:10">
      <c r="A678" s="85" t="s">
        <v>49</v>
      </c>
      <c r="B678" s="80" t="s">
        <v>888</v>
      </c>
      <c r="C678" s="78">
        <v>133.56</v>
      </c>
      <c r="D678" s="71">
        <v>158.24</v>
      </c>
      <c r="E678" s="71">
        <v>481.97</v>
      </c>
      <c r="F678" s="71">
        <v>142.22</v>
      </c>
      <c r="G678" s="71">
        <v>131.44</v>
      </c>
      <c r="H678" s="71">
        <v>149.42999999999998</v>
      </c>
      <c r="I678" s="71">
        <v>453.54</v>
      </c>
      <c r="J678" s="73">
        <v>0</v>
      </c>
    </row>
    <row r="679" spans="1:10">
      <c r="A679" s="85" t="s">
        <v>282</v>
      </c>
      <c r="B679" s="80" t="s">
        <v>889</v>
      </c>
      <c r="C679" s="78">
        <v>80.13000000000001</v>
      </c>
      <c r="D679" s="71">
        <v>681.05999999999983</v>
      </c>
      <c r="E679" s="71">
        <v>79.289999999999992</v>
      </c>
      <c r="F679" s="71">
        <v>682.31000000000029</v>
      </c>
      <c r="G679" s="71">
        <v>998.8000000000003</v>
      </c>
      <c r="H679" s="71">
        <v>522.55000000000018</v>
      </c>
      <c r="I679" s="71">
        <v>275.56</v>
      </c>
      <c r="J679" s="73">
        <v>2</v>
      </c>
    </row>
    <row r="680" spans="1:10">
      <c r="A680" s="85" t="s">
        <v>281</v>
      </c>
      <c r="B680" s="80" t="s">
        <v>889</v>
      </c>
      <c r="C680" s="78">
        <v>80.13000000000001</v>
      </c>
      <c r="D680" s="71">
        <v>84.48</v>
      </c>
      <c r="E680" s="71">
        <v>76</v>
      </c>
      <c r="F680" s="71">
        <v>86.100000000000009</v>
      </c>
      <c r="G680" s="71">
        <v>74.73</v>
      </c>
      <c r="H680" s="71">
        <v>70.360000000000014</v>
      </c>
      <c r="I680" s="71">
        <v>72.12</v>
      </c>
      <c r="J680" s="73">
        <v>0</v>
      </c>
    </row>
    <row r="681" spans="1:10">
      <c r="A681" s="85" t="s">
        <v>280</v>
      </c>
      <c r="B681" s="80" t="s">
        <v>889</v>
      </c>
      <c r="C681" s="78">
        <v>0</v>
      </c>
      <c r="D681" s="71">
        <v>0</v>
      </c>
      <c r="E681" s="71">
        <v>8.36</v>
      </c>
      <c r="F681" s="71">
        <v>83.200000000000017</v>
      </c>
      <c r="G681" s="71">
        <v>425.74000000000024</v>
      </c>
      <c r="H681" s="71">
        <v>0</v>
      </c>
      <c r="I681" s="71">
        <v>0</v>
      </c>
      <c r="J681" s="73">
        <v>2</v>
      </c>
    </row>
    <row r="682" spans="1:10">
      <c r="A682" s="85" t="s">
        <v>279</v>
      </c>
      <c r="B682" s="80" t="s">
        <v>889</v>
      </c>
      <c r="C682" s="78">
        <v>1.84</v>
      </c>
      <c r="D682" s="71">
        <v>1.84</v>
      </c>
      <c r="E682" s="71">
        <v>79.289999999999992</v>
      </c>
      <c r="F682" s="71">
        <v>80.19</v>
      </c>
      <c r="G682" s="71">
        <v>82.110000000000014</v>
      </c>
      <c r="H682" s="71">
        <v>598.66999999999996</v>
      </c>
      <c r="I682" s="71">
        <v>72.12</v>
      </c>
      <c r="J682" s="73">
        <v>2</v>
      </c>
    </row>
    <row r="683" spans="1:10">
      <c r="A683" s="85" t="s">
        <v>278</v>
      </c>
      <c r="B683" s="80" t="s">
        <v>889</v>
      </c>
      <c r="C683" s="78">
        <v>1.84</v>
      </c>
      <c r="D683" s="71">
        <v>1.06</v>
      </c>
      <c r="E683" s="71">
        <v>0</v>
      </c>
      <c r="F683" s="71">
        <v>1.88</v>
      </c>
      <c r="G683" s="71">
        <v>73.800000000000011</v>
      </c>
      <c r="H683" s="71">
        <v>0</v>
      </c>
      <c r="I683" s="71">
        <v>0</v>
      </c>
      <c r="J683" s="73">
        <v>2</v>
      </c>
    </row>
    <row r="684" spans="1:10">
      <c r="A684" s="85" t="s">
        <v>277</v>
      </c>
      <c r="B684" s="80" t="s">
        <v>889</v>
      </c>
      <c r="C684" s="78">
        <v>2132.6000000000013</v>
      </c>
      <c r="D684" s="71">
        <v>0</v>
      </c>
      <c r="E684" s="71">
        <v>0</v>
      </c>
      <c r="F684" s="71">
        <v>2890.1400000000008</v>
      </c>
      <c r="G684" s="71">
        <v>269.7299999999999</v>
      </c>
      <c r="H684" s="71">
        <v>296.37</v>
      </c>
      <c r="I684" s="71">
        <v>75.5</v>
      </c>
      <c r="J684" s="73">
        <v>2</v>
      </c>
    </row>
    <row r="685" spans="1:10">
      <c r="A685" s="85" t="s">
        <v>276</v>
      </c>
      <c r="B685" s="80" t="s">
        <v>889</v>
      </c>
      <c r="C685" s="78">
        <v>820.36000000000024</v>
      </c>
      <c r="D685" s="71">
        <v>1192.6400000000001</v>
      </c>
      <c r="E685" s="71">
        <v>1021.2700000000001</v>
      </c>
      <c r="F685" s="71">
        <v>522.59</v>
      </c>
      <c r="G685" s="71">
        <v>999.51000000000022</v>
      </c>
      <c r="H685" s="71">
        <v>785.91999999999985</v>
      </c>
      <c r="I685" s="71">
        <v>337.31</v>
      </c>
      <c r="J685" s="73">
        <v>0</v>
      </c>
    </row>
    <row r="686" spans="1:10">
      <c r="A686" s="85" t="s">
        <v>275</v>
      </c>
      <c r="B686" s="80" t="s">
        <v>889</v>
      </c>
      <c r="C686" s="78">
        <v>683.28000000000009</v>
      </c>
      <c r="D686" s="71">
        <v>88.410000000000011</v>
      </c>
      <c r="E686" s="71">
        <v>576.85000000000014</v>
      </c>
      <c r="F686" s="71">
        <v>531.41999999999996</v>
      </c>
      <c r="G686" s="71">
        <v>784.43000000000063</v>
      </c>
      <c r="H686" s="71">
        <v>862.79000000000008</v>
      </c>
      <c r="I686" s="71">
        <v>293.22000000000003</v>
      </c>
      <c r="J686" s="73">
        <v>2</v>
      </c>
    </row>
    <row r="687" spans="1:10">
      <c r="A687" s="85" t="s">
        <v>274</v>
      </c>
      <c r="B687" s="80" t="s">
        <v>889</v>
      </c>
      <c r="C687" s="78">
        <v>0</v>
      </c>
      <c r="D687" s="71">
        <v>40.89</v>
      </c>
      <c r="E687" s="71">
        <v>0</v>
      </c>
      <c r="F687" s="71">
        <v>672.51000000000022</v>
      </c>
      <c r="G687" s="71">
        <v>0</v>
      </c>
      <c r="H687" s="71">
        <v>61.5</v>
      </c>
      <c r="I687" s="71">
        <v>405.97999999999996</v>
      </c>
      <c r="J687" s="73">
        <v>2</v>
      </c>
    </row>
    <row r="688" spans="1:10">
      <c r="A688" s="85" t="s">
        <v>273</v>
      </c>
      <c r="B688" s="80" t="s">
        <v>889</v>
      </c>
      <c r="C688" s="78">
        <v>88.62</v>
      </c>
      <c r="D688" s="71">
        <v>37.89</v>
      </c>
      <c r="E688" s="71">
        <v>217.54000000000002</v>
      </c>
      <c r="F688" s="71">
        <v>0</v>
      </c>
      <c r="G688" s="71">
        <v>36.900000000000006</v>
      </c>
      <c r="H688" s="71">
        <v>39.68</v>
      </c>
      <c r="I688" s="71">
        <v>72.12</v>
      </c>
      <c r="J688" s="73">
        <v>0</v>
      </c>
    </row>
    <row r="689" spans="1:10">
      <c r="A689" s="85" t="s">
        <v>48</v>
      </c>
      <c r="B689" s="80" t="s">
        <v>888</v>
      </c>
      <c r="C689" s="78">
        <v>73.92</v>
      </c>
      <c r="D689" s="71">
        <v>450.64000000000016</v>
      </c>
      <c r="E689" s="71">
        <v>1733.5699999999997</v>
      </c>
      <c r="F689" s="71">
        <v>0</v>
      </c>
      <c r="G689" s="71">
        <v>1975.0899999999995</v>
      </c>
      <c r="H689" s="71">
        <v>73.800000000000011</v>
      </c>
      <c r="I689" s="71">
        <v>435.6</v>
      </c>
      <c r="J689" s="73">
        <v>0</v>
      </c>
    </row>
    <row r="690" spans="1:10">
      <c r="A690" s="85" t="s">
        <v>272</v>
      </c>
      <c r="B690" s="80" t="s">
        <v>889</v>
      </c>
      <c r="C690" s="78">
        <v>891.27</v>
      </c>
      <c r="D690" s="71">
        <v>802.9799999999999</v>
      </c>
      <c r="E690" s="71">
        <v>503.61</v>
      </c>
      <c r="F690" s="71">
        <v>1471.16</v>
      </c>
      <c r="G690" s="71">
        <v>352.98000000000008</v>
      </c>
      <c r="H690" s="71">
        <v>801.37999999999977</v>
      </c>
      <c r="I690" s="71">
        <v>528.49999999999989</v>
      </c>
      <c r="J690" s="73">
        <v>2</v>
      </c>
    </row>
    <row r="691" spans="1:10">
      <c r="A691" s="85" t="s">
        <v>271</v>
      </c>
      <c r="B691" s="80" t="s">
        <v>889</v>
      </c>
      <c r="C691" s="78">
        <v>9794.4800000000087</v>
      </c>
      <c r="D691" s="71">
        <v>4918.2199999999993</v>
      </c>
      <c r="E691" s="71">
        <v>6833.8000000000029</v>
      </c>
      <c r="F691" s="71">
        <v>6350.9100000000017</v>
      </c>
      <c r="G691" s="71">
        <v>6298.2699999999986</v>
      </c>
      <c r="H691" s="71">
        <v>5864.7900000000018</v>
      </c>
      <c r="I691" s="71">
        <v>4710.8400000000011</v>
      </c>
      <c r="J691" s="73">
        <v>0</v>
      </c>
    </row>
    <row r="692" spans="1:10">
      <c r="A692" s="85" t="s">
        <v>270</v>
      </c>
      <c r="B692" s="80" t="s">
        <v>889</v>
      </c>
      <c r="C692" s="78">
        <v>1.0900000000000001</v>
      </c>
      <c r="D692" s="71">
        <v>1264.4199999999998</v>
      </c>
      <c r="E692" s="71">
        <v>994.71000000000038</v>
      </c>
      <c r="F692" s="71">
        <v>74.12</v>
      </c>
      <c r="G692" s="71">
        <v>918.61999999999989</v>
      </c>
      <c r="H692" s="71">
        <v>61.900000000000006</v>
      </c>
      <c r="I692" s="71">
        <v>273.80999999999995</v>
      </c>
      <c r="J692" s="73">
        <v>0</v>
      </c>
    </row>
    <row r="693" spans="1:10">
      <c r="A693" s="85" t="s">
        <v>269</v>
      </c>
      <c r="B693" s="80" t="s">
        <v>889</v>
      </c>
      <c r="C693" s="78">
        <v>5.33</v>
      </c>
      <c r="D693" s="71">
        <v>3.68</v>
      </c>
      <c r="E693" s="71">
        <v>6.67</v>
      </c>
      <c r="F693" s="71">
        <v>0</v>
      </c>
      <c r="G693" s="71">
        <v>0</v>
      </c>
      <c r="H693" s="71">
        <v>61.5</v>
      </c>
      <c r="I693" s="71">
        <v>0</v>
      </c>
      <c r="J693" s="73">
        <v>2</v>
      </c>
    </row>
    <row r="694" spans="1:10">
      <c r="A694" s="85" t="s">
        <v>268</v>
      </c>
      <c r="B694" s="80" t="s">
        <v>889</v>
      </c>
      <c r="C694" s="78">
        <v>1133.2599999999995</v>
      </c>
      <c r="D694" s="71">
        <v>393.28</v>
      </c>
      <c r="E694" s="71">
        <v>514.19000000000005</v>
      </c>
      <c r="F694" s="71">
        <v>1448.2700000000004</v>
      </c>
      <c r="G694" s="71">
        <v>1389.5799999999995</v>
      </c>
      <c r="H694" s="71">
        <v>749.11000000000013</v>
      </c>
      <c r="I694" s="71">
        <v>338.25</v>
      </c>
      <c r="J694" s="73">
        <v>2</v>
      </c>
    </row>
    <row r="695" spans="1:10">
      <c r="A695" s="85" t="s">
        <v>267</v>
      </c>
      <c r="B695" s="80" t="s">
        <v>891</v>
      </c>
      <c r="C695" s="78">
        <v>33.75</v>
      </c>
      <c r="D695" s="71">
        <v>281.47999999999996</v>
      </c>
      <c r="E695" s="71">
        <v>73.430000000000007</v>
      </c>
      <c r="F695" s="71">
        <v>104.07</v>
      </c>
      <c r="G695" s="71">
        <v>98.580000000000013</v>
      </c>
      <c r="H695" s="71">
        <v>36.900000000000006</v>
      </c>
      <c r="I695" s="71">
        <v>37.940000000000005</v>
      </c>
      <c r="J695" s="73">
        <v>0</v>
      </c>
    </row>
    <row r="696" spans="1:10">
      <c r="A696" s="85" t="s">
        <v>266</v>
      </c>
      <c r="B696" s="80" t="s">
        <v>891</v>
      </c>
      <c r="C696" s="78">
        <v>24.8</v>
      </c>
      <c r="D696" s="71">
        <v>0</v>
      </c>
      <c r="E696" s="71">
        <v>49.56</v>
      </c>
      <c r="F696" s="71">
        <v>78.92</v>
      </c>
      <c r="G696" s="71">
        <v>22</v>
      </c>
      <c r="H696" s="71">
        <v>128.5</v>
      </c>
      <c r="I696" s="71">
        <v>0</v>
      </c>
      <c r="J696" s="73">
        <v>2</v>
      </c>
    </row>
    <row r="697" spans="1:10">
      <c r="A697" s="85" t="s">
        <v>265</v>
      </c>
      <c r="B697" s="80" t="s">
        <v>891</v>
      </c>
      <c r="C697" s="78">
        <v>1.84</v>
      </c>
      <c r="D697" s="71">
        <v>883.9799999999999</v>
      </c>
      <c r="E697" s="71">
        <v>0</v>
      </c>
      <c r="F697" s="71">
        <v>0</v>
      </c>
      <c r="G697" s="71">
        <v>0</v>
      </c>
      <c r="H697" s="71">
        <v>0</v>
      </c>
      <c r="I697" s="71">
        <v>0</v>
      </c>
      <c r="J697" s="73">
        <v>0</v>
      </c>
    </row>
    <row r="698" spans="1:10">
      <c r="A698" s="85" t="s">
        <v>264</v>
      </c>
      <c r="B698" s="80" t="s">
        <v>891</v>
      </c>
      <c r="C698" s="78">
        <v>0</v>
      </c>
      <c r="D698" s="71">
        <v>0</v>
      </c>
      <c r="E698" s="71">
        <v>0</v>
      </c>
      <c r="F698" s="71">
        <v>0</v>
      </c>
      <c r="G698" s="71">
        <v>73.800000000000011</v>
      </c>
      <c r="H698" s="71">
        <v>61.5</v>
      </c>
      <c r="I698" s="71">
        <v>0</v>
      </c>
      <c r="J698" s="73">
        <v>2</v>
      </c>
    </row>
    <row r="699" spans="1:10">
      <c r="A699" s="85" t="s">
        <v>263</v>
      </c>
      <c r="B699" s="80" t="s">
        <v>888</v>
      </c>
      <c r="C699" s="78">
        <v>423.75</v>
      </c>
      <c r="D699" s="71">
        <v>166.33</v>
      </c>
      <c r="E699" s="71">
        <v>621.13</v>
      </c>
      <c r="F699" s="71">
        <v>621.35000000000014</v>
      </c>
      <c r="G699" s="71">
        <v>746.10999999999979</v>
      </c>
      <c r="H699" s="71">
        <v>412.22</v>
      </c>
      <c r="I699" s="71">
        <v>359.89</v>
      </c>
      <c r="J699" s="73">
        <v>2</v>
      </c>
    </row>
    <row r="700" spans="1:10">
      <c r="A700" s="85" t="s">
        <v>47</v>
      </c>
      <c r="B700" s="80" t="s">
        <v>888</v>
      </c>
      <c r="C700" s="78">
        <v>380.16</v>
      </c>
      <c r="D700" s="71">
        <v>535.86</v>
      </c>
      <c r="E700" s="71">
        <v>0.95</v>
      </c>
      <c r="F700" s="71">
        <v>301.44</v>
      </c>
      <c r="G700" s="71">
        <v>73.800000000000011</v>
      </c>
      <c r="H700" s="71">
        <v>656.79999999999984</v>
      </c>
      <c r="I700" s="71">
        <v>0</v>
      </c>
      <c r="J700" s="73">
        <v>2</v>
      </c>
    </row>
    <row r="701" spans="1:10">
      <c r="A701" s="85" t="s">
        <v>262</v>
      </c>
      <c r="B701" s="80" t="s">
        <v>889</v>
      </c>
      <c r="C701" s="78">
        <v>696.03999999999985</v>
      </c>
      <c r="D701" s="71">
        <v>136.23999999999998</v>
      </c>
      <c r="E701" s="71">
        <v>153.23000000000002</v>
      </c>
      <c r="F701" s="71">
        <v>725.54000000000019</v>
      </c>
      <c r="G701" s="71">
        <v>268.65999999999997</v>
      </c>
      <c r="H701" s="71">
        <v>583.33000000000015</v>
      </c>
      <c r="I701" s="71">
        <v>236.05</v>
      </c>
      <c r="J701" s="73">
        <v>2</v>
      </c>
    </row>
    <row r="702" spans="1:10">
      <c r="A702" s="85" t="s">
        <v>261</v>
      </c>
      <c r="B702" s="80" t="s">
        <v>890</v>
      </c>
      <c r="C702" s="78">
        <v>473.17</v>
      </c>
      <c r="D702" s="71">
        <v>1259.0299999999997</v>
      </c>
      <c r="E702" s="71">
        <v>874.59999999999957</v>
      </c>
      <c r="F702" s="71">
        <v>2337.15</v>
      </c>
      <c r="G702" s="71">
        <v>343.34</v>
      </c>
      <c r="H702" s="71">
        <v>1361.6200000000001</v>
      </c>
      <c r="I702" s="71">
        <v>189.38999999999996</v>
      </c>
      <c r="J702" s="73">
        <v>2</v>
      </c>
    </row>
    <row r="703" spans="1:10">
      <c r="A703" s="85" t="s">
        <v>260</v>
      </c>
      <c r="B703" s="80" t="s">
        <v>888</v>
      </c>
      <c r="C703" s="78">
        <v>0</v>
      </c>
      <c r="D703" s="71">
        <v>0</v>
      </c>
      <c r="E703" s="71">
        <v>0</v>
      </c>
      <c r="F703" s="71">
        <v>217.33999999999997</v>
      </c>
      <c r="G703" s="71">
        <v>242.42000000000002</v>
      </c>
      <c r="H703" s="71">
        <v>61.5</v>
      </c>
      <c r="I703" s="71">
        <v>0</v>
      </c>
      <c r="J703" s="73">
        <v>2</v>
      </c>
    </row>
    <row r="704" spans="1:10">
      <c r="A704" s="85" t="s">
        <v>259</v>
      </c>
      <c r="B704" s="80" t="s">
        <v>890</v>
      </c>
      <c r="C704" s="78">
        <v>0</v>
      </c>
      <c r="D704" s="71">
        <v>0</v>
      </c>
      <c r="E704" s="71">
        <v>0</v>
      </c>
      <c r="F704" s="71">
        <v>0</v>
      </c>
      <c r="G704" s="71">
        <v>0</v>
      </c>
      <c r="H704" s="71">
        <v>61.5</v>
      </c>
      <c r="I704" s="71">
        <v>0</v>
      </c>
      <c r="J704" s="73">
        <v>2</v>
      </c>
    </row>
    <row r="705" spans="1:10">
      <c r="A705" s="85" t="s">
        <v>258</v>
      </c>
      <c r="B705" s="80" t="s">
        <v>891</v>
      </c>
      <c r="C705" s="78">
        <v>1191.8500000000001</v>
      </c>
      <c r="D705" s="71">
        <v>1250.27</v>
      </c>
      <c r="E705" s="71">
        <v>453.75</v>
      </c>
      <c r="F705" s="71">
        <v>815.48000000000059</v>
      </c>
      <c r="G705" s="71">
        <v>859.76</v>
      </c>
      <c r="H705" s="71">
        <v>915.80000000000018</v>
      </c>
      <c r="I705" s="71">
        <v>520.94000000000005</v>
      </c>
      <c r="J705" s="73">
        <v>0</v>
      </c>
    </row>
    <row r="706" spans="1:10">
      <c r="A706" s="85" t="s">
        <v>257</v>
      </c>
      <c r="B706" s="80" t="s">
        <v>888</v>
      </c>
      <c r="C706" s="78">
        <v>0</v>
      </c>
      <c r="D706" s="71">
        <v>0</v>
      </c>
      <c r="E706" s="71">
        <v>560.61999999999978</v>
      </c>
      <c r="F706" s="71">
        <v>328.84</v>
      </c>
      <c r="G706" s="71">
        <v>1227.9100000000005</v>
      </c>
      <c r="H706" s="71">
        <v>20.72</v>
      </c>
      <c r="I706" s="71">
        <v>0</v>
      </c>
      <c r="J706" s="73">
        <v>2</v>
      </c>
    </row>
    <row r="707" spans="1:10">
      <c r="A707" s="85" t="s">
        <v>256</v>
      </c>
      <c r="B707" s="80" t="s">
        <v>890</v>
      </c>
      <c r="C707" s="78">
        <v>2076.9399999999991</v>
      </c>
      <c r="D707" s="71">
        <v>3344.4899999999993</v>
      </c>
      <c r="E707" s="71">
        <v>2703.9200000000005</v>
      </c>
      <c r="F707" s="71">
        <v>689</v>
      </c>
      <c r="G707" s="71">
        <v>2059.8799999999997</v>
      </c>
      <c r="H707" s="71">
        <v>2636.3999999999996</v>
      </c>
      <c r="I707" s="71">
        <v>784.9899999999999</v>
      </c>
      <c r="J707" s="73">
        <v>0</v>
      </c>
    </row>
    <row r="708" spans="1:10">
      <c r="A708" s="85" t="s">
        <v>255</v>
      </c>
      <c r="B708" s="80" t="s">
        <v>889</v>
      </c>
      <c r="C708" s="78">
        <v>1.84</v>
      </c>
      <c r="D708" s="71">
        <v>1.0900000000000001</v>
      </c>
      <c r="E708" s="71">
        <v>0</v>
      </c>
      <c r="F708" s="71">
        <v>1.89</v>
      </c>
      <c r="G708" s="71">
        <v>0</v>
      </c>
      <c r="H708" s="71">
        <v>61.5</v>
      </c>
      <c r="I708" s="71">
        <v>0</v>
      </c>
      <c r="J708" s="73">
        <v>2</v>
      </c>
    </row>
    <row r="709" spans="1:10">
      <c r="A709" s="85" t="s">
        <v>254</v>
      </c>
      <c r="B709" s="80" t="s">
        <v>890</v>
      </c>
      <c r="C709" s="78">
        <v>1.0900000000000001</v>
      </c>
      <c r="D709" s="71">
        <v>0</v>
      </c>
      <c r="E709" s="71">
        <v>0</v>
      </c>
      <c r="F709" s="71">
        <v>0</v>
      </c>
      <c r="G709" s="71">
        <v>73.800000000000011</v>
      </c>
      <c r="H709" s="71">
        <v>61.5</v>
      </c>
      <c r="I709" s="71">
        <v>10.73</v>
      </c>
      <c r="J709" s="73">
        <v>2</v>
      </c>
    </row>
    <row r="710" spans="1:10">
      <c r="A710" s="85" t="s">
        <v>253</v>
      </c>
      <c r="B710" s="80" t="s">
        <v>889</v>
      </c>
      <c r="C710" s="78">
        <v>6370.470000000003</v>
      </c>
      <c r="D710" s="71">
        <v>1641.7700000000007</v>
      </c>
      <c r="E710" s="71">
        <v>2135.1199999999994</v>
      </c>
      <c r="F710" s="71">
        <v>8369.7599999999929</v>
      </c>
      <c r="G710" s="71">
        <v>2491.0299999999993</v>
      </c>
      <c r="H710" s="71">
        <v>6504.3399999999992</v>
      </c>
      <c r="I710" s="71">
        <v>1142.97</v>
      </c>
      <c r="J710" s="73">
        <v>2</v>
      </c>
    </row>
    <row r="711" spans="1:10">
      <c r="A711" s="85" t="s">
        <v>46</v>
      </c>
      <c r="B711" s="80" t="s">
        <v>888</v>
      </c>
      <c r="C711" s="78">
        <v>10.91</v>
      </c>
      <c r="D711" s="71">
        <v>2565.4299999999989</v>
      </c>
      <c r="E711" s="71">
        <v>6.26</v>
      </c>
      <c r="F711" s="71">
        <v>994.1099999999999</v>
      </c>
      <c r="G711" s="71">
        <v>1876.19</v>
      </c>
      <c r="H711" s="71">
        <v>86.100000000000009</v>
      </c>
      <c r="I711" s="71">
        <v>0</v>
      </c>
      <c r="J711" s="73">
        <v>2</v>
      </c>
    </row>
    <row r="712" spans="1:10">
      <c r="A712" s="85" t="s">
        <v>252</v>
      </c>
      <c r="B712" s="80" t="s">
        <v>888</v>
      </c>
      <c r="C712" s="78">
        <v>395.01</v>
      </c>
      <c r="D712" s="71">
        <v>450.36999999999989</v>
      </c>
      <c r="E712" s="71">
        <v>965.4400000000004</v>
      </c>
      <c r="F712" s="71">
        <v>443</v>
      </c>
      <c r="G712" s="71">
        <v>629.57000000000005</v>
      </c>
      <c r="H712" s="71">
        <v>668.76999999999987</v>
      </c>
      <c r="I712" s="71">
        <v>463.52</v>
      </c>
      <c r="J712" s="73">
        <v>0</v>
      </c>
    </row>
    <row r="713" spans="1:10">
      <c r="A713" s="85" t="s">
        <v>251</v>
      </c>
      <c r="B713" s="80" t="s">
        <v>889</v>
      </c>
      <c r="C713" s="78">
        <v>285.88</v>
      </c>
      <c r="D713" s="71">
        <v>3128.0400000000009</v>
      </c>
      <c r="E713" s="71">
        <v>363.6</v>
      </c>
      <c r="F713" s="71">
        <v>371.60999999999996</v>
      </c>
      <c r="G713" s="71">
        <v>4179.8</v>
      </c>
      <c r="H713" s="71">
        <v>452.18999999999988</v>
      </c>
      <c r="I713" s="71">
        <v>744.4899999999999</v>
      </c>
      <c r="J713" s="73">
        <v>2</v>
      </c>
    </row>
    <row r="714" spans="1:10">
      <c r="A714" s="85" t="s">
        <v>250</v>
      </c>
      <c r="B714" s="80" t="s">
        <v>890</v>
      </c>
      <c r="C714" s="78">
        <v>0</v>
      </c>
      <c r="D714" s="71">
        <v>0</v>
      </c>
      <c r="E714" s="71">
        <v>0</v>
      </c>
      <c r="F714" s="71">
        <v>38268.779999999984</v>
      </c>
      <c r="G714" s="71">
        <v>78744.939999999973</v>
      </c>
      <c r="H714" s="71">
        <v>10265.400000000003</v>
      </c>
      <c r="I714" s="71">
        <v>0</v>
      </c>
      <c r="J714" s="73">
        <v>2</v>
      </c>
    </row>
    <row r="715" spans="1:10">
      <c r="A715" s="85" t="s">
        <v>249</v>
      </c>
      <c r="B715" s="80" t="s">
        <v>891</v>
      </c>
      <c r="C715" s="78">
        <v>1775.9600000000005</v>
      </c>
      <c r="D715" s="71">
        <v>1460.0500000000006</v>
      </c>
      <c r="E715" s="71">
        <v>1032.73</v>
      </c>
      <c r="F715" s="71">
        <v>2633.97</v>
      </c>
      <c r="G715" s="71">
        <v>907.26999999999987</v>
      </c>
      <c r="H715" s="71">
        <v>1373.1599999999999</v>
      </c>
      <c r="I715" s="71">
        <v>1326.4200000000003</v>
      </c>
      <c r="J715" s="73">
        <v>2</v>
      </c>
    </row>
    <row r="716" spans="1:10">
      <c r="A716" s="85" t="s">
        <v>248</v>
      </c>
      <c r="B716" s="80" t="s">
        <v>890</v>
      </c>
      <c r="C716" s="78">
        <v>473.27000000000004</v>
      </c>
      <c r="D716" s="71">
        <v>73.760000000000005</v>
      </c>
      <c r="E716" s="71">
        <v>0</v>
      </c>
      <c r="F716" s="71">
        <v>74.12</v>
      </c>
      <c r="G716" s="71">
        <v>-4.9800000000000004</v>
      </c>
      <c r="H716" s="71">
        <v>61.5</v>
      </c>
      <c r="I716" s="71">
        <v>0</v>
      </c>
      <c r="J716" s="73">
        <v>0</v>
      </c>
    </row>
    <row r="717" spans="1:10">
      <c r="A717" s="85" t="s">
        <v>247</v>
      </c>
      <c r="B717" s="80" t="s">
        <v>891</v>
      </c>
      <c r="C717" s="78">
        <v>1318.3700000000001</v>
      </c>
      <c r="D717" s="71">
        <v>860.78</v>
      </c>
      <c r="E717" s="71">
        <v>1608.92</v>
      </c>
      <c r="F717" s="71">
        <v>1167.8500000000004</v>
      </c>
      <c r="G717" s="71">
        <v>1444.88</v>
      </c>
      <c r="H717" s="71">
        <v>774.31999999999982</v>
      </c>
      <c r="I717" s="71">
        <v>36.06</v>
      </c>
      <c r="J717" s="73">
        <v>0</v>
      </c>
    </row>
    <row r="718" spans="1:10">
      <c r="A718" s="85" t="s">
        <v>246</v>
      </c>
      <c r="B718" s="80" t="s">
        <v>888</v>
      </c>
      <c r="C718" s="78">
        <v>73.92</v>
      </c>
      <c r="D718" s="71">
        <v>425.30000000000007</v>
      </c>
      <c r="E718" s="71">
        <v>79.319999999999993</v>
      </c>
      <c r="F718" s="71">
        <v>0</v>
      </c>
      <c r="G718" s="71">
        <v>654.29999999999984</v>
      </c>
      <c r="H718" s="71">
        <v>233.74999999999997</v>
      </c>
      <c r="I718" s="71">
        <v>0</v>
      </c>
      <c r="J718" s="73">
        <v>2</v>
      </c>
    </row>
    <row r="719" spans="1:10">
      <c r="A719" s="85" t="s">
        <v>245</v>
      </c>
      <c r="B719" s="80" t="s">
        <v>890</v>
      </c>
      <c r="C719" s="78">
        <v>0</v>
      </c>
      <c r="D719" s="71">
        <v>1204.8300000000002</v>
      </c>
      <c r="E719" s="71">
        <v>118.95</v>
      </c>
      <c r="F719" s="71">
        <v>124.72999999999999</v>
      </c>
      <c r="G719" s="71">
        <v>226.94999999999993</v>
      </c>
      <c r="H719" s="71">
        <v>539.43999999999994</v>
      </c>
      <c r="I719" s="71">
        <v>345.39000000000004</v>
      </c>
      <c r="J719" s="73">
        <v>0</v>
      </c>
    </row>
    <row r="720" spans="1:10">
      <c r="A720" s="85" t="s">
        <v>244</v>
      </c>
      <c r="B720" s="80" t="s">
        <v>890</v>
      </c>
      <c r="C720" s="78">
        <v>610.20000000000005</v>
      </c>
      <c r="D720" s="71">
        <v>3403.1800000000003</v>
      </c>
      <c r="E720" s="71">
        <v>5684.1199999999935</v>
      </c>
      <c r="F720" s="71">
        <v>2443.7399999999998</v>
      </c>
      <c r="G720" s="71">
        <v>2830.2399999999993</v>
      </c>
      <c r="H720" s="71">
        <v>1727.3500000000001</v>
      </c>
      <c r="I720" s="71">
        <v>943.99</v>
      </c>
      <c r="J720" s="73">
        <v>0</v>
      </c>
    </row>
    <row r="721" spans="1:10">
      <c r="A721" s="85" t="s">
        <v>243</v>
      </c>
      <c r="B721" s="80" t="s">
        <v>890</v>
      </c>
      <c r="C721" s="78">
        <v>1770.3999999999992</v>
      </c>
      <c r="D721" s="71">
        <v>1034.2200000000003</v>
      </c>
      <c r="E721" s="71">
        <v>1129.8600000000001</v>
      </c>
      <c r="F721" s="71">
        <v>1662.4299999999998</v>
      </c>
      <c r="G721" s="71">
        <v>1133.4899999999998</v>
      </c>
      <c r="H721" s="71">
        <v>1050.17</v>
      </c>
      <c r="I721" s="71">
        <v>845.42000000000019</v>
      </c>
      <c r="J721" s="73">
        <v>0</v>
      </c>
    </row>
    <row r="722" spans="1:10">
      <c r="A722" s="85" t="s">
        <v>45</v>
      </c>
      <c r="B722" s="80" t="s">
        <v>888</v>
      </c>
      <c r="C722" s="78">
        <v>8483.89</v>
      </c>
      <c r="D722" s="71">
        <v>1.84</v>
      </c>
      <c r="E722" s="71">
        <v>81.209999999999994</v>
      </c>
      <c r="F722" s="71">
        <v>806.31000000000006</v>
      </c>
      <c r="G722" s="71">
        <v>73.800000000000011</v>
      </c>
      <c r="H722" s="71">
        <v>1091.5199999999998</v>
      </c>
      <c r="I722" s="71">
        <v>1257.3700000000003</v>
      </c>
      <c r="J722" s="73">
        <v>0</v>
      </c>
    </row>
    <row r="723" spans="1:10">
      <c r="A723" s="85" t="s">
        <v>242</v>
      </c>
      <c r="B723" s="80" t="s">
        <v>888</v>
      </c>
      <c r="C723" s="78">
        <v>2901.8300000000022</v>
      </c>
      <c r="D723" s="71">
        <v>2391.1899999999996</v>
      </c>
      <c r="E723" s="71">
        <v>2513.319999999997</v>
      </c>
      <c r="F723" s="71">
        <v>1612.0100000000009</v>
      </c>
      <c r="G723" s="71">
        <v>2534.6600000000003</v>
      </c>
      <c r="H723" s="71">
        <v>2701.8300000000013</v>
      </c>
      <c r="I723" s="71">
        <v>1096.96</v>
      </c>
      <c r="J723" s="73">
        <v>0</v>
      </c>
    </row>
    <row r="724" spans="1:10">
      <c r="A724" s="85" t="s">
        <v>241</v>
      </c>
      <c r="B724" s="80" t="s">
        <v>888</v>
      </c>
      <c r="C724" s="78">
        <v>30.78</v>
      </c>
      <c r="D724" s="71">
        <v>0</v>
      </c>
      <c r="E724" s="71">
        <v>0</v>
      </c>
      <c r="F724" s="71">
        <v>36.900000000000006</v>
      </c>
      <c r="G724" s="71">
        <v>36.900000000000006</v>
      </c>
      <c r="H724" s="71">
        <v>36.900000000000006</v>
      </c>
      <c r="I724" s="71">
        <v>33.72</v>
      </c>
      <c r="J724" s="73">
        <v>2</v>
      </c>
    </row>
    <row r="725" spans="1:10">
      <c r="A725" s="85" t="s">
        <v>240</v>
      </c>
      <c r="B725" s="80" t="s">
        <v>888</v>
      </c>
      <c r="C725" s="78">
        <v>30.040000000000003</v>
      </c>
      <c r="D725" s="71">
        <v>0</v>
      </c>
      <c r="E725" s="71">
        <v>0</v>
      </c>
      <c r="F725" s="71">
        <v>0</v>
      </c>
      <c r="G725" s="71">
        <v>0</v>
      </c>
      <c r="H725" s="71">
        <v>61.5</v>
      </c>
      <c r="I725" s="71">
        <v>0</v>
      </c>
      <c r="J725" s="73">
        <v>2</v>
      </c>
    </row>
    <row r="726" spans="1:10">
      <c r="A726" s="85" t="s">
        <v>239</v>
      </c>
      <c r="B726" s="80" t="s">
        <v>889</v>
      </c>
      <c r="C726" s="78">
        <v>0</v>
      </c>
      <c r="D726" s="71">
        <v>0</v>
      </c>
      <c r="E726" s="71">
        <v>0</v>
      </c>
      <c r="F726" s="71">
        <v>0</v>
      </c>
      <c r="G726" s="71">
        <v>0</v>
      </c>
      <c r="H726" s="71">
        <v>0</v>
      </c>
      <c r="I726" s="71">
        <v>1506.2400000000005</v>
      </c>
      <c r="J726" s="73">
        <v>1</v>
      </c>
    </row>
    <row r="727" spans="1:10">
      <c r="A727" s="85" t="s">
        <v>238</v>
      </c>
      <c r="B727" s="80" t="s">
        <v>891</v>
      </c>
      <c r="C727" s="78">
        <v>788.50000000000023</v>
      </c>
      <c r="D727" s="71">
        <v>205.34</v>
      </c>
      <c r="E727" s="71">
        <v>382.83</v>
      </c>
      <c r="F727" s="71">
        <v>1096.3100000000004</v>
      </c>
      <c r="G727" s="71">
        <v>299.06000000000006</v>
      </c>
      <c r="H727" s="71">
        <v>824.7700000000001</v>
      </c>
      <c r="I727" s="71">
        <v>244.84000000000003</v>
      </c>
      <c r="J727" s="73">
        <v>2</v>
      </c>
    </row>
    <row r="728" spans="1:10">
      <c r="A728" s="85" t="s">
        <v>237</v>
      </c>
      <c r="B728" s="80" t="s">
        <v>889</v>
      </c>
      <c r="C728" s="78">
        <v>88.62</v>
      </c>
      <c r="D728" s="71">
        <v>0</v>
      </c>
      <c r="E728" s="71">
        <v>522.29000000000008</v>
      </c>
      <c r="F728" s="71">
        <v>394.31999999999994</v>
      </c>
      <c r="G728" s="71">
        <v>393.36000000000007</v>
      </c>
      <c r="H728" s="71">
        <v>61.5</v>
      </c>
      <c r="I728" s="71">
        <v>75.680000000000007</v>
      </c>
      <c r="J728" s="73">
        <v>2</v>
      </c>
    </row>
    <row r="729" spans="1:10">
      <c r="A729" s="85" t="s">
        <v>236</v>
      </c>
      <c r="B729" s="80" t="s">
        <v>890</v>
      </c>
      <c r="C729" s="78">
        <v>245.83</v>
      </c>
      <c r="D729" s="71">
        <v>140.48000000000002</v>
      </c>
      <c r="E729" s="71">
        <v>109.97999999999999</v>
      </c>
      <c r="F729" s="71">
        <v>175.28999999999996</v>
      </c>
      <c r="G729" s="71">
        <v>345.33000000000004</v>
      </c>
      <c r="H729" s="71">
        <v>61.5</v>
      </c>
      <c r="I729" s="71">
        <v>0</v>
      </c>
      <c r="J729" s="73">
        <v>2</v>
      </c>
    </row>
    <row r="730" spans="1:10">
      <c r="A730" s="85" t="s">
        <v>235</v>
      </c>
      <c r="B730" s="80" t="s">
        <v>888</v>
      </c>
      <c r="C730" s="78">
        <v>2.93</v>
      </c>
      <c r="D730" s="71">
        <v>204.62</v>
      </c>
      <c r="E730" s="71">
        <v>236.45999999999998</v>
      </c>
      <c r="F730" s="71">
        <v>286.54999999999995</v>
      </c>
      <c r="G730" s="71">
        <v>36.900000000000006</v>
      </c>
      <c r="H730" s="71">
        <v>314.98</v>
      </c>
      <c r="I730" s="71">
        <v>79.45</v>
      </c>
      <c r="J730" s="73">
        <v>2</v>
      </c>
    </row>
    <row r="731" spans="1:10">
      <c r="A731" s="85" t="s">
        <v>234</v>
      </c>
      <c r="B731" s="80" t="s">
        <v>888</v>
      </c>
      <c r="C731" s="78">
        <v>73.25</v>
      </c>
      <c r="D731" s="71">
        <v>37.89</v>
      </c>
      <c r="E731" s="71">
        <v>11.58</v>
      </c>
      <c r="F731" s="71">
        <v>247.97999999999996</v>
      </c>
      <c r="G731" s="71">
        <v>36.900000000000006</v>
      </c>
      <c r="H731" s="71">
        <v>36.900000000000006</v>
      </c>
      <c r="I731" s="71">
        <v>589.67999999999995</v>
      </c>
      <c r="J731" s="73">
        <v>2</v>
      </c>
    </row>
    <row r="732" spans="1:10">
      <c r="A732" s="85" t="s">
        <v>233</v>
      </c>
      <c r="B732" s="80" t="s">
        <v>890</v>
      </c>
      <c r="C732" s="78">
        <v>2754.1400000000008</v>
      </c>
      <c r="D732" s="71">
        <v>558.87</v>
      </c>
      <c r="E732" s="71">
        <v>3102.6699999999996</v>
      </c>
      <c r="F732" s="71">
        <v>1489.0100000000002</v>
      </c>
      <c r="G732" s="71">
        <v>2639.7000000000003</v>
      </c>
      <c r="H732" s="71">
        <v>1434.69</v>
      </c>
      <c r="I732" s="71">
        <v>0</v>
      </c>
      <c r="J732" s="73">
        <v>0</v>
      </c>
    </row>
    <row r="733" spans="1:10">
      <c r="A733" s="85" t="s">
        <v>44</v>
      </c>
      <c r="B733" s="80" t="s">
        <v>888</v>
      </c>
      <c r="C733" s="78">
        <v>617.16999999999996</v>
      </c>
      <c r="D733" s="71">
        <v>854.24999999999989</v>
      </c>
      <c r="E733" s="71">
        <v>921.78</v>
      </c>
      <c r="F733" s="71">
        <v>4344.670000000001</v>
      </c>
      <c r="G733" s="71">
        <v>1592.1600000000012</v>
      </c>
      <c r="H733" s="71">
        <v>2494.0800000000004</v>
      </c>
      <c r="I733" s="71">
        <v>4895.3899999999994</v>
      </c>
      <c r="J733" s="73">
        <v>2</v>
      </c>
    </row>
    <row r="734" spans="1:10">
      <c r="A734" s="85" t="s">
        <v>232</v>
      </c>
      <c r="B734" s="80" t="s">
        <v>888</v>
      </c>
      <c r="C734" s="78">
        <v>73.760000000000005</v>
      </c>
      <c r="D734" s="71">
        <v>675.87999999999988</v>
      </c>
      <c r="E734" s="71">
        <v>546.54999999999995</v>
      </c>
      <c r="F734" s="71">
        <v>223.99999999999994</v>
      </c>
      <c r="G734" s="71">
        <v>300.33999999999997</v>
      </c>
      <c r="H734" s="71">
        <v>135.30000000000001</v>
      </c>
      <c r="I734" s="71">
        <v>554.58999999999992</v>
      </c>
      <c r="J734" s="73">
        <v>0</v>
      </c>
    </row>
    <row r="735" spans="1:10">
      <c r="A735" s="85" t="s">
        <v>231</v>
      </c>
      <c r="B735" s="80" t="s">
        <v>890</v>
      </c>
      <c r="C735" s="78">
        <v>503.06000000000006</v>
      </c>
      <c r="D735" s="71">
        <v>23.759999999999998</v>
      </c>
      <c r="E735" s="71">
        <v>284.2</v>
      </c>
      <c r="F735" s="71">
        <v>185.48999999999998</v>
      </c>
      <c r="G735" s="71">
        <v>223.74999999999997</v>
      </c>
      <c r="H735" s="71">
        <v>511.2800000000002</v>
      </c>
      <c r="I735" s="71">
        <v>20.48</v>
      </c>
      <c r="J735" s="73">
        <v>2</v>
      </c>
    </row>
    <row r="736" spans="1:10">
      <c r="A736" s="85" t="s">
        <v>230</v>
      </c>
      <c r="B736" s="80" t="s">
        <v>888</v>
      </c>
      <c r="C736" s="78">
        <v>1895.2600000000004</v>
      </c>
      <c r="D736" s="71">
        <v>1964.0000000000005</v>
      </c>
      <c r="E736" s="71">
        <v>1314.7599999999998</v>
      </c>
      <c r="F736" s="71">
        <v>4282.3399999999992</v>
      </c>
      <c r="G736" s="71">
        <v>508.14</v>
      </c>
      <c r="H736" s="71">
        <v>1654.1500000000003</v>
      </c>
      <c r="I736" s="71">
        <v>1459.44</v>
      </c>
      <c r="J736" s="73">
        <v>2</v>
      </c>
    </row>
    <row r="737" spans="1:10">
      <c r="A737" s="85" t="s">
        <v>229</v>
      </c>
      <c r="B737" s="80" t="s">
        <v>889</v>
      </c>
      <c r="C737" s="78">
        <v>0</v>
      </c>
      <c r="D737" s="71">
        <v>0</v>
      </c>
      <c r="E737" s="71">
        <v>0</v>
      </c>
      <c r="F737" s="71">
        <v>1.89</v>
      </c>
      <c r="G737" s="71">
        <v>370.26000000000005</v>
      </c>
      <c r="H737" s="71">
        <v>61.5</v>
      </c>
      <c r="I737" s="71">
        <v>0</v>
      </c>
      <c r="J737" s="73">
        <v>2</v>
      </c>
    </row>
    <row r="738" spans="1:10">
      <c r="A738" s="85" t="s">
        <v>228</v>
      </c>
      <c r="B738" s="80" t="s">
        <v>888</v>
      </c>
      <c r="C738" s="78">
        <v>320.46999999999997</v>
      </c>
      <c r="D738" s="71">
        <v>20.51</v>
      </c>
      <c r="E738" s="71">
        <v>41.62</v>
      </c>
      <c r="F738" s="71">
        <v>0</v>
      </c>
      <c r="G738" s="71">
        <v>73.800000000000011</v>
      </c>
      <c r="H738" s="71">
        <v>555.05000000000007</v>
      </c>
      <c r="I738" s="71">
        <v>0</v>
      </c>
      <c r="J738" s="73">
        <v>2</v>
      </c>
    </row>
    <row r="739" spans="1:10">
      <c r="A739" s="85" t="s">
        <v>227</v>
      </c>
      <c r="B739" s="80" t="s">
        <v>890</v>
      </c>
      <c r="C739" s="78">
        <v>0</v>
      </c>
      <c r="D739" s="71">
        <v>1.06</v>
      </c>
      <c r="E739" s="71">
        <v>1257.9800000000005</v>
      </c>
      <c r="F739" s="71">
        <v>0</v>
      </c>
      <c r="G739" s="71">
        <v>228.38</v>
      </c>
      <c r="H739" s="71">
        <v>1827.6499999999999</v>
      </c>
      <c r="I739" s="71">
        <v>0</v>
      </c>
      <c r="J739" s="73">
        <v>2</v>
      </c>
    </row>
    <row r="740" spans="1:10">
      <c r="A740" s="85" t="s">
        <v>226</v>
      </c>
      <c r="B740" s="80" t="s">
        <v>888</v>
      </c>
      <c r="C740" s="78">
        <v>54.980000000000004</v>
      </c>
      <c r="D740" s="71">
        <v>8.3800000000000008</v>
      </c>
      <c r="E740" s="71">
        <v>318.52999999999992</v>
      </c>
      <c r="F740" s="71">
        <v>185.28999999999994</v>
      </c>
      <c r="G740" s="71">
        <v>1.89</v>
      </c>
      <c r="H740" s="71">
        <v>61.5</v>
      </c>
      <c r="I740" s="71">
        <v>0</v>
      </c>
      <c r="J740" s="73">
        <v>0</v>
      </c>
    </row>
    <row r="741" spans="1:10">
      <c r="A741" s="85" t="s">
        <v>225</v>
      </c>
      <c r="B741" s="80" t="s">
        <v>890</v>
      </c>
      <c r="C741" s="78">
        <v>0</v>
      </c>
      <c r="D741" s="71">
        <v>31.68</v>
      </c>
      <c r="E741" s="71">
        <v>29.409999999999997</v>
      </c>
      <c r="F741" s="71">
        <v>80.45</v>
      </c>
      <c r="G741" s="71">
        <v>0</v>
      </c>
      <c r="H741" s="71">
        <v>61.5</v>
      </c>
      <c r="I741" s="71">
        <v>0</v>
      </c>
      <c r="J741" s="73">
        <v>2</v>
      </c>
    </row>
    <row r="742" spans="1:10">
      <c r="A742" s="85" t="s">
        <v>224</v>
      </c>
      <c r="B742" s="80" t="s">
        <v>890</v>
      </c>
      <c r="C742" s="78">
        <v>450.67</v>
      </c>
      <c r="D742" s="71">
        <v>250.8</v>
      </c>
      <c r="E742" s="71">
        <v>138.49</v>
      </c>
      <c r="F742" s="71">
        <v>456.35</v>
      </c>
      <c r="G742" s="71">
        <v>240.89999999999995</v>
      </c>
      <c r="H742" s="71">
        <v>438.34000000000009</v>
      </c>
      <c r="I742" s="71">
        <v>222.55</v>
      </c>
      <c r="J742" s="73">
        <v>2</v>
      </c>
    </row>
    <row r="743" spans="1:10">
      <c r="A743" s="85" t="s">
        <v>223</v>
      </c>
      <c r="B743" s="80" t="s">
        <v>890</v>
      </c>
      <c r="C743" s="78">
        <v>2187.6299999999992</v>
      </c>
      <c r="D743" s="71">
        <v>1385.9699999999987</v>
      </c>
      <c r="E743" s="71">
        <v>1735.7800000000007</v>
      </c>
      <c r="F743" s="71">
        <v>1141.3199999999997</v>
      </c>
      <c r="G743" s="71">
        <v>785.72000000000014</v>
      </c>
      <c r="H743" s="71">
        <v>855.37</v>
      </c>
      <c r="I743" s="71">
        <v>679.05</v>
      </c>
      <c r="J743" s="73">
        <v>0</v>
      </c>
    </row>
    <row r="744" spans="1:10">
      <c r="A744" s="85" t="s">
        <v>43</v>
      </c>
      <c r="B744" s="80" t="s">
        <v>888</v>
      </c>
      <c r="C744" s="78">
        <v>5.0200000000000005</v>
      </c>
      <c r="D744" s="71">
        <v>0</v>
      </c>
      <c r="E744" s="71">
        <v>0</v>
      </c>
      <c r="F744" s="71">
        <v>2.86</v>
      </c>
      <c r="G744" s="71">
        <v>24.22</v>
      </c>
      <c r="H744" s="71">
        <v>24.229999999999997</v>
      </c>
      <c r="I744" s="71">
        <v>24.04</v>
      </c>
      <c r="J744" s="73">
        <v>2</v>
      </c>
    </row>
    <row r="745" spans="1:10">
      <c r="A745" s="85" t="s">
        <v>222</v>
      </c>
      <c r="B745" s="80" t="s">
        <v>889</v>
      </c>
      <c r="C745" s="78">
        <v>1.84</v>
      </c>
      <c r="D745" s="71">
        <v>0</v>
      </c>
      <c r="E745" s="71">
        <v>467.6099999999999</v>
      </c>
      <c r="F745" s="71">
        <v>36.900000000000006</v>
      </c>
      <c r="G745" s="71">
        <v>73.800000000000011</v>
      </c>
      <c r="H745" s="71">
        <v>61.5</v>
      </c>
      <c r="I745" s="71">
        <v>0</v>
      </c>
      <c r="J745" s="73">
        <v>0</v>
      </c>
    </row>
    <row r="746" spans="1:10">
      <c r="A746" s="85" t="s">
        <v>221</v>
      </c>
      <c r="B746" s="80" t="s">
        <v>889</v>
      </c>
      <c r="C746" s="78">
        <v>372</v>
      </c>
      <c r="D746" s="71">
        <v>411.61999999999995</v>
      </c>
      <c r="E746" s="71">
        <v>138.73000000000002</v>
      </c>
      <c r="F746" s="71">
        <v>229.13</v>
      </c>
      <c r="G746" s="71">
        <v>522.54000000000008</v>
      </c>
      <c r="H746" s="71">
        <v>287.70999999999998</v>
      </c>
      <c r="I746" s="71">
        <v>216.36</v>
      </c>
      <c r="J746" s="73">
        <v>2</v>
      </c>
    </row>
    <row r="747" spans="1:10">
      <c r="A747" s="85" t="s">
        <v>220</v>
      </c>
      <c r="B747" s="80" t="s">
        <v>889</v>
      </c>
      <c r="C747" s="78">
        <v>2798.1400000000012</v>
      </c>
      <c r="D747" s="71">
        <v>3728.64</v>
      </c>
      <c r="E747" s="71">
        <v>2971.8199999999993</v>
      </c>
      <c r="F747" s="71">
        <v>3231.1599999999989</v>
      </c>
      <c r="G747" s="71">
        <v>3919.5199999999986</v>
      </c>
      <c r="H747" s="71">
        <v>1491.8600000000004</v>
      </c>
      <c r="I747" s="71">
        <v>1996.2200000000003</v>
      </c>
      <c r="J747" s="73">
        <v>0</v>
      </c>
    </row>
    <row r="748" spans="1:10">
      <c r="A748" s="85" t="s">
        <v>219</v>
      </c>
      <c r="B748" s="80" t="s">
        <v>888</v>
      </c>
      <c r="C748" s="78">
        <v>334.40000000000015</v>
      </c>
      <c r="D748" s="71">
        <v>1083.18</v>
      </c>
      <c r="E748" s="71">
        <v>429.68</v>
      </c>
      <c r="F748" s="71">
        <v>148.76</v>
      </c>
      <c r="G748" s="71">
        <v>31.01</v>
      </c>
      <c r="H748" s="71">
        <v>363.28000000000003</v>
      </c>
      <c r="I748" s="71">
        <v>464.08</v>
      </c>
      <c r="J748" s="73">
        <v>0</v>
      </c>
    </row>
    <row r="749" spans="1:10">
      <c r="A749" s="85" t="s">
        <v>218</v>
      </c>
      <c r="B749" s="80" t="s">
        <v>888</v>
      </c>
      <c r="C749" s="78">
        <v>280.18</v>
      </c>
      <c r="D749" s="71">
        <v>693.07000000000016</v>
      </c>
      <c r="E749" s="71">
        <v>1085.92</v>
      </c>
      <c r="F749" s="71">
        <v>1277.0199999999993</v>
      </c>
      <c r="G749" s="71">
        <v>681.13000000000011</v>
      </c>
      <c r="H749" s="71">
        <v>326.68000000000006</v>
      </c>
      <c r="I749" s="71">
        <v>237.14</v>
      </c>
      <c r="J749" s="73">
        <v>2</v>
      </c>
    </row>
    <row r="750" spans="1:10">
      <c r="A750" s="85" t="s">
        <v>217</v>
      </c>
      <c r="B750" s="80" t="s">
        <v>890</v>
      </c>
      <c r="C750" s="78">
        <v>390.96000000000009</v>
      </c>
      <c r="D750" s="71">
        <v>353.56</v>
      </c>
      <c r="E750" s="71">
        <v>79.260000000000005</v>
      </c>
      <c r="F750" s="71">
        <v>1486.74</v>
      </c>
      <c r="G750" s="71">
        <v>299.95</v>
      </c>
      <c r="H750" s="71">
        <v>1891.6599999999999</v>
      </c>
      <c r="I750" s="71">
        <v>0</v>
      </c>
      <c r="J750" s="73">
        <v>2</v>
      </c>
    </row>
    <row r="751" spans="1:10">
      <c r="A751" s="85" t="s">
        <v>216</v>
      </c>
      <c r="B751" s="80" t="s">
        <v>890</v>
      </c>
      <c r="C751" s="78">
        <v>512.87</v>
      </c>
      <c r="D751" s="71">
        <v>255.09000000000003</v>
      </c>
      <c r="E751" s="71">
        <v>853.55</v>
      </c>
      <c r="F751" s="71">
        <v>2158.5899999999997</v>
      </c>
      <c r="G751" s="71">
        <v>1294.3400000000004</v>
      </c>
      <c r="H751" s="71">
        <v>2334.3099999999995</v>
      </c>
      <c r="I751" s="71">
        <v>374.83</v>
      </c>
      <c r="J751" s="73">
        <v>2</v>
      </c>
    </row>
    <row r="752" spans="1:10">
      <c r="A752" s="85" t="s">
        <v>215</v>
      </c>
      <c r="B752" s="80" t="s">
        <v>890</v>
      </c>
      <c r="C752" s="78">
        <v>893.54000000000019</v>
      </c>
      <c r="D752" s="71">
        <v>540.38</v>
      </c>
      <c r="E752" s="71">
        <v>471.12000000000012</v>
      </c>
      <c r="F752" s="71">
        <v>550.25</v>
      </c>
      <c r="G752" s="71">
        <v>112.92</v>
      </c>
      <c r="H752" s="71">
        <v>1063.1999999999996</v>
      </c>
      <c r="I752" s="71">
        <v>1359.6499999999996</v>
      </c>
      <c r="J752" s="73">
        <v>0</v>
      </c>
    </row>
    <row r="753" spans="1:10">
      <c r="A753" s="85" t="s">
        <v>214</v>
      </c>
      <c r="B753" s="80" t="s">
        <v>889</v>
      </c>
      <c r="C753" s="78">
        <v>4167.140000000004</v>
      </c>
      <c r="D753" s="71">
        <v>4523.7599999999975</v>
      </c>
      <c r="E753" s="71">
        <v>1892.2400000000007</v>
      </c>
      <c r="F753" s="71">
        <v>1297.8000000000009</v>
      </c>
      <c r="G753" s="71">
        <v>2080.15</v>
      </c>
      <c r="H753" s="71">
        <v>1098.2700000000002</v>
      </c>
      <c r="I753" s="71">
        <v>1236.0700000000006</v>
      </c>
      <c r="J753" s="73">
        <v>0</v>
      </c>
    </row>
    <row r="754" spans="1:10">
      <c r="A754" s="85" t="s">
        <v>213</v>
      </c>
      <c r="B754" s="80" t="s">
        <v>891</v>
      </c>
      <c r="C754" s="78">
        <v>3019.9499999999989</v>
      </c>
      <c r="D754" s="71">
        <v>5017.7800000000034</v>
      </c>
      <c r="E754" s="71">
        <v>3899.8999999999996</v>
      </c>
      <c r="F754" s="71">
        <v>1309.5600000000009</v>
      </c>
      <c r="G754" s="71">
        <v>3090.6400000000003</v>
      </c>
      <c r="H754" s="71">
        <v>2017.6499999999999</v>
      </c>
      <c r="I754" s="71">
        <v>866.16000000000042</v>
      </c>
      <c r="J754" s="73">
        <v>0</v>
      </c>
    </row>
    <row r="755" spans="1:10">
      <c r="A755" s="85" t="s">
        <v>42</v>
      </c>
      <c r="B755" s="80" t="s">
        <v>888</v>
      </c>
      <c r="C755" s="78">
        <v>1.84</v>
      </c>
      <c r="D755" s="71">
        <v>0</v>
      </c>
      <c r="E755" s="71">
        <v>1.89</v>
      </c>
      <c r="F755" s="71">
        <v>0</v>
      </c>
      <c r="G755" s="71">
        <v>0</v>
      </c>
      <c r="H755" s="71">
        <v>9.91</v>
      </c>
      <c r="I755" s="71">
        <v>0</v>
      </c>
      <c r="J755" s="73">
        <v>2</v>
      </c>
    </row>
    <row r="756" spans="1:10">
      <c r="A756" s="85" t="s">
        <v>212</v>
      </c>
      <c r="B756" s="80" t="s">
        <v>889</v>
      </c>
      <c r="C756" s="78">
        <v>1121.6999999999998</v>
      </c>
      <c r="D756" s="71">
        <v>825.0999999999998</v>
      </c>
      <c r="E756" s="71">
        <v>783.49</v>
      </c>
      <c r="F756" s="71">
        <v>1027</v>
      </c>
      <c r="G756" s="71">
        <v>1145.0700000000006</v>
      </c>
      <c r="H756" s="71">
        <v>777.53999999999985</v>
      </c>
      <c r="I756" s="71">
        <v>626.78</v>
      </c>
      <c r="J756" s="73">
        <v>2</v>
      </c>
    </row>
    <row r="757" spans="1:10">
      <c r="A757" s="85" t="s">
        <v>211</v>
      </c>
      <c r="B757" s="80" t="s">
        <v>888</v>
      </c>
      <c r="C757" s="78">
        <v>12.63</v>
      </c>
      <c r="D757" s="71">
        <v>3.9600000000000004</v>
      </c>
      <c r="E757" s="71">
        <v>2.84</v>
      </c>
      <c r="F757" s="71">
        <v>110.70000000000002</v>
      </c>
      <c r="G757" s="71">
        <v>75.690000000000012</v>
      </c>
      <c r="H757" s="71">
        <v>285.2</v>
      </c>
      <c r="I757" s="71">
        <v>0</v>
      </c>
      <c r="J757" s="73">
        <v>2</v>
      </c>
    </row>
    <row r="758" spans="1:10">
      <c r="A758" s="85" t="s">
        <v>210</v>
      </c>
      <c r="B758" s="80" t="s">
        <v>888</v>
      </c>
      <c r="C758" s="78">
        <v>17.98</v>
      </c>
      <c r="D758" s="71">
        <v>161.24</v>
      </c>
      <c r="E758" s="71">
        <v>159.95000000000002</v>
      </c>
      <c r="F758" s="71">
        <v>287.60999999999996</v>
      </c>
      <c r="G758" s="71">
        <v>26.490000000000002</v>
      </c>
      <c r="H758" s="71">
        <v>223.55</v>
      </c>
      <c r="I758" s="71">
        <v>0</v>
      </c>
      <c r="J758" s="73">
        <v>2</v>
      </c>
    </row>
    <row r="759" spans="1:10">
      <c r="A759" s="85" t="s">
        <v>209</v>
      </c>
      <c r="B759" s="80" t="s">
        <v>890</v>
      </c>
      <c r="C759" s="78">
        <v>305.07000000000005</v>
      </c>
      <c r="D759" s="71">
        <v>457.81000000000012</v>
      </c>
      <c r="E759" s="71">
        <v>118.45000000000002</v>
      </c>
      <c r="F759" s="71">
        <v>163.25</v>
      </c>
      <c r="G759" s="71">
        <v>256.7</v>
      </c>
      <c r="H759" s="71">
        <v>280.34000000000003</v>
      </c>
      <c r="I759" s="71">
        <v>243.19000000000003</v>
      </c>
      <c r="J759" s="73">
        <v>0</v>
      </c>
    </row>
    <row r="760" spans="1:10">
      <c r="A760" s="85" t="s">
        <v>208</v>
      </c>
      <c r="B760" s="80" t="s">
        <v>891</v>
      </c>
      <c r="C760" s="78">
        <v>1.84</v>
      </c>
      <c r="D760" s="71">
        <v>0</v>
      </c>
      <c r="E760" s="71">
        <v>0</v>
      </c>
      <c r="F760" s="71">
        <v>0.98</v>
      </c>
      <c r="G760" s="71">
        <v>1.89</v>
      </c>
      <c r="H760" s="71">
        <v>61.5</v>
      </c>
      <c r="I760" s="71">
        <v>0</v>
      </c>
      <c r="J760" s="73">
        <v>2</v>
      </c>
    </row>
    <row r="761" spans="1:10">
      <c r="A761" s="85" t="s">
        <v>207</v>
      </c>
      <c r="B761" s="80" t="s">
        <v>891</v>
      </c>
      <c r="C761" s="78">
        <v>182.36</v>
      </c>
      <c r="D761" s="71">
        <v>0</v>
      </c>
      <c r="E761" s="71">
        <v>72.34</v>
      </c>
      <c r="F761" s="71">
        <v>219.95</v>
      </c>
      <c r="G761" s="71">
        <v>223.73999999999998</v>
      </c>
      <c r="H761" s="71">
        <v>12.08</v>
      </c>
      <c r="I761" s="71">
        <v>0</v>
      </c>
      <c r="J761" s="73">
        <v>2</v>
      </c>
    </row>
    <row r="762" spans="1:10">
      <c r="A762" s="85" t="s">
        <v>206</v>
      </c>
      <c r="B762" s="80" t="s">
        <v>888</v>
      </c>
      <c r="C762" s="78">
        <v>0</v>
      </c>
      <c r="D762" s="71">
        <v>0</v>
      </c>
      <c r="E762" s="71">
        <v>0</v>
      </c>
      <c r="F762" s="71">
        <v>3309.24</v>
      </c>
      <c r="G762" s="71">
        <v>9727.7999999999993</v>
      </c>
      <c r="H762" s="71">
        <v>6147.7900000000009</v>
      </c>
      <c r="I762" s="71">
        <v>2109.83</v>
      </c>
      <c r="J762" s="73">
        <v>2</v>
      </c>
    </row>
    <row r="763" spans="1:10">
      <c r="A763" s="85" t="s">
        <v>205</v>
      </c>
      <c r="B763" s="80" t="s">
        <v>890</v>
      </c>
      <c r="C763" s="78">
        <v>0</v>
      </c>
      <c r="D763" s="71">
        <v>1612.4400000000003</v>
      </c>
      <c r="E763" s="71">
        <v>798.24000000000012</v>
      </c>
      <c r="F763" s="71">
        <v>863.30999999999983</v>
      </c>
      <c r="G763" s="71">
        <v>0</v>
      </c>
      <c r="H763" s="71">
        <v>572.37</v>
      </c>
      <c r="I763" s="71">
        <v>0</v>
      </c>
      <c r="J763" s="73">
        <v>0</v>
      </c>
    </row>
    <row r="764" spans="1:10">
      <c r="A764" s="85" t="s">
        <v>204</v>
      </c>
      <c r="B764" s="80" t="s">
        <v>888</v>
      </c>
      <c r="C764" s="78">
        <v>73.92</v>
      </c>
      <c r="D764" s="71">
        <v>264.54999999999995</v>
      </c>
      <c r="E764" s="71">
        <v>85.9</v>
      </c>
      <c r="F764" s="71">
        <v>354</v>
      </c>
      <c r="G764" s="71">
        <v>82.600000000000009</v>
      </c>
      <c r="H764" s="71">
        <v>453.39</v>
      </c>
      <c r="I764" s="71">
        <v>0</v>
      </c>
      <c r="J764" s="73">
        <v>2</v>
      </c>
    </row>
    <row r="765" spans="1:10">
      <c r="A765" s="85" t="s">
        <v>203</v>
      </c>
      <c r="B765" s="80" t="s">
        <v>889</v>
      </c>
      <c r="C765" s="78">
        <v>555.75</v>
      </c>
      <c r="D765" s="71">
        <v>274.8</v>
      </c>
      <c r="E765" s="71">
        <v>43.48</v>
      </c>
      <c r="F765" s="71">
        <v>1463.4699999999989</v>
      </c>
      <c r="G765" s="71">
        <v>251.35999999999996</v>
      </c>
      <c r="H765" s="71">
        <v>360.82000000000005</v>
      </c>
      <c r="I765" s="71">
        <v>201.71000000000004</v>
      </c>
      <c r="J765" s="73">
        <v>2</v>
      </c>
    </row>
    <row r="766" spans="1:10">
      <c r="A766" s="85" t="s">
        <v>41</v>
      </c>
      <c r="B766" s="80" t="s">
        <v>888</v>
      </c>
      <c r="C766" s="78">
        <v>336.18</v>
      </c>
      <c r="D766" s="71">
        <v>676.31999999999982</v>
      </c>
      <c r="E766" s="71">
        <v>69.44</v>
      </c>
      <c r="F766" s="71">
        <v>157.20000000000002</v>
      </c>
      <c r="G766" s="71">
        <v>311.53000000000003</v>
      </c>
      <c r="H766" s="71">
        <v>282.05000000000007</v>
      </c>
      <c r="I766" s="71">
        <v>0</v>
      </c>
      <c r="J766" s="73">
        <v>0</v>
      </c>
    </row>
    <row r="767" spans="1:10">
      <c r="A767" s="85" t="s">
        <v>202</v>
      </c>
      <c r="B767" s="80" t="s">
        <v>890</v>
      </c>
      <c r="C767" s="78">
        <v>1877.2399999999998</v>
      </c>
      <c r="D767" s="71">
        <v>2072.9899999999984</v>
      </c>
      <c r="E767" s="71">
        <v>1841.3900000000008</v>
      </c>
      <c r="F767" s="71">
        <v>669.75999999999988</v>
      </c>
      <c r="G767" s="71">
        <v>558.85</v>
      </c>
      <c r="H767" s="71">
        <v>873</v>
      </c>
      <c r="I767" s="71">
        <v>1598.440000000001</v>
      </c>
      <c r="J767" s="73">
        <v>0</v>
      </c>
    </row>
    <row r="768" spans="1:10">
      <c r="A768" s="85" t="s">
        <v>201</v>
      </c>
      <c r="B768" s="80" t="s">
        <v>891</v>
      </c>
      <c r="C768" s="78">
        <v>2467.1699999999983</v>
      </c>
      <c r="D768" s="71">
        <v>5964.7699999999941</v>
      </c>
      <c r="E768" s="71">
        <v>2618.2999999999993</v>
      </c>
      <c r="F768" s="71">
        <v>3417.280000000002</v>
      </c>
      <c r="G768" s="71">
        <v>3103.5099999999989</v>
      </c>
      <c r="H768" s="71">
        <v>4486.7900000000009</v>
      </c>
      <c r="I768" s="71">
        <v>1950.4300000000005</v>
      </c>
      <c r="J768" s="73">
        <v>0</v>
      </c>
    </row>
    <row r="769" spans="1:10">
      <c r="A769" s="85" t="s">
        <v>200</v>
      </c>
      <c r="B769" s="80" t="s">
        <v>890</v>
      </c>
      <c r="C769" s="78">
        <v>0</v>
      </c>
      <c r="D769" s="71">
        <v>1.84</v>
      </c>
      <c r="E769" s="71">
        <v>0</v>
      </c>
      <c r="F769" s="71">
        <v>74.12</v>
      </c>
      <c r="G769" s="71">
        <v>0</v>
      </c>
      <c r="H769" s="71">
        <v>61.5</v>
      </c>
      <c r="I769" s="71">
        <v>0</v>
      </c>
      <c r="J769" s="73">
        <v>2</v>
      </c>
    </row>
    <row r="770" spans="1:10">
      <c r="A770" s="85" t="s">
        <v>199</v>
      </c>
      <c r="B770" s="80" t="s">
        <v>890</v>
      </c>
      <c r="C770" s="78">
        <v>295.97999999999996</v>
      </c>
      <c r="D770" s="71">
        <v>158.4</v>
      </c>
      <c r="E770" s="71">
        <v>576.78999999999985</v>
      </c>
      <c r="F770" s="71">
        <v>172.19</v>
      </c>
      <c r="G770" s="71">
        <v>546.88000000000011</v>
      </c>
      <c r="H770" s="71">
        <v>266.68</v>
      </c>
      <c r="I770" s="71">
        <v>0</v>
      </c>
      <c r="J770" s="73">
        <v>0</v>
      </c>
    </row>
    <row r="771" spans="1:10">
      <c r="A771" s="85" t="s">
        <v>198</v>
      </c>
      <c r="B771" s="80" t="s">
        <v>888</v>
      </c>
      <c r="C771" s="78">
        <v>127.81000000000002</v>
      </c>
      <c r="D771" s="71">
        <v>75.78</v>
      </c>
      <c r="E771" s="71">
        <v>242.11</v>
      </c>
      <c r="F771" s="71">
        <v>202.76999999999995</v>
      </c>
      <c r="G771" s="71">
        <v>80.55</v>
      </c>
      <c r="H771" s="71">
        <v>0</v>
      </c>
      <c r="I771" s="71">
        <v>48.19</v>
      </c>
      <c r="J771" s="73">
        <v>0</v>
      </c>
    </row>
    <row r="772" spans="1:10">
      <c r="A772" s="85" t="s">
        <v>197</v>
      </c>
      <c r="B772" s="80" t="s">
        <v>889</v>
      </c>
      <c r="C772" s="78">
        <v>1.84</v>
      </c>
      <c r="D772" s="71">
        <v>120.06</v>
      </c>
      <c r="E772" s="71">
        <v>208.51000000000002</v>
      </c>
      <c r="F772" s="71">
        <v>156.78</v>
      </c>
      <c r="G772" s="71">
        <v>229.1</v>
      </c>
      <c r="H772" s="71">
        <v>133.26000000000002</v>
      </c>
      <c r="I772" s="71">
        <v>48.08</v>
      </c>
      <c r="J772" s="73">
        <v>2</v>
      </c>
    </row>
    <row r="773" spans="1:10">
      <c r="A773" s="85" t="s">
        <v>196</v>
      </c>
      <c r="B773" s="80" t="s">
        <v>888</v>
      </c>
      <c r="C773" s="78">
        <v>729.76</v>
      </c>
      <c r="D773" s="71">
        <v>3.68</v>
      </c>
      <c r="E773" s="71">
        <v>0</v>
      </c>
      <c r="F773" s="71">
        <v>0</v>
      </c>
      <c r="G773" s="71">
        <v>0</v>
      </c>
      <c r="H773" s="71">
        <v>0</v>
      </c>
      <c r="I773" s="71">
        <v>0</v>
      </c>
      <c r="J773" s="73">
        <v>0</v>
      </c>
    </row>
    <row r="774" spans="1:10">
      <c r="A774" s="85" t="s">
        <v>195</v>
      </c>
      <c r="B774" s="80" t="s">
        <v>888</v>
      </c>
      <c r="C774" s="78">
        <v>27368.879999999997</v>
      </c>
      <c r="D774" s="71">
        <v>0</v>
      </c>
      <c r="E774" s="71">
        <v>0</v>
      </c>
      <c r="F774" s="71">
        <v>0</v>
      </c>
      <c r="G774" s="71">
        <v>0</v>
      </c>
      <c r="H774" s="71">
        <v>0</v>
      </c>
      <c r="I774" s="71">
        <v>0</v>
      </c>
      <c r="J774" s="73">
        <v>0</v>
      </c>
    </row>
    <row r="775" spans="1:10">
      <c r="A775" s="85" t="s">
        <v>194</v>
      </c>
      <c r="B775" s="80" t="s">
        <v>889</v>
      </c>
      <c r="C775" s="78">
        <v>0</v>
      </c>
      <c r="D775" s="71">
        <v>73.760000000000005</v>
      </c>
      <c r="E775" s="71">
        <v>85.9</v>
      </c>
      <c r="F775" s="71">
        <v>73.800000000000011</v>
      </c>
      <c r="G775" s="71">
        <v>82.600000000000009</v>
      </c>
      <c r="H775" s="71">
        <v>0</v>
      </c>
      <c r="I775" s="71">
        <v>0</v>
      </c>
      <c r="J775" s="73">
        <v>0</v>
      </c>
    </row>
    <row r="776" spans="1:10">
      <c r="A776" s="85" t="s">
        <v>193</v>
      </c>
      <c r="B776" s="80" t="s">
        <v>891</v>
      </c>
      <c r="C776" s="78">
        <v>1.84</v>
      </c>
      <c r="D776" s="71">
        <v>1.84</v>
      </c>
      <c r="E776" s="71">
        <v>0</v>
      </c>
      <c r="F776" s="71">
        <v>0</v>
      </c>
      <c r="G776" s="71">
        <v>0</v>
      </c>
      <c r="H776" s="71">
        <v>0</v>
      </c>
      <c r="I776" s="71">
        <v>0</v>
      </c>
      <c r="J776" s="73">
        <v>0</v>
      </c>
    </row>
    <row r="777" spans="1:10">
      <c r="A777" s="85" t="s">
        <v>40</v>
      </c>
      <c r="B777" s="80" t="s">
        <v>888</v>
      </c>
      <c r="C777" s="78">
        <v>0</v>
      </c>
      <c r="D777" s="71">
        <v>1179.42</v>
      </c>
      <c r="E777" s="71">
        <v>1459.47</v>
      </c>
      <c r="F777" s="71">
        <v>1650.5299999999995</v>
      </c>
      <c r="G777" s="71">
        <v>79.22</v>
      </c>
      <c r="H777" s="71">
        <v>61.5</v>
      </c>
      <c r="I777" s="71">
        <v>1658.9699999999998</v>
      </c>
      <c r="J777" s="73">
        <v>0</v>
      </c>
    </row>
    <row r="778" spans="1:10">
      <c r="A778" s="85" t="s">
        <v>192</v>
      </c>
      <c r="B778" s="80" t="s">
        <v>890</v>
      </c>
      <c r="C778" s="78">
        <v>2575.4499999999994</v>
      </c>
      <c r="D778" s="71">
        <v>833.75</v>
      </c>
      <c r="E778" s="71">
        <v>1242.48</v>
      </c>
      <c r="F778" s="71">
        <v>296.25</v>
      </c>
      <c r="G778" s="71">
        <v>79.22</v>
      </c>
      <c r="H778" s="71">
        <v>2565.92</v>
      </c>
      <c r="I778" s="71">
        <v>0</v>
      </c>
      <c r="J778" s="73">
        <v>0</v>
      </c>
    </row>
    <row r="779" spans="1:10">
      <c r="A779" s="85" t="s">
        <v>191</v>
      </c>
      <c r="B779" s="80" t="s">
        <v>888</v>
      </c>
      <c r="C779" s="78">
        <v>73.92</v>
      </c>
      <c r="D779" s="71">
        <v>73.92</v>
      </c>
      <c r="E779" s="71">
        <v>1645.3899999999996</v>
      </c>
      <c r="F779" s="71">
        <v>73.800000000000011</v>
      </c>
      <c r="G779" s="71">
        <v>82.600000000000009</v>
      </c>
      <c r="H779" s="71">
        <v>73.800000000000011</v>
      </c>
      <c r="I779" s="71">
        <v>0</v>
      </c>
      <c r="J779" s="73">
        <v>0</v>
      </c>
    </row>
    <row r="780" spans="1:10">
      <c r="A780" s="85" t="s">
        <v>190</v>
      </c>
      <c r="B780" s="80" t="s">
        <v>888</v>
      </c>
      <c r="C780" s="78">
        <v>277.47000000000003</v>
      </c>
      <c r="D780" s="71">
        <v>245.31000000000006</v>
      </c>
      <c r="E780" s="71">
        <v>69.37</v>
      </c>
      <c r="F780" s="71">
        <v>384.79</v>
      </c>
      <c r="G780" s="71">
        <v>252.81</v>
      </c>
      <c r="H780" s="71">
        <v>339.96</v>
      </c>
      <c r="I780" s="71">
        <v>267.78000000000003</v>
      </c>
      <c r="J780" s="73">
        <v>2</v>
      </c>
    </row>
    <row r="781" spans="1:10">
      <c r="A781" s="85" t="s">
        <v>189</v>
      </c>
      <c r="B781" s="80" t="s">
        <v>890</v>
      </c>
      <c r="C781" s="78">
        <v>450.13999999999993</v>
      </c>
      <c r="D781" s="71">
        <v>234.79999999999995</v>
      </c>
      <c r="E781" s="71">
        <v>151.64000000000001</v>
      </c>
      <c r="F781" s="71">
        <v>478.72</v>
      </c>
      <c r="G781" s="71">
        <v>30.240000000000002</v>
      </c>
      <c r="H781" s="71">
        <v>300.38</v>
      </c>
      <c r="I781" s="71">
        <v>0</v>
      </c>
      <c r="J781" s="73">
        <v>0</v>
      </c>
    </row>
    <row r="782" spans="1:10">
      <c r="A782" s="85" t="s">
        <v>188</v>
      </c>
      <c r="B782" s="80" t="s">
        <v>889</v>
      </c>
      <c r="C782" s="78">
        <v>12284.549999999992</v>
      </c>
      <c r="D782" s="71">
        <v>6273.5700000000015</v>
      </c>
      <c r="E782" s="71">
        <v>79.260000000000005</v>
      </c>
      <c r="F782" s="71">
        <v>4359.6000000000004</v>
      </c>
      <c r="G782" s="71">
        <v>9411.8100000000013</v>
      </c>
      <c r="H782" s="71">
        <v>86.100000000000009</v>
      </c>
      <c r="I782" s="71">
        <v>0</v>
      </c>
      <c r="J782" s="73">
        <v>0</v>
      </c>
    </row>
    <row r="783" spans="1:10">
      <c r="A783" s="85" t="s">
        <v>187</v>
      </c>
      <c r="B783" s="80" t="s">
        <v>890</v>
      </c>
      <c r="C783" s="78">
        <v>73.760000000000005</v>
      </c>
      <c r="D783" s="71">
        <v>75.78</v>
      </c>
      <c r="E783" s="71">
        <v>1936.3600000000001</v>
      </c>
      <c r="F783" s="71">
        <v>2701.4100000000003</v>
      </c>
      <c r="G783" s="71">
        <v>1628.2800000000002</v>
      </c>
      <c r="H783" s="71">
        <v>1224.4099999999996</v>
      </c>
      <c r="I783" s="71">
        <v>517.86999999999989</v>
      </c>
      <c r="J783" s="73">
        <v>2</v>
      </c>
    </row>
    <row r="784" spans="1:10">
      <c r="A784" s="85" t="s">
        <v>186</v>
      </c>
      <c r="B784" s="80" t="s">
        <v>891</v>
      </c>
      <c r="C784" s="78">
        <v>1182.3200000000002</v>
      </c>
      <c r="D784" s="71">
        <v>241.20000000000002</v>
      </c>
      <c r="E784" s="71">
        <v>314.36</v>
      </c>
      <c r="F784" s="71">
        <v>128.47999999999999</v>
      </c>
      <c r="G784" s="71">
        <v>79.22</v>
      </c>
      <c r="H784" s="71">
        <v>722.73000000000025</v>
      </c>
      <c r="I784" s="71">
        <v>0</v>
      </c>
      <c r="J784" s="73">
        <v>0</v>
      </c>
    </row>
    <row r="785" spans="1:10">
      <c r="A785" s="85" t="s">
        <v>185</v>
      </c>
      <c r="B785" s="80" t="s">
        <v>889</v>
      </c>
      <c r="C785" s="78">
        <v>25.32</v>
      </c>
      <c r="D785" s="71">
        <v>110.5</v>
      </c>
      <c r="E785" s="71">
        <v>80.430000000000007</v>
      </c>
      <c r="F785" s="71">
        <v>151.56</v>
      </c>
      <c r="G785" s="71">
        <v>54.33</v>
      </c>
      <c r="H785" s="71">
        <v>71</v>
      </c>
      <c r="I785" s="71">
        <v>70.039999999999992</v>
      </c>
      <c r="J785" s="73">
        <v>2</v>
      </c>
    </row>
    <row r="786" spans="1:10">
      <c r="A786" s="85" t="s">
        <v>184</v>
      </c>
      <c r="B786" s="80" t="s">
        <v>889</v>
      </c>
      <c r="C786" s="78">
        <v>73.92</v>
      </c>
      <c r="D786" s="71">
        <v>507.73000000000013</v>
      </c>
      <c r="E786" s="71">
        <v>219.01999999999998</v>
      </c>
      <c r="F786" s="71">
        <v>121.27000000000001</v>
      </c>
      <c r="G786" s="71">
        <v>509.87000000000006</v>
      </c>
      <c r="H786" s="71">
        <v>266.36</v>
      </c>
      <c r="I786" s="71">
        <v>435.6</v>
      </c>
      <c r="J786" s="73">
        <v>2</v>
      </c>
    </row>
    <row r="787" spans="1:10">
      <c r="A787" s="85" t="s">
        <v>183</v>
      </c>
      <c r="B787" s="80" t="s">
        <v>889</v>
      </c>
      <c r="C787" s="78">
        <v>1.06</v>
      </c>
      <c r="D787" s="71">
        <v>583.96</v>
      </c>
      <c r="E787" s="71">
        <v>0.95</v>
      </c>
      <c r="F787" s="71">
        <v>513.65</v>
      </c>
      <c r="G787" s="71">
        <v>50.61</v>
      </c>
      <c r="H787" s="71">
        <v>73.800000000000011</v>
      </c>
      <c r="I787" s="71">
        <v>282.02999999999992</v>
      </c>
      <c r="J787" s="73">
        <v>2</v>
      </c>
    </row>
    <row r="788" spans="1:10">
      <c r="A788" s="85" t="s">
        <v>39</v>
      </c>
      <c r="B788" s="80" t="s">
        <v>888</v>
      </c>
      <c r="C788" s="78">
        <v>0</v>
      </c>
      <c r="D788" s="71">
        <v>717.55000000000007</v>
      </c>
      <c r="E788" s="71">
        <v>199.30999999999997</v>
      </c>
      <c r="F788" s="71">
        <v>113.67</v>
      </c>
      <c r="G788" s="71">
        <v>335.01999999999992</v>
      </c>
      <c r="H788" s="71">
        <v>1197.9800000000005</v>
      </c>
      <c r="I788" s="71">
        <v>216.55</v>
      </c>
      <c r="J788" s="73">
        <v>2</v>
      </c>
    </row>
    <row r="789" spans="1:10">
      <c r="A789" s="85" t="s">
        <v>182</v>
      </c>
      <c r="B789" s="80" t="s">
        <v>891</v>
      </c>
      <c r="C789" s="78">
        <v>7.91</v>
      </c>
      <c r="D789" s="71">
        <v>3.28</v>
      </c>
      <c r="E789" s="71">
        <v>19.82</v>
      </c>
      <c r="F789" s="71">
        <v>0</v>
      </c>
      <c r="G789" s="71">
        <v>82.110000000000014</v>
      </c>
      <c r="H789" s="71">
        <v>24.22</v>
      </c>
      <c r="I789" s="71">
        <v>24.04</v>
      </c>
      <c r="J789" s="73">
        <v>2</v>
      </c>
    </row>
    <row r="790" spans="1:10">
      <c r="A790" s="85" t="s">
        <v>181</v>
      </c>
      <c r="B790" s="80" t="s">
        <v>890</v>
      </c>
      <c r="C790" s="78">
        <v>576.12</v>
      </c>
      <c r="D790" s="71">
        <v>0</v>
      </c>
      <c r="E790" s="71">
        <v>0</v>
      </c>
      <c r="F790" s="71">
        <v>377.78000000000003</v>
      </c>
      <c r="G790" s="71">
        <v>1186.9599999999996</v>
      </c>
      <c r="H790" s="71">
        <v>0</v>
      </c>
      <c r="I790" s="71">
        <v>0</v>
      </c>
      <c r="J790" s="73">
        <v>2</v>
      </c>
    </row>
    <row r="791" spans="1:10">
      <c r="A791" s="85" t="s">
        <v>180</v>
      </c>
      <c r="B791" s="80" t="s">
        <v>888</v>
      </c>
      <c r="C791" s="78">
        <v>1.84</v>
      </c>
      <c r="D791" s="71">
        <v>1.84</v>
      </c>
      <c r="E791" s="71">
        <v>92.47</v>
      </c>
      <c r="F791" s="71">
        <v>276.51</v>
      </c>
      <c r="G791" s="71">
        <v>81.819999999999993</v>
      </c>
      <c r="H791" s="71">
        <v>61.5</v>
      </c>
      <c r="I791" s="71">
        <v>450.41</v>
      </c>
      <c r="J791" s="73">
        <v>2</v>
      </c>
    </row>
    <row r="792" spans="1:10">
      <c r="A792" s="85" t="s">
        <v>179</v>
      </c>
      <c r="B792" s="80" t="s">
        <v>888</v>
      </c>
      <c r="C792" s="78">
        <v>240.52</v>
      </c>
      <c r="D792" s="71">
        <v>1.45</v>
      </c>
      <c r="E792" s="71">
        <v>275.52000000000004</v>
      </c>
      <c r="F792" s="71">
        <v>1.89</v>
      </c>
      <c r="G792" s="71">
        <v>341.84999999999997</v>
      </c>
      <c r="H792" s="71">
        <v>24.6</v>
      </c>
      <c r="I792" s="71">
        <v>24.04</v>
      </c>
      <c r="J792" s="73">
        <v>0</v>
      </c>
    </row>
    <row r="793" spans="1:10">
      <c r="A793" s="85" t="s">
        <v>178</v>
      </c>
      <c r="B793" s="80" t="s">
        <v>890</v>
      </c>
      <c r="C793" s="78">
        <v>1.84</v>
      </c>
      <c r="D793" s="71">
        <v>1731.8699999999994</v>
      </c>
      <c r="E793" s="71">
        <v>86.990000000000009</v>
      </c>
      <c r="F793" s="71">
        <v>75.680000000000007</v>
      </c>
      <c r="G793" s="71">
        <v>1091.6399999999999</v>
      </c>
      <c r="H793" s="71">
        <v>0</v>
      </c>
      <c r="I793" s="71">
        <v>0</v>
      </c>
      <c r="J793" s="73">
        <v>0</v>
      </c>
    </row>
    <row r="794" spans="1:10">
      <c r="A794" s="85" t="s">
        <v>177</v>
      </c>
      <c r="B794" s="80" t="s">
        <v>891</v>
      </c>
      <c r="C794" s="78">
        <v>3.68</v>
      </c>
      <c r="D794" s="71">
        <v>0</v>
      </c>
      <c r="E794" s="71">
        <v>26.13</v>
      </c>
      <c r="F794" s="71">
        <v>2.2599999999999998</v>
      </c>
      <c r="G794" s="71">
        <v>16.87</v>
      </c>
      <c r="H794" s="71">
        <v>0</v>
      </c>
      <c r="I794" s="71">
        <v>25.799999999999997</v>
      </c>
      <c r="J794" s="73">
        <v>0</v>
      </c>
    </row>
    <row r="795" spans="1:10">
      <c r="A795" s="85" t="s">
        <v>176</v>
      </c>
      <c r="B795" s="80" t="s">
        <v>889</v>
      </c>
      <c r="C795" s="78">
        <v>760.32</v>
      </c>
      <c r="D795" s="71">
        <v>0</v>
      </c>
      <c r="E795" s="71">
        <v>436.04999999999995</v>
      </c>
      <c r="F795" s="71">
        <v>319.96000000000004</v>
      </c>
      <c r="G795" s="71">
        <v>353.18000000000006</v>
      </c>
      <c r="H795" s="71">
        <v>727.46000000000015</v>
      </c>
      <c r="I795" s="71">
        <v>423.03999999999996</v>
      </c>
      <c r="J795" s="73">
        <v>2</v>
      </c>
    </row>
    <row r="796" spans="1:10">
      <c r="A796" s="85" t="s">
        <v>175</v>
      </c>
      <c r="B796" s="80" t="s">
        <v>888</v>
      </c>
      <c r="C796" s="78">
        <v>73.92</v>
      </c>
      <c r="D796" s="71">
        <v>233.87</v>
      </c>
      <c r="E796" s="71">
        <v>343.06999999999994</v>
      </c>
      <c r="F796" s="71">
        <v>152.77000000000001</v>
      </c>
      <c r="G796" s="71">
        <v>509.87000000000006</v>
      </c>
      <c r="H796" s="71">
        <v>484.83000000000015</v>
      </c>
      <c r="I796" s="71">
        <v>0</v>
      </c>
      <c r="J796" s="73">
        <v>2</v>
      </c>
    </row>
    <row r="797" spans="1:10">
      <c r="A797" s="85" t="s">
        <v>174</v>
      </c>
      <c r="B797" s="80" t="s">
        <v>891</v>
      </c>
      <c r="C797" s="78">
        <v>0</v>
      </c>
      <c r="D797" s="71">
        <v>0</v>
      </c>
      <c r="E797" s="71">
        <v>0</v>
      </c>
      <c r="F797" s="71">
        <v>0</v>
      </c>
      <c r="G797" s="71">
        <v>213.12</v>
      </c>
      <c r="H797" s="71">
        <v>0</v>
      </c>
      <c r="I797" s="71">
        <v>0</v>
      </c>
      <c r="J797" s="73">
        <v>2</v>
      </c>
    </row>
    <row r="798" spans="1:10">
      <c r="A798" s="85" t="s">
        <v>173</v>
      </c>
      <c r="B798" s="80" t="s">
        <v>890</v>
      </c>
      <c r="C798" s="78">
        <v>705.31999999999971</v>
      </c>
      <c r="D798" s="71">
        <v>582.66</v>
      </c>
      <c r="E798" s="71">
        <v>847.47000000000025</v>
      </c>
      <c r="F798" s="71">
        <v>1342.83</v>
      </c>
      <c r="G798" s="71">
        <v>374.71000000000009</v>
      </c>
      <c r="H798" s="71">
        <v>655.41999999999985</v>
      </c>
      <c r="I798" s="71">
        <v>553.14999999999986</v>
      </c>
      <c r="J798" s="73">
        <v>2</v>
      </c>
    </row>
    <row r="799" spans="1:10">
      <c r="A799" s="85" t="s">
        <v>38</v>
      </c>
      <c r="B799" s="80" t="s">
        <v>888</v>
      </c>
      <c r="C799" s="78">
        <v>1.84</v>
      </c>
      <c r="D799" s="71">
        <v>3.68</v>
      </c>
      <c r="E799" s="71">
        <v>365.80999999999995</v>
      </c>
      <c r="F799" s="71">
        <v>1.88</v>
      </c>
      <c r="G799" s="71">
        <v>428.21999999999997</v>
      </c>
      <c r="H799" s="71">
        <v>590.91</v>
      </c>
      <c r="I799" s="71">
        <v>262.62</v>
      </c>
      <c r="J799" s="73">
        <v>2</v>
      </c>
    </row>
    <row r="800" spans="1:10">
      <c r="A800" s="85" t="s">
        <v>172</v>
      </c>
      <c r="B800" s="80" t="s">
        <v>889</v>
      </c>
      <c r="C800" s="78">
        <v>24.37</v>
      </c>
      <c r="D800" s="71">
        <v>24.37</v>
      </c>
      <c r="E800" s="71">
        <v>170.01999999999998</v>
      </c>
      <c r="F800" s="71">
        <v>205.16000000000003</v>
      </c>
      <c r="G800" s="71">
        <v>412.27000000000004</v>
      </c>
      <c r="H800" s="71">
        <v>499.09</v>
      </c>
      <c r="I800" s="71">
        <v>373.9199999999999</v>
      </c>
      <c r="J800" s="73">
        <v>2</v>
      </c>
    </row>
    <row r="801" spans="1:10">
      <c r="A801" s="85" t="s">
        <v>171</v>
      </c>
      <c r="B801" s="80" t="s">
        <v>888</v>
      </c>
      <c r="C801" s="78">
        <v>1158.1799999999998</v>
      </c>
      <c r="D801" s="71">
        <v>778.67</v>
      </c>
      <c r="E801" s="71">
        <v>1367.69</v>
      </c>
      <c r="F801" s="71">
        <v>1416.1100000000004</v>
      </c>
      <c r="G801" s="71">
        <v>1158.7900000000002</v>
      </c>
      <c r="H801" s="71">
        <v>1189.5399999999997</v>
      </c>
      <c r="I801" s="71">
        <v>1219.7800000000004</v>
      </c>
      <c r="J801" s="73">
        <v>2</v>
      </c>
    </row>
    <row r="802" spans="1:10">
      <c r="A802" s="85" t="s">
        <v>170</v>
      </c>
      <c r="B802" s="80" t="s">
        <v>890</v>
      </c>
      <c r="C802" s="78">
        <v>73.92</v>
      </c>
      <c r="D802" s="71">
        <v>0</v>
      </c>
      <c r="E802" s="71">
        <v>283.9199999999999</v>
      </c>
      <c r="F802" s="71">
        <v>73.800000000000011</v>
      </c>
      <c r="G802" s="71">
        <v>73.800000000000011</v>
      </c>
      <c r="H802" s="71">
        <v>73.800000000000011</v>
      </c>
      <c r="I802" s="71">
        <v>0</v>
      </c>
      <c r="J802" s="73">
        <v>0</v>
      </c>
    </row>
    <row r="803" spans="1:10">
      <c r="A803" s="85" t="s">
        <v>169</v>
      </c>
      <c r="B803" s="80" t="s">
        <v>889</v>
      </c>
      <c r="C803" s="78">
        <v>7.84</v>
      </c>
      <c r="D803" s="71">
        <v>149.04</v>
      </c>
      <c r="E803" s="71">
        <v>244.10999999999999</v>
      </c>
      <c r="F803" s="71">
        <v>1.89</v>
      </c>
      <c r="G803" s="71">
        <v>26.490000000000002</v>
      </c>
      <c r="H803" s="71">
        <v>24.6</v>
      </c>
      <c r="I803" s="71">
        <v>27.799999999999997</v>
      </c>
      <c r="J803" s="73">
        <v>0</v>
      </c>
    </row>
    <row r="804" spans="1:10">
      <c r="A804" s="85" t="s">
        <v>168</v>
      </c>
      <c r="B804" s="80" t="s">
        <v>888</v>
      </c>
      <c r="C804" s="78">
        <v>285.97000000000003</v>
      </c>
      <c r="D804" s="71">
        <v>1.84</v>
      </c>
      <c r="E804" s="71">
        <v>642.60999999999967</v>
      </c>
      <c r="F804" s="71">
        <v>528.19000000000017</v>
      </c>
      <c r="G804" s="71">
        <v>93.640000000000015</v>
      </c>
      <c r="H804" s="71">
        <v>269.58999999999997</v>
      </c>
      <c r="I804" s="71">
        <v>73.19</v>
      </c>
      <c r="J804" s="73">
        <v>0</v>
      </c>
    </row>
    <row r="805" spans="1:10">
      <c r="A805" s="85" t="s">
        <v>167</v>
      </c>
      <c r="B805" s="80" t="s">
        <v>888</v>
      </c>
      <c r="C805" s="78">
        <v>825.0699999999996</v>
      </c>
      <c r="D805" s="71">
        <v>479.55</v>
      </c>
      <c r="E805" s="71">
        <v>0.95</v>
      </c>
      <c r="F805" s="71">
        <v>687.13</v>
      </c>
      <c r="G805" s="71">
        <v>490.92</v>
      </c>
      <c r="H805" s="71">
        <v>529.15000000000009</v>
      </c>
      <c r="I805" s="71">
        <v>535.62000000000012</v>
      </c>
      <c r="J805" s="73">
        <v>2</v>
      </c>
    </row>
    <row r="806" spans="1:10">
      <c r="A806" s="85" t="s">
        <v>166</v>
      </c>
      <c r="B806" s="80" t="s">
        <v>888</v>
      </c>
      <c r="C806" s="78">
        <v>399.3599999999999</v>
      </c>
      <c r="D806" s="71">
        <v>151.56</v>
      </c>
      <c r="E806" s="71">
        <v>382.79999999999995</v>
      </c>
      <c r="F806" s="71">
        <v>487.74999999999983</v>
      </c>
      <c r="G806" s="71">
        <v>52.36</v>
      </c>
      <c r="H806" s="71">
        <v>208.65000000000003</v>
      </c>
      <c r="I806" s="71">
        <v>315.98999999999995</v>
      </c>
      <c r="J806" s="73">
        <v>0</v>
      </c>
    </row>
    <row r="807" spans="1:10">
      <c r="A807" s="85" t="s">
        <v>165</v>
      </c>
      <c r="B807" s="80" t="s">
        <v>889</v>
      </c>
      <c r="C807" s="78">
        <v>73.760000000000005</v>
      </c>
      <c r="D807" s="71">
        <v>374.74</v>
      </c>
      <c r="E807" s="71">
        <v>371.35</v>
      </c>
      <c r="F807" s="71">
        <v>254.99999999999997</v>
      </c>
      <c r="G807" s="71">
        <v>156.95999999999998</v>
      </c>
      <c r="H807" s="71">
        <v>73.800000000000011</v>
      </c>
      <c r="I807" s="71">
        <v>667.63000000000022</v>
      </c>
      <c r="J807" s="73">
        <v>0</v>
      </c>
    </row>
    <row r="808" spans="1:10">
      <c r="A808" s="85" t="s">
        <v>164</v>
      </c>
      <c r="B808" s="80" t="s">
        <v>889</v>
      </c>
      <c r="C808" s="78">
        <v>0</v>
      </c>
      <c r="D808" s="71">
        <v>0</v>
      </c>
      <c r="E808" s="71">
        <v>0</v>
      </c>
      <c r="F808" s="71">
        <v>0</v>
      </c>
      <c r="G808" s="71">
        <v>93.259999999999991</v>
      </c>
      <c r="H808" s="71">
        <v>20.22</v>
      </c>
      <c r="I808" s="71">
        <v>0</v>
      </c>
      <c r="J808" s="73">
        <v>2</v>
      </c>
    </row>
    <row r="809" spans="1:10">
      <c r="A809" s="85" t="s">
        <v>163</v>
      </c>
      <c r="B809" s="80" t="s">
        <v>889</v>
      </c>
      <c r="C809" s="78">
        <v>3996.7299999999987</v>
      </c>
      <c r="D809" s="71">
        <v>1859.7999999999997</v>
      </c>
      <c r="E809" s="71">
        <v>1745.6200000000001</v>
      </c>
      <c r="F809" s="71">
        <v>1798.8100000000002</v>
      </c>
      <c r="G809" s="71">
        <v>1656.2800000000009</v>
      </c>
      <c r="H809" s="71">
        <v>1191.1700000000003</v>
      </c>
      <c r="I809" s="71">
        <v>1323.18</v>
      </c>
      <c r="J809" s="73">
        <v>0</v>
      </c>
    </row>
    <row r="810" spans="1:10">
      <c r="A810" s="85" t="s">
        <v>37</v>
      </c>
      <c r="B810" s="80" t="s">
        <v>888</v>
      </c>
      <c r="C810" s="78">
        <v>2.4</v>
      </c>
      <c r="D810" s="71">
        <v>126.30000000000001</v>
      </c>
      <c r="E810" s="71">
        <v>22.16</v>
      </c>
      <c r="F810" s="71">
        <v>0</v>
      </c>
      <c r="G810" s="71">
        <v>118.91999999999999</v>
      </c>
      <c r="H810" s="71">
        <v>61.5</v>
      </c>
      <c r="I810" s="71">
        <v>154.88</v>
      </c>
      <c r="J810" s="73">
        <v>2</v>
      </c>
    </row>
    <row r="811" spans="1:10">
      <c r="A811" s="85" t="s">
        <v>162</v>
      </c>
      <c r="B811" s="80" t="s">
        <v>888</v>
      </c>
      <c r="C811" s="78">
        <v>922.48999999999967</v>
      </c>
      <c r="D811" s="71">
        <v>1668.7399999999986</v>
      </c>
      <c r="E811" s="71">
        <v>2507.86</v>
      </c>
      <c r="F811" s="71">
        <v>4408.4799999999977</v>
      </c>
      <c r="G811" s="71">
        <v>723.75000000000034</v>
      </c>
      <c r="H811" s="71">
        <v>389.31999999999994</v>
      </c>
      <c r="I811" s="71">
        <v>0</v>
      </c>
      <c r="J811" s="73">
        <v>2</v>
      </c>
    </row>
    <row r="812" spans="1:10">
      <c r="A812" s="85" t="s">
        <v>161</v>
      </c>
      <c r="B812" s="80" t="s">
        <v>891</v>
      </c>
      <c r="C812" s="78">
        <v>75.78</v>
      </c>
      <c r="D812" s="71">
        <v>272.10000000000002</v>
      </c>
      <c r="E812" s="71">
        <v>80.210000000000008</v>
      </c>
      <c r="F812" s="71">
        <v>29.73</v>
      </c>
      <c r="G812" s="71">
        <v>0</v>
      </c>
      <c r="H812" s="71">
        <v>183.84000000000003</v>
      </c>
      <c r="I812" s="71">
        <v>24.52</v>
      </c>
      <c r="J812" s="73">
        <v>0</v>
      </c>
    </row>
    <row r="813" spans="1:10">
      <c r="A813" s="85" t="s">
        <v>160</v>
      </c>
      <c r="B813" s="80" t="s">
        <v>891</v>
      </c>
      <c r="C813" s="78">
        <v>182.61</v>
      </c>
      <c r="D813" s="71">
        <v>27.060000000000002</v>
      </c>
      <c r="E813" s="71">
        <v>19.82</v>
      </c>
      <c r="F813" s="71">
        <v>19.82</v>
      </c>
      <c r="G813" s="71">
        <v>232.44999999999996</v>
      </c>
      <c r="H813" s="71">
        <v>39.659999999999997</v>
      </c>
      <c r="I813" s="71">
        <v>380.95</v>
      </c>
      <c r="J813" s="73">
        <v>2</v>
      </c>
    </row>
    <row r="814" spans="1:10">
      <c r="A814" s="85" t="s">
        <v>159</v>
      </c>
      <c r="B814" s="80" t="s">
        <v>888</v>
      </c>
      <c r="C814" s="78">
        <v>759.25999999999965</v>
      </c>
      <c r="D814" s="71">
        <v>1348.0899999999983</v>
      </c>
      <c r="E814" s="71">
        <v>2082.7899999999991</v>
      </c>
      <c r="F814" s="71">
        <v>2225.4000000000005</v>
      </c>
      <c r="G814" s="71">
        <v>417.37</v>
      </c>
      <c r="H814" s="71">
        <v>148.04</v>
      </c>
      <c r="I814" s="71">
        <v>0</v>
      </c>
      <c r="J814" s="73">
        <v>0</v>
      </c>
    </row>
    <row r="815" spans="1:10">
      <c r="A815" s="85" t="s">
        <v>158</v>
      </c>
      <c r="B815" s="80" t="s">
        <v>890</v>
      </c>
      <c r="C815" s="78">
        <v>789.67000000000007</v>
      </c>
      <c r="D815" s="71">
        <v>834.03</v>
      </c>
      <c r="E815" s="71">
        <v>575.24999999999989</v>
      </c>
      <c r="F815" s="71">
        <v>2073.66</v>
      </c>
      <c r="G815" s="71">
        <v>944.76999999999975</v>
      </c>
      <c r="H815" s="71">
        <v>1264.1400000000001</v>
      </c>
      <c r="I815" s="71">
        <v>911.56</v>
      </c>
      <c r="J815" s="73">
        <v>2</v>
      </c>
    </row>
    <row r="816" spans="1:10">
      <c r="A816" s="85" t="s">
        <v>157</v>
      </c>
      <c r="B816" s="80" t="s">
        <v>889</v>
      </c>
      <c r="C816" s="78">
        <v>80.13000000000001</v>
      </c>
      <c r="D816" s="71">
        <v>0</v>
      </c>
      <c r="E816" s="71">
        <v>753.22999999999979</v>
      </c>
      <c r="F816" s="71">
        <v>1610.3200000000006</v>
      </c>
      <c r="G816" s="71">
        <v>1313.6700000000005</v>
      </c>
      <c r="H816" s="71">
        <v>485.72</v>
      </c>
      <c r="I816" s="71">
        <v>427.87000000000006</v>
      </c>
      <c r="J816" s="73">
        <v>2</v>
      </c>
    </row>
    <row r="817" spans="1:10">
      <c r="A817" s="85" t="s">
        <v>156</v>
      </c>
      <c r="B817" s="80" t="s">
        <v>889</v>
      </c>
      <c r="C817" s="78">
        <v>12.63</v>
      </c>
      <c r="D817" s="71">
        <v>250.06000000000003</v>
      </c>
      <c r="E817" s="71">
        <v>223.92</v>
      </c>
      <c r="F817" s="71">
        <v>25.060000000000002</v>
      </c>
      <c r="G817" s="71">
        <v>504.89</v>
      </c>
      <c r="H817" s="71">
        <v>0</v>
      </c>
      <c r="I817" s="71">
        <v>0</v>
      </c>
      <c r="J817" s="73">
        <v>2</v>
      </c>
    </row>
    <row r="818" spans="1:10">
      <c r="A818" s="85" t="s">
        <v>155</v>
      </c>
      <c r="B818" s="80" t="s">
        <v>889</v>
      </c>
      <c r="C818" s="78">
        <v>2330.7600000000002</v>
      </c>
      <c r="D818" s="71">
        <v>3853.0199999999977</v>
      </c>
      <c r="E818" s="71">
        <v>5265.1900000000041</v>
      </c>
      <c r="F818" s="71">
        <v>6629.2500000000027</v>
      </c>
      <c r="G818" s="71">
        <v>2144.75</v>
      </c>
      <c r="H818" s="71">
        <v>465.64</v>
      </c>
      <c r="I818" s="71">
        <v>0</v>
      </c>
      <c r="J818" s="73">
        <v>0</v>
      </c>
    </row>
    <row r="819" spans="1:10">
      <c r="A819" s="85" t="s">
        <v>154</v>
      </c>
      <c r="B819" s="80" t="s">
        <v>890</v>
      </c>
      <c r="C819" s="78">
        <v>1111.53</v>
      </c>
      <c r="D819" s="71">
        <v>640.53</v>
      </c>
      <c r="E819" s="71">
        <v>169.41</v>
      </c>
      <c r="F819" s="71">
        <v>815.53000000000009</v>
      </c>
      <c r="G819" s="71">
        <v>547.41000000000008</v>
      </c>
      <c r="H819" s="71">
        <v>981.56000000000006</v>
      </c>
      <c r="I819" s="71">
        <v>467.46</v>
      </c>
      <c r="J819" s="73">
        <v>2</v>
      </c>
    </row>
    <row r="820" spans="1:10">
      <c r="A820" s="85" t="s">
        <v>153</v>
      </c>
      <c r="B820" s="80" t="s">
        <v>890</v>
      </c>
      <c r="C820" s="78">
        <v>12.63</v>
      </c>
      <c r="D820" s="71">
        <v>919.44</v>
      </c>
      <c r="E820" s="71">
        <v>79.319999999999993</v>
      </c>
      <c r="F820" s="71">
        <v>623.01999999999987</v>
      </c>
      <c r="G820" s="71">
        <v>73.800000000000011</v>
      </c>
      <c r="H820" s="71">
        <v>748.76999999999964</v>
      </c>
      <c r="I820" s="71">
        <v>225.54</v>
      </c>
      <c r="J820" s="73">
        <v>2</v>
      </c>
    </row>
    <row r="821" spans="1:10">
      <c r="A821" s="85" t="s">
        <v>36</v>
      </c>
      <c r="B821" s="80" t="s">
        <v>888</v>
      </c>
      <c r="C821" s="78">
        <v>42.31</v>
      </c>
      <c r="D821" s="71">
        <v>366.20000000000005</v>
      </c>
      <c r="E821" s="71">
        <v>69.37</v>
      </c>
      <c r="F821" s="71">
        <v>74.12</v>
      </c>
      <c r="G821" s="71">
        <v>318.08000000000004</v>
      </c>
      <c r="H821" s="71">
        <v>285.66000000000008</v>
      </c>
      <c r="I821" s="71">
        <v>0</v>
      </c>
      <c r="J821" s="73">
        <v>2</v>
      </c>
    </row>
    <row r="822" spans="1:10">
      <c r="A822" s="85" t="s">
        <v>152</v>
      </c>
      <c r="B822" s="80" t="s">
        <v>890</v>
      </c>
      <c r="C822" s="78">
        <v>1.84</v>
      </c>
      <c r="D822" s="71">
        <v>5.5200000000000005</v>
      </c>
      <c r="E822" s="71">
        <v>9.91</v>
      </c>
      <c r="F822" s="71">
        <v>9.91</v>
      </c>
      <c r="G822" s="71">
        <v>237.9</v>
      </c>
      <c r="H822" s="71">
        <v>1035.6199999999999</v>
      </c>
      <c r="I822" s="71">
        <v>0</v>
      </c>
      <c r="J822" s="73">
        <v>2</v>
      </c>
    </row>
    <row r="823" spans="1:10">
      <c r="A823" s="85" t="s">
        <v>151</v>
      </c>
      <c r="B823" s="80" t="s">
        <v>889</v>
      </c>
      <c r="C823" s="78">
        <v>8.3800000000000008</v>
      </c>
      <c r="D823" s="71">
        <v>8.3800000000000008</v>
      </c>
      <c r="E823" s="71">
        <v>4.47</v>
      </c>
      <c r="F823" s="71">
        <v>19.560000000000002</v>
      </c>
      <c r="G823" s="71">
        <v>59.8</v>
      </c>
      <c r="H823" s="71">
        <v>14.39</v>
      </c>
      <c r="I823" s="71">
        <v>0</v>
      </c>
      <c r="J823" s="73">
        <v>2</v>
      </c>
    </row>
    <row r="824" spans="1:10">
      <c r="A824" s="85" t="s">
        <v>150</v>
      </c>
      <c r="B824" s="80" t="s">
        <v>889</v>
      </c>
      <c r="C824" s="78">
        <v>1346.3499999999997</v>
      </c>
      <c r="D824" s="71">
        <v>2610.7599999999984</v>
      </c>
      <c r="E824" s="71">
        <v>4429.9499999999989</v>
      </c>
      <c r="F824" s="71">
        <v>5343.5900000000065</v>
      </c>
      <c r="G824" s="71">
        <v>905.07000000000016</v>
      </c>
      <c r="H824" s="71">
        <v>515.97</v>
      </c>
      <c r="I824" s="71">
        <v>0</v>
      </c>
      <c r="J824" s="73">
        <v>0</v>
      </c>
    </row>
    <row r="825" spans="1:10">
      <c r="A825" s="85" t="s">
        <v>149</v>
      </c>
      <c r="B825" s="80" t="s">
        <v>890</v>
      </c>
      <c r="C825" s="78">
        <v>1783.01</v>
      </c>
      <c r="D825" s="71">
        <v>207.07000000000002</v>
      </c>
      <c r="E825" s="71">
        <v>2552</v>
      </c>
      <c r="F825" s="71">
        <v>1913.9999999999995</v>
      </c>
      <c r="G825" s="71">
        <v>609.65</v>
      </c>
      <c r="H825" s="71">
        <v>704.04999999999984</v>
      </c>
      <c r="I825" s="71">
        <v>950.65</v>
      </c>
      <c r="J825" s="73">
        <v>0</v>
      </c>
    </row>
    <row r="826" spans="1:10">
      <c r="A826" s="85" t="s">
        <v>148</v>
      </c>
      <c r="B826" s="80" t="s">
        <v>890</v>
      </c>
      <c r="C826" s="78">
        <v>1.45</v>
      </c>
      <c r="D826" s="71">
        <v>16.14</v>
      </c>
      <c r="E826" s="71">
        <v>0.95</v>
      </c>
      <c r="F826" s="71">
        <v>1.89</v>
      </c>
      <c r="G826" s="71">
        <v>77.580000000000013</v>
      </c>
      <c r="H826" s="71">
        <v>24.6</v>
      </c>
      <c r="I826" s="71">
        <v>24.04</v>
      </c>
      <c r="J826" s="73">
        <v>2</v>
      </c>
    </row>
    <row r="827" spans="1:10">
      <c r="A827" s="85" t="s">
        <v>147</v>
      </c>
      <c r="B827" s="80" t="s">
        <v>890</v>
      </c>
      <c r="C827" s="78">
        <v>126.72</v>
      </c>
      <c r="D827" s="71">
        <v>3760.7299999999996</v>
      </c>
      <c r="E827" s="71">
        <v>542.13</v>
      </c>
      <c r="F827" s="71">
        <v>651.69000000000005</v>
      </c>
      <c r="G827" s="71">
        <v>1980.829999999999</v>
      </c>
      <c r="H827" s="71">
        <v>347.73999999999984</v>
      </c>
      <c r="I827" s="71">
        <v>32.699999999999996</v>
      </c>
      <c r="J827" s="73">
        <v>0</v>
      </c>
    </row>
    <row r="828" spans="1:10">
      <c r="A828" s="85" t="s">
        <v>146</v>
      </c>
      <c r="B828" s="80" t="s">
        <v>890</v>
      </c>
      <c r="C828" s="78">
        <v>0</v>
      </c>
      <c r="D828" s="71">
        <v>0</v>
      </c>
      <c r="E828" s="71">
        <v>0</v>
      </c>
      <c r="F828" s="71">
        <v>0</v>
      </c>
      <c r="G828" s="71">
        <v>19774.440000000002</v>
      </c>
      <c r="H828" s="71">
        <v>0</v>
      </c>
      <c r="I828" s="71">
        <v>5048.3999999999996</v>
      </c>
      <c r="J828" s="73">
        <v>2</v>
      </c>
    </row>
    <row r="829" spans="1:10">
      <c r="A829" s="85" t="s">
        <v>145</v>
      </c>
      <c r="B829" s="80" t="s">
        <v>890</v>
      </c>
      <c r="C829" s="78">
        <v>75.78</v>
      </c>
      <c r="D829" s="71">
        <v>337.07999999999993</v>
      </c>
      <c r="E829" s="71">
        <v>0</v>
      </c>
      <c r="F829" s="71">
        <v>532.6</v>
      </c>
      <c r="G829" s="71">
        <v>73.800000000000011</v>
      </c>
      <c r="H829" s="71">
        <v>0</v>
      </c>
      <c r="I829" s="71">
        <v>-44.4</v>
      </c>
      <c r="J829" s="73">
        <v>2</v>
      </c>
    </row>
    <row r="830" spans="1:10">
      <c r="A830" s="85" t="s">
        <v>144</v>
      </c>
      <c r="B830" s="80" t="s">
        <v>888</v>
      </c>
      <c r="C830" s="78">
        <v>688.50000000000034</v>
      </c>
      <c r="D830" s="71">
        <v>789.05</v>
      </c>
      <c r="E830" s="71">
        <v>766.26000000000045</v>
      </c>
      <c r="F830" s="71">
        <v>728.37</v>
      </c>
      <c r="G830" s="71">
        <v>311.85999999999996</v>
      </c>
      <c r="H830" s="71">
        <v>332.08000000000004</v>
      </c>
      <c r="I830" s="71">
        <v>0</v>
      </c>
      <c r="J830" s="73">
        <v>0</v>
      </c>
    </row>
    <row r="831" spans="1:10">
      <c r="A831" s="85" t="s">
        <v>143</v>
      </c>
      <c r="B831" s="80" t="s">
        <v>890</v>
      </c>
      <c r="C831" s="78">
        <v>253.32000000000002</v>
      </c>
      <c r="D831" s="71">
        <v>210.87000000000003</v>
      </c>
      <c r="E831" s="71">
        <v>242.29999999999998</v>
      </c>
      <c r="F831" s="71">
        <v>9.11</v>
      </c>
      <c r="G831" s="71">
        <v>248.76</v>
      </c>
      <c r="H831" s="71">
        <v>203.18000000000004</v>
      </c>
      <c r="I831" s="71">
        <v>243.76000000000002</v>
      </c>
      <c r="J831" s="73">
        <v>0</v>
      </c>
    </row>
    <row r="832" spans="1:10">
      <c r="A832" s="85" t="s">
        <v>35</v>
      </c>
      <c r="B832" s="80" t="s">
        <v>888</v>
      </c>
      <c r="C832" s="78">
        <v>114.25</v>
      </c>
      <c r="D832" s="71">
        <v>424.84999999999997</v>
      </c>
      <c r="E832" s="71">
        <v>197.70000000000002</v>
      </c>
      <c r="F832" s="71">
        <v>0</v>
      </c>
      <c r="G832" s="71">
        <v>73.800000000000011</v>
      </c>
      <c r="H832" s="71">
        <v>73.800000000000011</v>
      </c>
      <c r="I832" s="71">
        <v>403.18000000000006</v>
      </c>
      <c r="J832" s="73">
        <v>0</v>
      </c>
    </row>
    <row r="833" spans="1:10">
      <c r="A833" s="85" t="s">
        <v>142</v>
      </c>
      <c r="B833" s="80" t="s">
        <v>890</v>
      </c>
      <c r="C833" s="78">
        <v>82.620000000000019</v>
      </c>
      <c r="D833" s="71">
        <v>3.68</v>
      </c>
      <c r="E833" s="71">
        <v>21.71</v>
      </c>
      <c r="F833" s="71">
        <v>1.89</v>
      </c>
      <c r="G833" s="71">
        <v>83.710000000000008</v>
      </c>
      <c r="H833" s="71">
        <v>0</v>
      </c>
      <c r="I833" s="71">
        <v>0</v>
      </c>
      <c r="J833" s="73">
        <v>0</v>
      </c>
    </row>
    <row r="834" spans="1:10">
      <c r="A834" s="85" t="s">
        <v>141</v>
      </c>
      <c r="B834" s="80" t="s">
        <v>890</v>
      </c>
      <c r="C834" s="78">
        <v>73.92</v>
      </c>
      <c r="D834" s="71">
        <v>73.92</v>
      </c>
      <c r="E834" s="71">
        <v>3096.3200000000011</v>
      </c>
      <c r="F834" s="71">
        <v>1775.7099999999994</v>
      </c>
      <c r="G834" s="71">
        <v>82.600000000000009</v>
      </c>
      <c r="H834" s="71">
        <v>1638.900000000001</v>
      </c>
      <c r="I834" s="71">
        <v>0</v>
      </c>
      <c r="J834" s="73">
        <v>2</v>
      </c>
    </row>
    <row r="835" spans="1:10">
      <c r="A835" s="85" t="s">
        <v>140</v>
      </c>
      <c r="B835" s="80" t="s">
        <v>888</v>
      </c>
      <c r="C835" s="78">
        <v>0</v>
      </c>
      <c r="D835" s="71">
        <v>10.56</v>
      </c>
      <c r="E835" s="71">
        <v>242.58</v>
      </c>
      <c r="F835" s="71">
        <v>1.88</v>
      </c>
      <c r="G835" s="71">
        <v>298.05999999999995</v>
      </c>
      <c r="H835" s="71">
        <v>61.5</v>
      </c>
      <c r="I835" s="71">
        <v>66.39</v>
      </c>
      <c r="J835" s="73">
        <v>2</v>
      </c>
    </row>
    <row r="836" spans="1:10">
      <c r="A836" s="85" t="s">
        <v>139</v>
      </c>
      <c r="B836" s="80" t="s">
        <v>889</v>
      </c>
      <c r="C836" s="78">
        <v>1.84</v>
      </c>
      <c r="D836" s="71">
        <v>0</v>
      </c>
      <c r="E836" s="71">
        <v>2.04</v>
      </c>
      <c r="F836" s="71">
        <v>0</v>
      </c>
      <c r="G836" s="71">
        <v>0</v>
      </c>
      <c r="H836" s="71">
        <v>61.5</v>
      </c>
      <c r="I836" s="71">
        <v>0</v>
      </c>
      <c r="J836" s="73">
        <v>2</v>
      </c>
    </row>
    <row r="837" spans="1:10">
      <c r="A837" s="85" t="s">
        <v>138</v>
      </c>
      <c r="B837" s="80" t="s">
        <v>888</v>
      </c>
      <c r="C837" s="78">
        <v>3165.3900000000012</v>
      </c>
      <c r="D837" s="71">
        <v>2152.0200000000004</v>
      </c>
      <c r="E837" s="71">
        <v>2340.2999999999997</v>
      </c>
      <c r="F837" s="71">
        <v>1341.5899999999997</v>
      </c>
      <c r="G837" s="71">
        <v>1140.0100000000004</v>
      </c>
      <c r="H837" s="71">
        <v>2194.6400000000003</v>
      </c>
      <c r="I837" s="71">
        <v>1161.4500000000005</v>
      </c>
      <c r="J837" s="73">
        <v>0</v>
      </c>
    </row>
    <row r="838" spans="1:10">
      <c r="A838" s="85" t="s">
        <v>137</v>
      </c>
      <c r="B838" s="80" t="s">
        <v>889</v>
      </c>
      <c r="C838" s="78">
        <v>810.25</v>
      </c>
      <c r="D838" s="71">
        <v>253.29000000000002</v>
      </c>
      <c r="E838" s="71">
        <v>383.1</v>
      </c>
      <c r="F838" s="71">
        <v>0</v>
      </c>
      <c r="G838" s="71">
        <v>0</v>
      </c>
      <c r="H838" s="71">
        <v>698.8000000000003</v>
      </c>
      <c r="I838" s="71">
        <v>0</v>
      </c>
      <c r="J838" s="73">
        <v>0</v>
      </c>
    </row>
    <row r="839" spans="1:10">
      <c r="A839" s="85" t="s">
        <v>136</v>
      </c>
      <c r="B839" s="80" t="s">
        <v>890</v>
      </c>
      <c r="C839" s="78">
        <v>0</v>
      </c>
      <c r="D839" s="71">
        <v>285.89</v>
      </c>
      <c r="E839" s="71">
        <v>645.53</v>
      </c>
      <c r="F839" s="71">
        <v>257.82</v>
      </c>
      <c r="G839" s="71">
        <v>79.22</v>
      </c>
      <c r="H839" s="71">
        <v>61.5</v>
      </c>
      <c r="I839" s="71">
        <v>0</v>
      </c>
      <c r="J839" s="73">
        <v>0</v>
      </c>
    </row>
    <row r="840" spans="1:10">
      <c r="A840" s="85" t="s">
        <v>135</v>
      </c>
      <c r="B840" s="80" t="s">
        <v>888</v>
      </c>
      <c r="C840" s="78">
        <v>143.65000000000003</v>
      </c>
      <c r="D840" s="71">
        <v>150.30000000000001</v>
      </c>
      <c r="E840" s="71">
        <v>136.22</v>
      </c>
      <c r="F840" s="71">
        <v>49.2</v>
      </c>
      <c r="G840" s="71">
        <v>133.26000000000002</v>
      </c>
      <c r="H840" s="71">
        <v>549</v>
      </c>
      <c r="I840" s="71">
        <v>95.68</v>
      </c>
      <c r="J840" s="73">
        <v>2</v>
      </c>
    </row>
    <row r="841" spans="1:10">
      <c r="A841" s="85" t="s">
        <v>134</v>
      </c>
      <c r="B841" s="80" t="s">
        <v>890</v>
      </c>
      <c r="C841" s="78">
        <v>0</v>
      </c>
      <c r="D841" s="71">
        <v>0</v>
      </c>
      <c r="E841" s="71">
        <v>0</v>
      </c>
      <c r="F841" s="71">
        <v>12.3</v>
      </c>
      <c r="G841" s="71">
        <v>224.58</v>
      </c>
      <c r="H841" s="71">
        <v>73.800000000000011</v>
      </c>
      <c r="I841" s="71">
        <v>0</v>
      </c>
      <c r="J841" s="73">
        <v>2</v>
      </c>
    </row>
    <row r="842" spans="1:10">
      <c r="A842" s="85" t="s">
        <v>133</v>
      </c>
      <c r="B842" s="80" t="s">
        <v>889</v>
      </c>
      <c r="C842" s="78">
        <v>881.29</v>
      </c>
      <c r="D842" s="71">
        <v>75.12</v>
      </c>
      <c r="E842" s="71">
        <v>343.07</v>
      </c>
      <c r="F842" s="71">
        <v>9.91</v>
      </c>
      <c r="G842" s="71">
        <v>33.4</v>
      </c>
      <c r="H842" s="71">
        <v>24.6</v>
      </c>
      <c r="I842" s="71">
        <v>0</v>
      </c>
      <c r="J842" s="73">
        <v>0</v>
      </c>
    </row>
    <row r="843" spans="1:10">
      <c r="A843" s="85" t="s">
        <v>34</v>
      </c>
      <c r="B843" s="80" t="s">
        <v>888</v>
      </c>
      <c r="C843" s="78">
        <v>312.7</v>
      </c>
      <c r="D843" s="71">
        <v>838.23</v>
      </c>
      <c r="E843" s="71">
        <v>2938.3199999999993</v>
      </c>
      <c r="F843" s="71">
        <v>1301.8199999999997</v>
      </c>
      <c r="G843" s="71">
        <v>681.6600000000002</v>
      </c>
      <c r="H843" s="71">
        <v>503.36</v>
      </c>
      <c r="I843" s="71">
        <v>0</v>
      </c>
      <c r="J843" s="73">
        <v>0</v>
      </c>
    </row>
    <row r="844" spans="1:10">
      <c r="A844" s="85" t="s">
        <v>132</v>
      </c>
      <c r="B844" s="80" t="s">
        <v>888</v>
      </c>
      <c r="C844" s="78">
        <v>873.13</v>
      </c>
      <c r="D844" s="71">
        <v>5753.579999999999</v>
      </c>
      <c r="E844" s="71">
        <v>1620.84</v>
      </c>
      <c r="F844" s="71">
        <v>3883.3200000000006</v>
      </c>
      <c r="G844" s="71">
        <v>4769.380000000001</v>
      </c>
      <c r="H844" s="71">
        <v>2279.25</v>
      </c>
      <c r="I844" s="71">
        <v>966.41999999999985</v>
      </c>
      <c r="J844" s="73">
        <v>2</v>
      </c>
    </row>
    <row r="845" spans="1:10">
      <c r="A845" s="85" t="s">
        <v>131</v>
      </c>
      <c r="B845" s="80" t="s">
        <v>891</v>
      </c>
      <c r="C845" s="78">
        <v>204.52000000000004</v>
      </c>
      <c r="D845" s="71">
        <v>568.32000000000005</v>
      </c>
      <c r="E845" s="71">
        <v>11.06</v>
      </c>
      <c r="F845" s="71">
        <v>24.16</v>
      </c>
      <c r="G845" s="71">
        <v>505.86000000000007</v>
      </c>
      <c r="H845" s="71">
        <v>37.82</v>
      </c>
      <c r="I845" s="71">
        <v>329.50999999999993</v>
      </c>
      <c r="J845" s="73">
        <v>0</v>
      </c>
    </row>
    <row r="846" spans="1:10">
      <c r="A846" s="85" t="s">
        <v>130</v>
      </c>
      <c r="B846" s="80" t="s">
        <v>891</v>
      </c>
      <c r="C846" s="78">
        <v>7.36</v>
      </c>
      <c r="D846" s="71">
        <v>2.9</v>
      </c>
      <c r="E846" s="71">
        <v>1.9</v>
      </c>
      <c r="F846" s="71">
        <v>1.93</v>
      </c>
      <c r="G846" s="71">
        <v>21.75</v>
      </c>
      <c r="H846" s="71">
        <v>0</v>
      </c>
      <c r="I846" s="71">
        <v>0</v>
      </c>
      <c r="J846" s="73">
        <v>2</v>
      </c>
    </row>
    <row r="847" spans="1:10">
      <c r="A847" s="85" t="s">
        <v>129</v>
      </c>
      <c r="B847" s="80" t="s">
        <v>888</v>
      </c>
      <c r="C847" s="78">
        <v>513.88</v>
      </c>
      <c r="D847" s="71">
        <v>520.11</v>
      </c>
      <c r="E847" s="71">
        <v>398.14999999999992</v>
      </c>
      <c r="F847" s="71">
        <v>370.44</v>
      </c>
      <c r="G847" s="71">
        <v>650.24000000000012</v>
      </c>
      <c r="H847" s="71">
        <v>0</v>
      </c>
      <c r="I847" s="71">
        <v>0</v>
      </c>
      <c r="J847" s="73">
        <v>0</v>
      </c>
    </row>
    <row r="848" spans="1:10">
      <c r="A848" s="85" t="s">
        <v>128</v>
      </c>
      <c r="B848" s="80" t="s">
        <v>890</v>
      </c>
      <c r="C848" s="78">
        <v>0</v>
      </c>
      <c r="D848" s="71">
        <v>325.80000000000007</v>
      </c>
      <c r="E848" s="71">
        <v>259.95999999999998</v>
      </c>
      <c r="F848" s="71">
        <v>131.34</v>
      </c>
      <c r="G848" s="71">
        <v>242.46999999999997</v>
      </c>
      <c r="H848" s="71">
        <v>0</v>
      </c>
      <c r="I848" s="71">
        <v>221.68</v>
      </c>
      <c r="J848" s="73">
        <v>0</v>
      </c>
    </row>
    <row r="849" spans="1:10">
      <c r="A849" s="85" t="s">
        <v>127</v>
      </c>
      <c r="B849" s="80" t="s">
        <v>891</v>
      </c>
      <c r="C849" s="78">
        <v>207.43000000000004</v>
      </c>
      <c r="D849" s="71">
        <v>146.56</v>
      </c>
      <c r="E849" s="71">
        <v>79.319999999999993</v>
      </c>
      <c r="F849" s="71">
        <v>841.9799999999999</v>
      </c>
      <c r="G849" s="71">
        <v>2724.3699999999994</v>
      </c>
      <c r="H849" s="71">
        <v>265.63</v>
      </c>
      <c r="I849" s="71">
        <v>230.35000000000008</v>
      </c>
      <c r="J849" s="73">
        <v>2</v>
      </c>
    </row>
    <row r="850" spans="1:10">
      <c r="A850" s="85" t="s">
        <v>126</v>
      </c>
      <c r="B850" s="80" t="s">
        <v>891</v>
      </c>
      <c r="C850" s="78">
        <v>12.63</v>
      </c>
      <c r="D850" s="71">
        <v>514.96</v>
      </c>
      <c r="E850" s="71">
        <v>112.68</v>
      </c>
      <c r="F850" s="71">
        <v>125.46000000000001</v>
      </c>
      <c r="G850" s="71">
        <v>865.86000000000024</v>
      </c>
      <c r="H850" s="71">
        <v>102.80000000000001</v>
      </c>
      <c r="I850" s="71">
        <v>0</v>
      </c>
      <c r="J850" s="73">
        <v>2</v>
      </c>
    </row>
    <row r="851" spans="1:10">
      <c r="A851" s="85" t="s">
        <v>125</v>
      </c>
      <c r="B851" s="80" t="s">
        <v>890</v>
      </c>
      <c r="C851" s="78">
        <v>21.12</v>
      </c>
      <c r="D851" s="71">
        <v>0</v>
      </c>
      <c r="E851" s="71">
        <v>0</v>
      </c>
      <c r="F851" s="71">
        <v>86.42</v>
      </c>
      <c r="G851" s="71">
        <v>66.03</v>
      </c>
      <c r="H851" s="71">
        <v>61.5</v>
      </c>
      <c r="I851" s="71">
        <v>-66.39</v>
      </c>
      <c r="J851" s="73">
        <v>2</v>
      </c>
    </row>
    <row r="852" spans="1:10">
      <c r="A852" s="85" t="s">
        <v>124</v>
      </c>
      <c r="B852" s="80" t="s">
        <v>890</v>
      </c>
      <c r="C852" s="78">
        <v>33.07</v>
      </c>
      <c r="D852" s="71">
        <v>303.42999999999995</v>
      </c>
      <c r="E852" s="71">
        <v>522.29</v>
      </c>
      <c r="F852" s="71">
        <v>420.68</v>
      </c>
      <c r="G852" s="71">
        <v>567.55000000000007</v>
      </c>
      <c r="H852" s="71">
        <v>426.71</v>
      </c>
      <c r="I852" s="71">
        <v>0</v>
      </c>
      <c r="J852" s="73">
        <v>2</v>
      </c>
    </row>
    <row r="853" spans="1:10">
      <c r="A853" s="85" t="s">
        <v>123</v>
      </c>
      <c r="B853" s="80" t="s">
        <v>890</v>
      </c>
      <c r="C853" s="78">
        <v>1.45</v>
      </c>
      <c r="D853" s="71">
        <v>1480.8300000000006</v>
      </c>
      <c r="E853" s="71">
        <v>1705.4099999999999</v>
      </c>
      <c r="F853" s="71">
        <v>1818.2500000000005</v>
      </c>
      <c r="G853" s="71">
        <v>79.22</v>
      </c>
      <c r="H853" s="71">
        <v>61.5</v>
      </c>
      <c r="I853" s="71">
        <v>2123.4700000000003</v>
      </c>
      <c r="J853" s="73">
        <v>0</v>
      </c>
    </row>
    <row r="854" spans="1:10">
      <c r="A854" s="85" t="s">
        <v>33</v>
      </c>
      <c r="B854" s="80" t="s">
        <v>888</v>
      </c>
      <c r="C854" s="78">
        <v>1939.7100000000003</v>
      </c>
      <c r="D854" s="71">
        <v>2571.8399999999997</v>
      </c>
      <c r="E854" s="71">
        <v>3423.0799999999981</v>
      </c>
      <c r="F854" s="71">
        <v>6779.1799999999967</v>
      </c>
      <c r="G854" s="71">
        <v>1317.6899999999996</v>
      </c>
      <c r="H854" s="71">
        <v>192.17</v>
      </c>
      <c r="I854" s="71">
        <v>0</v>
      </c>
      <c r="J854" s="73">
        <v>2</v>
      </c>
    </row>
    <row r="855" spans="1:10">
      <c r="A855" s="85" t="s">
        <v>32</v>
      </c>
      <c r="B855" s="80" t="s">
        <v>888</v>
      </c>
      <c r="C855" s="78">
        <v>2423.079999999999</v>
      </c>
      <c r="D855" s="71">
        <v>5996.0800000000036</v>
      </c>
      <c r="E855" s="71">
        <v>4950.9899999999989</v>
      </c>
      <c r="F855" s="71">
        <v>6372.7000000000044</v>
      </c>
      <c r="G855" s="71">
        <v>1870.5899999999995</v>
      </c>
      <c r="H855" s="71">
        <v>450.26</v>
      </c>
      <c r="I855" s="71">
        <v>0</v>
      </c>
      <c r="J855" s="73">
        <v>0</v>
      </c>
    </row>
    <row r="856" spans="1:10">
      <c r="A856" s="85" t="s">
        <v>31</v>
      </c>
      <c r="B856" s="80" t="s">
        <v>888</v>
      </c>
      <c r="C856" s="78">
        <v>3439.8299999999977</v>
      </c>
      <c r="D856" s="71">
        <v>6953.8500000000031</v>
      </c>
      <c r="E856" s="71">
        <v>5110.4500000000035</v>
      </c>
      <c r="F856" s="71">
        <v>11260.800000000008</v>
      </c>
      <c r="G856" s="71">
        <v>3617.1299999999997</v>
      </c>
      <c r="H856" s="71">
        <v>1130.01</v>
      </c>
      <c r="I856" s="71">
        <v>0</v>
      </c>
      <c r="J856" s="73">
        <v>2</v>
      </c>
    </row>
    <row r="857" spans="1:10">
      <c r="A857" s="85" t="s">
        <v>30</v>
      </c>
      <c r="B857" s="80" t="s">
        <v>888</v>
      </c>
      <c r="C857" s="78">
        <v>1649.6799999999996</v>
      </c>
      <c r="D857" s="71">
        <v>4881.1799999999948</v>
      </c>
      <c r="E857" s="71">
        <v>3722.7</v>
      </c>
      <c r="F857" s="71">
        <v>5905.670000000001</v>
      </c>
      <c r="G857" s="71">
        <v>937.9200000000003</v>
      </c>
      <c r="H857" s="71">
        <v>425.29999999999995</v>
      </c>
      <c r="I857" s="71">
        <v>0</v>
      </c>
      <c r="J857" s="73">
        <v>0</v>
      </c>
    </row>
    <row r="858" spans="1:10">
      <c r="A858" s="85" t="s">
        <v>29</v>
      </c>
      <c r="B858" s="80" t="s">
        <v>888</v>
      </c>
      <c r="C858" s="78">
        <v>3479.0199999999954</v>
      </c>
      <c r="D858" s="71">
        <v>5505.1299999999983</v>
      </c>
      <c r="E858" s="71">
        <v>5656.7400000000016</v>
      </c>
      <c r="F858" s="71">
        <v>8083.4699999999984</v>
      </c>
      <c r="G858" s="71">
        <v>1702.8499999999988</v>
      </c>
      <c r="H858" s="71">
        <v>549.65000000000009</v>
      </c>
      <c r="I858" s="71">
        <v>0</v>
      </c>
      <c r="J858" s="73">
        <v>0</v>
      </c>
    </row>
    <row r="859" spans="1:10">
      <c r="A859" s="85" t="s">
        <v>28</v>
      </c>
      <c r="B859" s="80" t="s">
        <v>888</v>
      </c>
      <c r="C859" s="78">
        <v>829.77999999999963</v>
      </c>
      <c r="D859" s="71">
        <v>1586.8199999999986</v>
      </c>
      <c r="E859" s="71">
        <v>13615.509999999991</v>
      </c>
      <c r="F859" s="71">
        <v>3298.1499999999978</v>
      </c>
      <c r="G859" s="71">
        <v>754.89000000000055</v>
      </c>
      <c r="H859" s="71">
        <v>528.19000000000005</v>
      </c>
      <c r="I859" s="71">
        <v>0</v>
      </c>
      <c r="J859" s="73">
        <v>0</v>
      </c>
    </row>
    <row r="860" spans="1:10">
      <c r="A860" s="85" t="s">
        <v>27</v>
      </c>
      <c r="B860" s="80" t="s">
        <v>888</v>
      </c>
      <c r="C860" s="78">
        <v>881.93000000000018</v>
      </c>
      <c r="D860" s="71">
        <v>4045.4199999999973</v>
      </c>
      <c r="E860" s="71">
        <v>2883.2500000000018</v>
      </c>
      <c r="F860" s="71">
        <v>4355.6200000000017</v>
      </c>
      <c r="G860" s="71">
        <v>1278.3800000000003</v>
      </c>
      <c r="H860" s="71">
        <v>610.16</v>
      </c>
      <c r="I860" s="71">
        <v>0</v>
      </c>
      <c r="J860" s="73">
        <v>0</v>
      </c>
    </row>
    <row r="861" spans="1:10">
      <c r="A861" s="85" t="s">
        <v>26</v>
      </c>
      <c r="B861" s="80" t="s">
        <v>888</v>
      </c>
      <c r="C861" s="78">
        <v>3127.9900000000002</v>
      </c>
      <c r="D861" s="71">
        <v>6697.2300000000023</v>
      </c>
      <c r="E861" s="71">
        <v>5928.3399999999992</v>
      </c>
      <c r="F861" s="71">
        <v>7076.059999999994</v>
      </c>
      <c r="G861" s="71">
        <v>2625.4100000000008</v>
      </c>
      <c r="H861" s="71">
        <v>964.37</v>
      </c>
      <c r="I861" s="71">
        <v>0</v>
      </c>
      <c r="J861" s="73">
        <v>0</v>
      </c>
    </row>
    <row r="862" spans="1:10">
      <c r="A862" s="85" t="s">
        <v>25</v>
      </c>
      <c r="B862" s="80" t="s">
        <v>888</v>
      </c>
      <c r="C862" s="78">
        <v>4453.2899999999981</v>
      </c>
      <c r="D862" s="71">
        <v>7712.3900000000021</v>
      </c>
      <c r="E862" s="71">
        <v>5846.3099999999977</v>
      </c>
      <c r="F862" s="71">
        <v>9150.36</v>
      </c>
      <c r="G862" s="71">
        <v>1776.6699999999994</v>
      </c>
      <c r="H862" s="71">
        <v>1216.9799999999998</v>
      </c>
      <c r="I862" s="71">
        <v>0</v>
      </c>
      <c r="J862" s="73">
        <v>0</v>
      </c>
    </row>
    <row r="863" spans="1:10">
      <c r="A863" s="86" t="s">
        <v>24</v>
      </c>
      <c r="B863" s="81" t="s">
        <v>888</v>
      </c>
      <c r="C863" s="79">
        <v>2873.5099999999998</v>
      </c>
      <c r="D863" s="72">
        <v>5156.829999999999</v>
      </c>
      <c r="E863" s="72">
        <v>6093.880000000001</v>
      </c>
      <c r="F863" s="72">
        <v>7006.230000000005</v>
      </c>
      <c r="G863" s="72">
        <v>3557.9400000000023</v>
      </c>
      <c r="H863" s="72">
        <v>530.49</v>
      </c>
      <c r="I863" s="72">
        <v>0</v>
      </c>
      <c r="J863" s="74">
        <v>0</v>
      </c>
    </row>
    <row r="864" spans="1:10" ht="15">
      <c r="A864"/>
      <c r="B864"/>
      <c r="C864"/>
      <c r="D864"/>
      <c r="E864"/>
      <c r="F864"/>
      <c r="G864"/>
      <c r="H864"/>
      <c r="I864"/>
    </row>
    <row r="865" spans="1:9" ht="15">
      <c r="A865"/>
      <c r="B865"/>
      <c r="C865"/>
      <c r="D865"/>
      <c r="E865"/>
      <c r="F865"/>
      <c r="G865"/>
      <c r="H865"/>
      <c r="I865"/>
    </row>
  </sheetData>
  <mergeCells count="2">
    <mergeCell ref="A8:B8"/>
    <mergeCell ref="I8:J8"/>
  </mergeCells>
  <conditionalFormatting pivot="1" sqref="J10:J863">
    <cfRule type="iconSet" priority="9">
      <iconSet iconSet="3Symbols" showValue="0">
        <cfvo type="percent" val="0"/>
        <cfvo type="percent" val="33"/>
        <cfvo type="percent" val="67"/>
      </iconSet>
    </cfRule>
  </conditionalFormatting>
  <conditionalFormatting pivot="1" sqref="J10:J8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T3467"/>
  <sheetViews>
    <sheetView showGridLines="0" zoomScaleNormal="100" workbookViewId="0">
      <pane ySplit="1" topLeftCell="A2" activePane="bottomLeft" state="frozen"/>
      <selection activeCell="C6" sqref="C6"/>
      <selection pane="bottomLeft" activeCell="Q12" sqref="Q12"/>
    </sheetView>
  </sheetViews>
  <sheetFormatPr defaultRowHeight="15"/>
  <cols>
    <col min="1" max="1" width="14.7109375" style="2" bestFit="1" customWidth="1"/>
    <col min="2" max="2" width="9.42578125" style="2" bestFit="1" customWidth="1"/>
    <col min="3" max="8" width="10.7109375" style="5" bestFit="1" customWidth="1"/>
    <col min="9" max="9" width="11" style="5" bestFit="1" customWidth="1"/>
    <col min="10" max="10" width="9.7109375" style="2" bestFit="1" customWidth="1"/>
    <col min="11" max="11" width="10.28515625" style="2" bestFit="1" customWidth="1"/>
    <col min="12" max="12" width="9" style="2" bestFit="1" customWidth="1"/>
    <col min="13" max="13" width="9.140625" style="2"/>
    <col min="14" max="15" width="13.7109375" style="1" customWidth="1"/>
    <col min="16" max="16" width="7.28515625" style="19" customWidth="1"/>
    <col min="17" max="17" width="1.7109375" style="1" customWidth="1"/>
    <col min="18" max="18" width="9.140625" customWidth="1"/>
    <col min="19" max="19" width="14.28515625" style="10" customWidth="1"/>
    <col min="20" max="20" width="10.42578125" style="10" customWidth="1"/>
    <col min="21" max="16384" width="9.140625" style="1"/>
  </cols>
  <sheetData>
    <row r="1" spans="1:20" s="2" customFormat="1">
      <c r="A1" s="45" t="s">
        <v>1</v>
      </c>
      <c r="B1" s="45" t="s">
        <v>892</v>
      </c>
      <c r="C1" s="44" t="s">
        <v>5</v>
      </c>
      <c r="D1" s="44" t="s">
        <v>6</v>
      </c>
      <c r="E1" s="44" t="s">
        <v>7</v>
      </c>
      <c r="F1" s="44" t="s">
        <v>8</v>
      </c>
      <c r="G1" s="44" t="s">
        <v>9</v>
      </c>
      <c r="H1" s="44" t="s">
        <v>10</v>
      </c>
      <c r="I1" s="44" t="s">
        <v>11</v>
      </c>
      <c r="J1" s="45" t="s">
        <v>4</v>
      </c>
      <c r="K1" s="45" t="s">
        <v>3</v>
      </c>
      <c r="L1" s="45" t="s">
        <v>2</v>
      </c>
      <c r="M1" s="45" t="s">
        <v>878</v>
      </c>
      <c r="N1" s="45" t="s">
        <v>906</v>
      </c>
      <c r="O1" s="45" t="s">
        <v>907</v>
      </c>
      <c r="P1" s="46" t="s">
        <v>908</v>
      </c>
      <c r="R1" s="53" t="s">
        <v>913</v>
      </c>
      <c r="S1" s="54" t="s">
        <v>911</v>
      </c>
      <c r="T1" s="54" t="s">
        <v>912</v>
      </c>
    </row>
    <row r="2" spans="1:20" s="3" customFormat="1">
      <c r="A2" s="7" t="s">
        <v>760</v>
      </c>
      <c r="B2" s="7" t="s">
        <v>888</v>
      </c>
      <c r="C2" s="8">
        <v>590.09</v>
      </c>
      <c r="D2" s="8">
        <v>0</v>
      </c>
      <c r="E2" s="8">
        <v>730.8900000000001</v>
      </c>
      <c r="F2" s="8">
        <v>2461.9699999999998</v>
      </c>
      <c r="G2" s="8">
        <v>188.66999999999996</v>
      </c>
      <c r="H2" s="8">
        <v>703.85</v>
      </c>
      <c r="I2" s="8">
        <v>-2.5099999999999998</v>
      </c>
      <c r="J2" s="9" t="s">
        <v>881</v>
      </c>
      <c r="K2" s="9" t="s">
        <v>15</v>
      </c>
      <c r="L2" s="9" t="s">
        <v>13</v>
      </c>
      <c r="M2" s="7" t="s">
        <v>901</v>
      </c>
      <c r="N2" s="55">
        <f>AVERAGE(Tabela1[[#This Row],[Fevereiro]:[Abril]])</f>
        <v>440.32666666666665</v>
      </c>
      <c r="O2" s="55">
        <f>AVERAGE(Tabela1[[#This Row],[Maio]:[Julho]])</f>
        <v>1118.1633333333332</v>
      </c>
      <c r="P2" s="56">
        <f t="shared" ref="P2:P65" si="0">IF(O2&gt;N2,2,IF(O2&lt;N2,0,1))</f>
        <v>2</v>
      </c>
      <c r="R2" s="47" t="s">
        <v>888</v>
      </c>
      <c r="S2" s="49">
        <v>440658.56</v>
      </c>
      <c r="T2" s="48">
        <v>263</v>
      </c>
    </row>
    <row r="3" spans="1:20">
      <c r="A3" s="7" t="s">
        <v>768</v>
      </c>
      <c r="B3" s="7" t="s">
        <v>890</v>
      </c>
      <c r="C3" s="8">
        <v>143.16</v>
      </c>
      <c r="D3" s="8">
        <v>0</v>
      </c>
      <c r="E3" s="8">
        <v>129.32</v>
      </c>
      <c r="F3" s="8">
        <v>412.03000000000003</v>
      </c>
      <c r="G3" s="8">
        <v>477.66000000000008</v>
      </c>
      <c r="H3" s="8">
        <v>180.57</v>
      </c>
      <c r="I3" s="8">
        <v>-2.5099999999999998</v>
      </c>
      <c r="J3" s="9" t="s">
        <v>887</v>
      </c>
      <c r="K3" s="9" t="s">
        <v>15</v>
      </c>
      <c r="L3" s="9" t="s">
        <v>13</v>
      </c>
      <c r="M3" s="9" t="s">
        <v>902</v>
      </c>
      <c r="N3" s="55">
        <f>AVERAGE(Tabela1[[#This Row],[Fevereiro]:[Abril]])</f>
        <v>90.826666666666668</v>
      </c>
      <c r="O3" s="55">
        <f>AVERAGE(Tabela1[[#This Row],[Maio]:[Julho]])</f>
        <v>356.75333333333333</v>
      </c>
      <c r="P3" s="56">
        <f t="shared" si="0"/>
        <v>2</v>
      </c>
      <c r="R3" s="47" t="s">
        <v>889</v>
      </c>
      <c r="S3" s="49">
        <v>270139.52000000002</v>
      </c>
      <c r="T3" s="48">
        <v>140</v>
      </c>
    </row>
    <row r="4" spans="1:20">
      <c r="A4" s="7" t="s">
        <v>769</v>
      </c>
      <c r="B4" s="7" t="s">
        <v>890</v>
      </c>
      <c r="C4" s="8">
        <v>471.8</v>
      </c>
      <c r="D4" s="8">
        <v>0</v>
      </c>
      <c r="E4" s="8">
        <v>157.62</v>
      </c>
      <c r="F4" s="8">
        <v>0</v>
      </c>
      <c r="G4" s="8">
        <v>82.110000000000014</v>
      </c>
      <c r="H4" s="8">
        <v>0</v>
      </c>
      <c r="I4" s="8">
        <v>-2.5099999999999998</v>
      </c>
      <c r="J4" s="9" t="s">
        <v>23</v>
      </c>
      <c r="K4" s="9" t="s">
        <v>15</v>
      </c>
      <c r="L4" s="9" t="s">
        <v>13</v>
      </c>
      <c r="M4" s="9" t="s">
        <v>902</v>
      </c>
      <c r="N4" s="55">
        <f>AVERAGE(Tabela1[[#This Row],[Fevereiro]:[Abril]])</f>
        <v>209.8066666666667</v>
      </c>
      <c r="O4" s="55">
        <f>AVERAGE(Tabela1[[#This Row],[Maio]:[Julho]])</f>
        <v>27.370000000000005</v>
      </c>
      <c r="P4" s="56">
        <f t="shared" si="0"/>
        <v>0</v>
      </c>
      <c r="R4" s="47" t="s">
        <v>890</v>
      </c>
      <c r="S4" s="49">
        <v>117326.33</v>
      </c>
      <c r="T4" s="48">
        <v>133</v>
      </c>
    </row>
    <row r="5" spans="1:20">
      <c r="A5" s="7" t="s">
        <v>772</v>
      </c>
      <c r="B5" s="7" t="s">
        <v>890</v>
      </c>
      <c r="C5" s="8">
        <v>375.20999999999992</v>
      </c>
      <c r="D5" s="8">
        <v>193.60000000000002</v>
      </c>
      <c r="E5" s="8">
        <v>157.62</v>
      </c>
      <c r="F5" s="8">
        <v>0</v>
      </c>
      <c r="G5" s="8">
        <v>82.110000000000014</v>
      </c>
      <c r="H5" s="8">
        <v>0</v>
      </c>
      <c r="I5" s="8">
        <v>-2.5099999999999998</v>
      </c>
      <c r="J5" s="9" t="s">
        <v>879</v>
      </c>
      <c r="K5" s="9" t="s">
        <v>15</v>
      </c>
      <c r="L5" s="9" t="s">
        <v>13</v>
      </c>
      <c r="M5" s="9" t="s">
        <v>902</v>
      </c>
      <c r="N5" s="55">
        <f>AVERAGE(Tabela1[[#This Row],[Fevereiro]:[Abril]])</f>
        <v>242.14333333333332</v>
      </c>
      <c r="O5" s="55">
        <f>AVERAGE(Tabela1[[#This Row],[Maio]:[Julho]])</f>
        <v>27.370000000000005</v>
      </c>
      <c r="P5" s="56">
        <f t="shared" si="0"/>
        <v>0</v>
      </c>
      <c r="R5" s="47" t="s">
        <v>891</v>
      </c>
      <c r="S5" s="49">
        <v>131875.59</v>
      </c>
      <c r="T5" s="48">
        <v>104</v>
      </c>
    </row>
    <row r="6" spans="1:20">
      <c r="A6" s="7" t="s">
        <v>250</v>
      </c>
      <c r="B6" s="7" t="s">
        <v>890</v>
      </c>
      <c r="C6" s="8">
        <v>0</v>
      </c>
      <c r="D6" s="8">
        <v>0</v>
      </c>
      <c r="E6" s="8">
        <v>0</v>
      </c>
      <c r="F6" s="8">
        <v>38268.779999999984</v>
      </c>
      <c r="G6" s="8">
        <v>78744.939999999973</v>
      </c>
      <c r="H6" s="8">
        <v>10265.400000000003</v>
      </c>
      <c r="I6" s="8">
        <v>0</v>
      </c>
      <c r="J6" s="9" t="s">
        <v>879</v>
      </c>
      <c r="K6" s="9" t="s">
        <v>18</v>
      </c>
      <c r="L6" s="9" t="s">
        <v>13</v>
      </c>
      <c r="M6" s="9" t="s">
        <v>902</v>
      </c>
      <c r="N6" s="55">
        <f>AVERAGE(Tabela1[[#This Row],[Fevereiro]:[Abril]])</f>
        <v>0</v>
      </c>
      <c r="O6" s="55">
        <f>AVERAGE(Tabela1[[#This Row],[Maio]:[Julho]])</f>
        <v>42426.373333333322</v>
      </c>
      <c r="P6" s="56">
        <f t="shared" si="0"/>
        <v>2</v>
      </c>
      <c r="R6" s="50" t="s">
        <v>922</v>
      </c>
      <c r="S6" s="51">
        <f>SUM(S2:S5)</f>
        <v>960000</v>
      </c>
      <c r="T6" s="52">
        <f>SUM(T2:T5)</f>
        <v>640</v>
      </c>
    </row>
    <row r="7" spans="1:20">
      <c r="A7" s="7" t="s">
        <v>502</v>
      </c>
      <c r="B7" s="7" t="s">
        <v>889</v>
      </c>
      <c r="C7" s="8">
        <v>195.92</v>
      </c>
      <c r="D7" s="8">
        <v>5306.8700000000008</v>
      </c>
      <c r="E7" s="8">
        <v>3963</v>
      </c>
      <c r="F7" s="8">
        <v>1056</v>
      </c>
      <c r="G7" s="8">
        <v>22287.720000000005</v>
      </c>
      <c r="H7" s="8">
        <v>0</v>
      </c>
      <c r="I7" s="8">
        <v>0</v>
      </c>
      <c r="J7" s="9" t="s">
        <v>887</v>
      </c>
      <c r="K7" s="9" t="s">
        <v>15</v>
      </c>
      <c r="L7" s="9" t="s">
        <v>13</v>
      </c>
      <c r="M7" s="9" t="s">
        <v>902</v>
      </c>
      <c r="N7" s="55">
        <f>AVERAGE(Tabela1[[#This Row],[Fevereiro]:[Abril]])</f>
        <v>3155.2633333333338</v>
      </c>
      <c r="O7" s="55">
        <f>AVERAGE(Tabela1[[#This Row],[Maio]:[Julho]])</f>
        <v>7781.2400000000016</v>
      </c>
      <c r="P7" s="56">
        <f t="shared" si="0"/>
        <v>2</v>
      </c>
    </row>
    <row r="8" spans="1:20">
      <c r="A8" s="7" t="s">
        <v>708</v>
      </c>
      <c r="B8" s="7" t="s">
        <v>891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19885.320000000029</v>
      </c>
      <c r="I8" s="8">
        <v>0</v>
      </c>
      <c r="J8" s="9" t="s">
        <v>879</v>
      </c>
      <c r="K8" s="9" t="s">
        <v>22</v>
      </c>
      <c r="L8" s="9" t="s">
        <v>905</v>
      </c>
      <c r="M8" s="7" t="s">
        <v>901</v>
      </c>
      <c r="N8" s="55">
        <f>AVERAGE(Tabela1[[#This Row],[Fevereiro]:[Abril]])</f>
        <v>0</v>
      </c>
      <c r="O8" s="55">
        <f>AVERAGE(Tabela1[[#This Row],[Maio]:[Julho]])</f>
        <v>6628.4400000000096</v>
      </c>
      <c r="P8" s="56">
        <f t="shared" si="0"/>
        <v>2</v>
      </c>
    </row>
    <row r="9" spans="1:20">
      <c r="A9" s="7" t="s">
        <v>31</v>
      </c>
      <c r="B9" s="7" t="s">
        <v>888</v>
      </c>
      <c r="C9" s="8">
        <v>3439.8299999999977</v>
      </c>
      <c r="D9" s="8">
        <v>6953.8500000000031</v>
      </c>
      <c r="E9" s="8">
        <v>5110.4500000000035</v>
      </c>
      <c r="F9" s="8">
        <v>11260.800000000008</v>
      </c>
      <c r="G9" s="8">
        <v>3617.1299999999997</v>
      </c>
      <c r="H9" s="8">
        <v>1130.01</v>
      </c>
      <c r="I9" s="8">
        <v>0</v>
      </c>
      <c r="J9" s="9" t="s">
        <v>879</v>
      </c>
      <c r="K9" s="9" t="s">
        <v>15</v>
      </c>
      <c r="L9" s="9" t="s">
        <v>12</v>
      </c>
      <c r="M9" s="9" t="s">
        <v>902</v>
      </c>
      <c r="N9" s="55">
        <f>AVERAGE(Tabela1[[#This Row],[Fevereiro]:[Abril]])</f>
        <v>5168.0433333333349</v>
      </c>
      <c r="O9" s="55">
        <f>AVERAGE(Tabela1[[#This Row],[Maio]:[Julho]])</f>
        <v>5335.9800000000023</v>
      </c>
      <c r="P9" s="56">
        <f t="shared" si="0"/>
        <v>2</v>
      </c>
    </row>
    <row r="10" spans="1:20">
      <c r="A10" s="7" t="s">
        <v>188</v>
      </c>
      <c r="B10" s="7" t="s">
        <v>889</v>
      </c>
      <c r="C10" s="8">
        <v>12284.549999999992</v>
      </c>
      <c r="D10" s="8">
        <v>6273.5700000000015</v>
      </c>
      <c r="E10" s="8">
        <v>79.260000000000005</v>
      </c>
      <c r="F10" s="8">
        <v>4359.6000000000004</v>
      </c>
      <c r="G10" s="8">
        <v>9411.8100000000013</v>
      </c>
      <c r="H10" s="8">
        <v>86.100000000000009</v>
      </c>
      <c r="I10" s="8">
        <v>0</v>
      </c>
      <c r="J10" s="9" t="s">
        <v>879</v>
      </c>
      <c r="K10" s="9" t="s">
        <v>18</v>
      </c>
      <c r="L10" s="9" t="s">
        <v>13</v>
      </c>
      <c r="M10" s="9" t="s">
        <v>902</v>
      </c>
      <c r="N10" s="55">
        <f>AVERAGE(Tabela1[[#This Row],[Fevereiro]:[Abril]])</f>
        <v>6212.4599999999982</v>
      </c>
      <c r="O10" s="55">
        <f>AVERAGE(Tabela1[[#This Row],[Maio]:[Julho]])</f>
        <v>4619.170000000001</v>
      </c>
      <c r="P10" s="56">
        <f t="shared" si="0"/>
        <v>0</v>
      </c>
    </row>
    <row r="11" spans="1:20">
      <c r="A11" s="7" t="s">
        <v>615</v>
      </c>
      <c r="B11" s="7" t="s">
        <v>890</v>
      </c>
      <c r="C11" s="8">
        <v>7124.4300000000021</v>
      </c>
      <c r="D11" s="8">
        <v>4541.47</v>
      </c>
      <c r="E11" s="8">
        <v>6090.8499999999995</v>
      </c>
      <c r="F11" s="8">
        <v>5771.5900000000038</v>
      </c>
      <c r="G11" s="8">
        <v>6777.3900000000012</v>
      </c>
      <c r="H11" s="8">
        <v>250.34</v>
      </c>
      <c r="I11" s="8">
        <v>0</v>
      </c>
      <c r="J11" s="9" t="s">
        <v>884</v>
      </c>
      <c r="K11" s="9" t="s">
        <v>17</v>
      </c>
      <c r="L11" s="9" t="s">
        <v>13</v>
      </c>
      <c r="M11" s="9" t="s">
        <v>902</v>
      </c>
      <c r="N11" s="55">
        <f>AVERAGE(Tabela1[[#This Row],[Fevereiro]:[Abril]])</f>
        <v>5918.916666666667</v>
      </c>
      <c r="O11" s="55">
        <f>AVERAGE(Tabela1[[#This Row],[Maio]:[Julho]])</f>
        <v>4266.4400000000014</v>
      </c>
      <c r="P11" s="56">
        <f t="shared" si="0"/>
        <v>0</v>
      </c>
    </row>
    <row r="12" spans="1:20">
      <c r="A12" s="7" t="s">
        <v>25</v>
      </c>
      <c r="B12" s="7" t="s">
        <v>888</v>
      </c>
      <c r="C12" s="8">
        <v>4453.2899999999981</v>
      </c>
      <c r="D12" s="8">
        <v>7712.3900000000021</v>
      </c>
      <c r="E12" s="8">
        <v>5846.3099999999977</v>
      </c>
      <c r="F12" s="8">
        <v>9150.36</v>
      </c>
      <c r="G12" s="8">
        <v>1776.6699999999994</v>
      </c>
      <c r="H12" s="8">
        <v>1216.9799999999998</v>
      </c>
      <c r="I12" s="8">
        <v>0</v>
      </c>
      <c r="J12" s="9" t="s">
        <v>879</v>
      </c>
      <c r="K12" s="9" t="s">
        <v>15</v>
      </c>
      <c r="L12" s="9" t="s">
        <v>12</v>
      </c>
      <c r="M12" s="9" t="s">
        <v>902</v>
      </c>
      <c r="N12" s="55">
        <f>AVERAGE(Tabela1[[#This Row],[Fevereiro]:[Abril]])</f>
        <v>6003.996666666666</v>
      </c>
      <c r="O12" s="55">
        <f>AVERAGE(Tabela1[[#This Row],[Maio]:[Julho]])</f>
        <v>4048.0033333333336</v>
      </c>
      <c r="P12" s="56">
        <f t="shared" si="0"/>
        <v>0</v>
      </c>
    </row>
    <row r="13" spans="1:20">
      <c r="A13" s="7" t="s">
        <v>74</v>
      </c>
      <c r="B13" s="7" t="s">
        <v>890</v>
      </c>
      <c r="C13" s="8">
        <v>5455.230000000005</v>
      </c>
      <c r="D13" s="8">
        <v>12654.66</v>
      </c>
      <c r="E13" s="8">
        <v>8842.52</v>
      </c>
      <c r="F13" s="8">
        <v>7173.0399999999981</v>
      </c>
      <c r="G13" s="8">
        <v>4111.6099999999979</v>
      </c>
      <c r="H13" s="8">
        <v>563.9799999999999</v>
      </c>
      <c r="I13" s="8">
        <v>0</v>
      </c>
      <c r="J13" s="9" t="s">
        <v>879</v>
      </c>
      <c r="K13" s="9" t="s">
        <v>15</v>
      </c>
      <c r="L13" s="9" t="s">
        <v>12</v>
      </c>
      <c r="M13" s="9" t="s">
        <v>902</v>
      </c>
      <c r="N13" s="55">
        <f>AVERAGE(Tabela1[[#This Row],[Fevereiro]:[Abril]])</f>
        <v>8984.136666666669</v>
      </c>
      <c r="O13" s="55">
        <f>AVERAGE(Tabela1[[#This Row],[Maio]:[Julho]])</f>
        <v>3949.5433333333317</v>
      </c>
      <c r="P13" s="56">
        <f t="shared" si="0"/>
        <v>0</v>
      </c>
    </row>
    <row r="14" spans="1:20">
      <c r="A14" s="7" t="s">
        <v>24</v>
      </c>
      <c r="B14" s="7" t="s">
        <v>888</v>
      </c>
      <c r="C14" s="8">
        <v>2873.5099999999998</v>
      </c>
      <c r="D14" s="8">
        <v>5156.829999999999</v>
      </c>
      <c r="E14" s="8">
        <v>6093.880000000001</v>
      </c>
      <c r="F14" s="8">
        <v>7006.230000000005</v>
      </c>
      <c r="G14" s="8">
        <v>3557.9400000000023</v>
      </c>
      <c r="H14" s="8">
        <v>530.49</v>
      </c>
      <c r="I14" s="8">
        <v>0</v>
      </c>
      <c r="J14" s="9" t="s">
        <v>879</v>
      </c>
      <c r="K14" s="9" t="s">
        <v>15</v>
      </c>
      <c r="L14" s="9" t="s">
        <v>12</v>
      </c>
      <c r="M14" s="9" t="s">
        <v>902</v>
      </c>
      <c r="N14" s="55">
        <f>AVERAGE(Tabela1[[#This Row],[Fevereiro]:[Abril]])</f>
        <v>4708.0733333333328</v>
      </c>
      <c r="O14" s="55">
        <f>AVERAGE(Tabela1[[#This Row],[Maio]:[Julho]])</f>
        <v>3698.2200000000025</v>
      </c>
      <c r="P14" s="56">
        <f t="shared" si="0"/>
        <v>0</v>
      </c>
    </row>
    <row r="15" spans="1:20">
      <c r="A15" s="7" t="s">
        <v>26</v>
      </c>
      <c r="B15" s="7" t="s">
        <v>888</v>
      </c>
      <c r="C15" s="8">
        <v>3127.9900000000002</v>
      </c>
      <c r="D15" s="8">
        <v>6697.2300000000023</v>
      </c>
      <c r="E15" s="8">
        <v>5928.3399999999992</v>
      </c>
      <c r="F15" s="8">
        <v>7076.059999999994</v>
      </c>
      <c r="G15" s="8">
        <v>2625.4100000000008</v>
      </c>
      <c r="H15" s="8">
        <v>964.37</v>
      </c>
      <c r="I15" s="8">
        <v>0</v>
      </c>
      <c r="J15" s="9" t="s">
        <v>879</v>
      </c>
      <c r="K15" s="9" t="s">
        <v>15</v>
      </c>
      <c r="L15" s="9" t="s">
        <v>12</v>
      </c>
      <c r="M15" s="9" t="s">
        <v>902</v>
      </c>
      <c r="N15" s="55">
        <f>AVERAGE(Tabela1[[#This Row],[Fevereiro]:[Abril]])</f>
        <v>5251.1866666666674</v>
      </c>
      <c r="O15" s="55">
        <f>AVERAGE(Tabela1[[#This Row],[Maio]:[Julho]])</f>
        <v>3555.2799999999984</v>
      </c>
      <c r="P15" s="56">
        <f t="shared" si="0"/>
        <v>0</v>
      </c>
    </row>
    <row r="16" spans="1:20">
      <c r="A16" s="7" t="s">
        <v>97</v>
      </c>
      <c r="B16" s="7" t="s">
        <v>891</v>
      </c>
      <c r="C16" s="8">
        <v>2443.8200000000002</v>
      </c>
      <c r="D16" s="8">
        <v>3487.3799999999978</v>
      </c>
      <c r="E16" s="8">
        <v>4456.8800000000019</v>
      </c>
      <c r="F16" s="8">
        <v>8547.7699999999986</v>
      </c>
      <c r="G16" s="8">
        <v>1550.3799999999994</v>
      </c>
      <c r="H16" s="8">
        <v>493.1699999999999</v>
      </c>
      <c r="I16" s="8">
        <v>0</v>
      </c>
      <c r="J16" s="9" t="s">
        <v>879</v>
      </c>
      <c r="K16" s="9" t="s">
        <v>16</v>
      </c>
      <c r="L16" s="9" t="s">
        <v>12</v>
      </c>
      <c r="M16" s="9" t="s">
        <v>902</v>
      </c>
      <c r="N16" s="55">
        <f>AVERAGE(Tabela1[[#This Row],[Fevereiro]:[Abril]])</f>
        <v>3462.6933333333332</v>
      </c>
      <c r="O16" s="55">
        <f>AVERAGE(Tabela1[[#This Row],[Maio]:[Julho]])</f>
        <v>3530.4399999999991</v>
      </c>
      <c r="P16" s="56">
        <f t="shared" si="0"/>
        <v>2</v>
      </c>
    </row>
    <row r="17" spans="1:16">
      <c r="A17" s="7" t="s">
        <v>29</v>
      </c>
      <c r="B17" s="7" t="s">
        <v>888</v>
      </c>
      <c r="C17" s="8">
        <v>3479.0199999999954</v>
      </c>
      <c r="D17" s="8">
        <v>5505.1299999999983</v>
      </c>
      <c r="E17" s="8">
        <v>5656.7400000000016</v>
      </c>
      <c r="F17" s="8">
        <v>8083.4699999999984</v>
      </c>
      <c r="G17" s="8">
        <v>1702.8499999999988</v>
      </c>
      <c r="H17" s="8">
        <v>549.65000000000009</v>
      </c>
      <c r="I17" s="8">
        <v>0</v>
      </c>
      <c r="J17" s="9" t="s">
        <v>879</v>
      </c>
      <c r="K17" s="9" t="s">
        <v>15</v>
      </c>
      <c r="L17" s="9" t="s">
        <v>12</v>
      </c>
      <c r="M17" s="9" t="s">
        <v>902</v>
      </c>
      <c r="N17" s="55">
        <f>AVERAGE(Tabela1[[#This Row],[Fevereiro]:[Abril]])</f>
        <v>4880.2966666666653</v>
      </c>
      <c r="O17" s="55">
        <f>AVERAGE(Tabela1[[#This Row],[Maio]:[Julho]])</f>
        <v>3445.3233333333324</v>
      </c>
      <c r="P17" s="56">
        <f t="shared" si="0"/>
        <v>0</v>
      </c>
    </row>
    <row r="18" spans="1:16">
      <c r="A18" s="7" t="s">
        <v>736</v>
      </c>
      <c r="B18" s="7" t="s">
        <v>888</v>
      </c>
      <c r="C18" s="8">
        <v>2673.2199999999993</v>
      </c>
      <c r="D18" s="8">
        <v>13452.239999999989</v>
      </c>
      <c r="E18" s="8">
        <v>8498.7399999999943</v>
      </c>
      <c r="F18" s="8">
        <v>6669.0599999999977</v>
      </c>
      <c r="G18" s="8">
        <v>2540.809999999999</v>
      </c>
      <c r="H18" s="8">
        <v>970.13999999999987</v>
      </c>
      <c r="I18" s="8">
        <v>0</v>
      </c>
      <c r="J18" s="9" t="s">
        <v>885</v>
      </c>
      <c r="K18" s="9" t="s">
        <v>15</v>
      </c>
      <c r="L18" s="9" t="s">
        <v>905</v>
      </c>
      <c r="M18" s="9" t="s">
        <v>902</v>
      </c>
      <c r="N18" s="55">
        <f>AVERAGE(Tabela1[[#This Row],[Fevereiro]:[Abril]])</f>
        <v>8208.0666666666602</v>
      </c>
      <c r="O18" s="55">
        <f>AVERAGE(Tabela1[[#This Row],[Maio]:[Julho]])</f>
        <v>3393.3366666666657</v>
      </c>
      <c r="P18" s="56">
        <f t="shared" si="0"/>
        <v>0</v>
      </c>
    </row>
    <row r="19" spans="1:16">
      <c r="A19" s="7" t="s">
        <v>98</v>
      </c>
      <c r="B19" s="7" t="s">
        <v>891</v>
      </c>
      <c r="C19" s="8">
        <v>2138.23</v>
      </c>
      <c r="D19" s="8">
        <v>4666.9299999999976</v>
      </c>
      <c r="E19" s="8">
        <v>5494.0999999999995</v>
      </c>
      <c r="F19" s="8">
        <v>8017.9299999999985</v>
      </c>
      <c r="G19" s="8">
        <v>1378.94</v>
      </c>
      <c r="H19" s="8">
        <v>731.45999999999992</v>
      </c>
      <c r="I19" s="8">
        <v>0</v>
      </c>
      <c r="J19" s="9" t="s">
        <v>879</v>
      </c>
      <c r="K19" s="9" t="s">
        <v>16</v>
      </c>
      <c r="L19" s="9" t="s">
        <v>12</v>
      </c>
      <c r="M19" s="9" t="s">
        <v>902</v>
      </c>
      <c r="N19" s="55">
        <f>AVERAGE(Tabela1[[#This Row],[Fevereiro]:[Abril]])</f>
        <v>4099.7533333333331</v>
      </c>
      <c r="O19" s="55">
        <f>AVERAGE(Tabela1[[#This Row],[Maio]:[Julho]])</f>
        <v>3376.1099999999992</v>
      </c>
      <c r="P19" s="56">
        <f t="shared" si="0"/>
        <v>0</v>
      </c>
    </row>
    <row r="20" spans="1:16">
      <c r="A20" s="7" t="s">
        <v>116</v>
      </c>
      <c r="B20" s="7" t="s">
        <v>891</v>
      </c>
      <c r="C20" s="8">
        <v>2604.8799999999987</v>
      </c>
      <c r="D20" s="8">
        <v>4754.7899999999991</v>
      </c>
      <c r="E20" s="8">
        <v>5030.8700000000072</v>
      </c>
      <c r="F20" s="8">
        <v>6324.7900000000045</v>
      </c>
      <c r="G20" s="8">
        <v>2679.0600000000009</v>
      </c>
      <c r="H20" s="8">
        <v>782.28</v>
      </c>
      <c r="I20" s="8">
        <v>0</v>
      </c>
      <c r="J20" s="9" t="s">
        <v>879</v>
      </c>
      <c r="K20" s="9" t="s">
        <v>16</v>
      </c>
      <c r="L20" s="9" t="s">
        <v>12</v>
      </c>
      <c r="M20" s="9" t="s">
        <v>902</v>
      </c>
      <c r="N20" s="55">
        <f>AVERAGE(Tabela1[[#This Row],[Fevereiro]:[Abril]])</f>
        <v>4130.1800000000012</v>
      </c>
      <c r="O20" s="55">
        <f>AVERAGE(Tabela1[[#This Row],[Maio]:[Julho]])</f>
        <v>3262.0433333333353</v>
      </c>
      <c r="P20" s="56">
        <f t="shared" si="0"/>
        <v>0</v>
      </c>
    </row>
    <row r="21" spans="1:16">
      <c r="A21" s="7" t="s">
        <v>119</v>
      </c>
      <c r="B21" s="7" t="s">
        <v>888</v>
      </c>
      <c r="C21" s="8">
        <v>1705.1099999999994</v>
      </c>
      <c r="D21" s="8">
        <v>3047.4299999999967</v>
      </c>
      <c r="E21" s="8">
        <v>4155.8599999999979</v>
      </c>
      <c r="F21" s="8">
        <v>7340.3900000000021</v>
      </c>
      <c r="G21" s="8">
        <v>1346.9099999999996</v>
      </c>
      <c r="H21" s="8">
        <v>754.28</v>
      </c>
      <c r="I21" s="8">
        <v>0</v>
      </c>
      <c r="J21" s="9" t="s">
        <v>879</v>
      </c>
      <c r="K21" s="9" t="s">
        <v>15</v>
      </c>
      <c r="L21" s="9" t="s">
        <v>12</v>
      </c>
      <c r="M21" s="9" t="s">
        <v>902</v>
      </c>
      <c r="N21" s="55">
        <f>AVERAGE(Tabela1[[#This Row],[Fevereiro]:[Abril]])</f>
        <v>2969.4666666666649</v>
      </c>
      <c r="O21" s="55">
        <f>AVERAGE(Tabela1[[#This Row],[Maio]:[Julho]])</f>
        <v>3147.1933333333341</v>
      </c>
      <c r="P21" s="56">
        <f t="shared" si="0"/>
        <v>2</v>
      </c>
    </row>
    <row r="22" spans="1:16">
      <c r="A22" s="7" t="s">
        <v>63</v>
      </c>
      <c r="B22" s="7" t="s">
        <v>889</v>
      </c>
      <c r="C22" s="8">
        <v>934.69</v>
      </c>
      <c r="D22" s="8">
        <v>755.89999999999986</v>
      </c>
      <c r="E22" s="8">
        <v>744.39</v>
      </c>
      <c r="F22" s="8">
        <v>7674.4599999999973</v>
      </c>
      <c r="G22" s="8">
        <v>1044.7000000000003</v>
      </c>
      <c r="H22" s="8">
        <v>620.9899999999999</v>
      </c>
      <c r="I22" s="8">
        <v>0</v>
      </c>
      <c r="J22" s="9" t="s">
        <v>879</v>
      </c>
      <c r="K22" s="9" t="s">
        <v>15</v>
      </c>
      <c r="L22" s="9" t="s">
        <v>12</v>
      </c>
      <c r="M22" s="9" t="s">
        <v>902</v>
      </c>
      <c r="N22" s="55">
        <f>AVERAGE(Tabela1[[#This Row],[Fevereiro]:[Abril]])</f>
        <v>811.66</v>
      </c>
      <c r="O22" s="55">
        <f>AVERAGE(Tabela1[[#This Row],[Maio]:[Julho]])</f>
        <v>3113.3833333333328</v>
      </c>
      <c r="P22" s="56">
        <f t="shared" si="0"/>
        <v>2</v>
      </c>
    </row>
    <row r="23" spans="1:16">
      <c r="A23" s="7" t="s">
        <v>155</v>
      </c>
      <c r="B23" s="7" t="s">
        <v>889</v>
      </c>
      <c r="C23" s="8">
        <v>2330.7600000000002</v>
      </c>
      <c r="D23" s="8">
        <v>3853.0199999999977</v>
      </c>
      <c r="E23" s="8">
        <v>5265.1900000000041</v>
      </c>
      <c r="F23" s="8">
        <v>6629.2500000000027</v>
      </c>
      <c r="G23" s="8">
        <v>2144.75</v>
      </c>
      <c r="H23" s="8">
        <v>465.64</v>
      </c>
      <c r="I23" s="8">
        <v>0</v>
      </c>
      <c r="J23" s="9" t="s">
        <v>879</v>
      </c>
      <c r="K23" s="9" t="s">
        <v>15</v>
      </c>
      <c r="L23" s="9" t="s">
        <v>12</v>
      </c>
      <c r="M23" s="9" t="s">
        <v>902</v>
      </c>
      <c r="N23" s="55">
        <f>AVERAGE(Tabela1[[#This Row],[Fevereiro]:[Abril]])</f>
        <v>3816.3233333333337</v>
      </c>
      <c r="O23" s="55">
        <f>AVERAGE(Tabela1[[#This Row],[Maio]:[Julho]])</f>
        <v>3079.880000000001</v>
      </c>
      <c r="P23" s="56">
        <f t="shared" si="0"/>
        <v>0</v>
      </c>
    </row>
    <row r="24" spans="1:16">
      <c r="A24" s="7" t="s">
        <v>55</v>
      </c>
      <c r="B24" s="7" t="s">
        <v>888</v>
      </c>
      <c r="C24" s="8">
        <v>3506.6799999999971</v>
      </c>
      <c r="D24" s="8">
        <v>4882.3200000000043</v>
      </c>
      <c r="E24" s="8">
        <v>6097.9500000000025</v>
      </c>
      <c r="F24" s="8">
        <v>6576.2600000000011</v>
      </c>
      <c r="G24" s="8">
        <v>1413.54</v>
      </c>
      <c r="H24" s="8">
        <v>1012.7299999999999</v>
      </c>
      <c r="I24" s="8">
        <v>0</v>
      </c>
      <c r="J24" s="9" t="s">
        <v>887</v>
      </c>
      <c r="K24" s="9" t="s">
        <v>15</v>
      </c>
      <c r="L24" s="9" t="s">
        <v>12</v>
      </c>
      <c r="M24" s="9" t="s">
        <v>902</v>
      </c>
      <c r="N24" s="55">
        <f>AVERAGE(Tabela1[[#This Row],[Fevereiro]:[Abril]])</f>
        <v>4828.9833333333345</v>
      </c>
      <c r="O24" s="55">
        <f>AVERAGE(Tabela1[[#This Row],[Maio]:[Julho]])</f>
        <v>3000.8433333333337</v>
      </c>
      <c r="P24" s="56">
        <f t="shared" si="0"/>
        <v>0</v>
      </c>
    </row>
    <row r="25" spans="1:16">
      <c r="A25" s="7" t="s">
        <v>73</v>
      </c>
      <c r="B25" s="7" t="s">
        <v>888</v>
      </c>
      <c r="C25" s="8">
        <v>1876.0600000000002</v>
      </c>
      <c r="D25" s="8">
        <v>4524.5</v>
      </c>
      <c r="E25" s="8">
        <v>5241.0800000000054</v>
      </c>
      <c r="F25" s="8">
        <v>7684.0600000000013</v>
      </c>
      <c r="G25" s="8">
        <v>476.18999999999988</v>
      </c>
      <c r="H25" s="8">
        <v>743.88</v>
      </c>
      <c r="I25" s="8">
        <v>0</v>
      </c>
      <c r="J25" s="9" t="s">
        <v>882</v>
      </c>
      <c r="K25" s="9" t="s">
        <v>15</v>
      </c>
      <c r="L25" s="9" t="s">
        <v>12</v>
      </c>
      <c r="M25" s="9" t="s">
        <v>902</v>
      </c>
      <c r="N25" s="55">
        <f>AVERAGE(Tabela1[[#This Row],[Fevereiro]:[Abril]])</f>
        <v>3880.5466666666689</v>
      </c>
      <c r="O25" s="55">
        <f>AVERAGE(Tabela1[[#This Row],[Maio]:[Julho]])</f>
        <v>2968.0433333333335</v>
      </c>
      <c r="P25" s="56">
        <f t="shared" si="0"/>
        <v>0</v>
      </c>
    </row>
    <row r="26" spans="1:16">
      <c r="A26" s="7" t="s">
        <v>32</v>
      </c>
      <c r="B26" s="7" t="s">
        <v>888</v>
      </c>
      <c r="C26" s="8">
        <v>2423.079999999999</v>
      </c>
      <c r="D26" s="8">
        <v>5996.0800000000036</v>
      </c>
      <c r="E26" s="8">
        <v>4950.9899999999989</v>
      </c>
      <c r="F26" s="8">
        <v>6372.7000000000044</v>
      </c>
      <c r="G26" s="8">
        <v>1870.5899999999995</v>
      </c>
      <c r="H26" s="8">
        <v>450.26</v>
      </c>
      <c r="I26" s="8">
        <v>0</v>
      </c>
      <c r="J26" s="9" t="s">
        <v>879</v>
      </c>
      <c r="K26" s="9" t="s">
        <v>15</v>
      </c>
      <c r="L26" s="9" t="s">
        <v>12</v>
      </c>
      <c r="M26" s="9" t="s">
        <v>902</v>
      </c>
      <c r="N26" s="55">
        <f>AVERAGE(Tabela1[[#This Row],[Fevereiro]:[Abril]])</f>
        <v>4456.7166666666672</v>
      </c>
      <c r="O26" s="55">
        <f>AVERAGE(Tabela1[[#This Row],[Maio]:[Julho]])</f>
        <v>2897.8500000000017</v>
      </c>
      <c r="P26" s="56">
        <f t="shared" si="0"/>
        <v>0</v>
      </c>
    </row>
    <row r="27" spans="1:16">
      <c r="A27" s="7" t="s">
        <v>499</v>
      </c>
      <c r="B27" s="7" t="s">
        <v>889</v>
      </c>
      <c r="C27" s="8">
        <v>2442.89</v>
      </c>
      <c r="D27" s="8">
        <v>865.79</v>
      </c>
      <c r="E27" s="8">
        <v>798.13000000000011</v>
      </c>
      <c r="F27" s="8">
        <v>3057.0500000000029</v>
      </c>
      <c r="G27" s="8">
        <v>1626.9100000000005</v>
      </c>
      <c r="H27" s="8">
        <v>3840.1</v>
      </c>
      <c r="I27" s="8">
        <v>0</v>
      </c>
      <c r="J27" s="9" t="s">
        <v>884</v>
      </c>
      <c r="K27" s="9" t="s">
        <v>18</v>
      </c>
      <c r="L27" s="9" t="s">
        <v>14</v>
      </c>
      <c r="M27" s="9" t="s">
        <v>902</v>
      </c>
      <c r="N27" s="55">
        <f>AVERAGE(Tabela1[[#This Row],[Fevereiro]:[Abril]])</f>
        <v>1368.9366666666665</v>
      </c>
      <c r="O27" s="55">
        <f>AVERAGE(Tabela1[[#This Row],[Maio]:[Julho]])</f>
        <v>2841.3533333333344</v>
      </c>
      <c r="P27" s="56">
        <f t="shared" si="0"/>
        <v>2</v>
      </c>
    </row>
    <row r="28" spans="1:16">
      <c r="A28" s="7" t="s">
        <v>33</v>
      </c>
      <c r="B28" s="7" t="s">
        <v>888</v>
      </c>
      <c r="C28" s="8">
        <v>1939.7100000000003</v>
      </c>
      <c r="D28" s="8">
        <v>2571.8399999999997</v>
      </c>
      <c r="E28" s="8">
        <v>3423.0799999999981</v>
      </c>
      <c r="F28" s="8">
        <v>6779.1799999999967</v>
      </c>
      <c r="G28" s="8">
        <v>1317.6899999999996</v>
      </c>
      <c r="H28" s="8">
        <v>192.17</v>
      </c>
      <c r="I28" s="8">
        <v>0</v>
      </c>
      <c r="J28" s="9" t="s">
        <v>879</v>
      </c>
      <c r="K28" s="9" t="s">
        <v>15</v>
      </c>
      <c r="L28" s="9" t="s">
        <v>12</v>
      </c>
      <c r="M28" s="9" t="s">
        <v>902</v>
      </c>
      <c r="N28" s="55">
        <f>AVERAGE(Tabela1[[#This Row],[Fevereiro]:[Abril]])</f>
        <v>2644.8766666666661</v>
      </c>
      <c r="O28" s="55">
        <f>AVERAGE(Tabela1[[#This Row],[Maio]:[Julho]])</f>
        <v>2763.013333333332</v>
      </c>
      <c r="P28" s="56">
        <f t="shared" si="0"/>
        <v>2</v>
      </c>
    </row>
    <row r="29" spans="1:16">
      <c r="A29" s="7" t="s">
        <v>749</v>
      </c>
      <c r="B29" s="7" t="s">
        <v>888</v>
      </c>
      <c r="C29" s="8">
        <v>6669.82</v>
      </c>
      <c r="D29" s="8">
        <v>12487.259999999997</v>
      </c>
      <c r="E29" s="8">
        <v>6097.0400000000018</v>
      </c>
      <c r="F29" s="8">
        <v>5008.130000000001</v>
      </c>
      <c r="G29" s="8">
        <v>2881.5300000000007</v>
      </c>
      <c r="H29" s="8">
        <v>0</v>
      </c>
      <c r="I29" s="8">
        <v>0</v>
      </c>
      <c r="J29" s="9" t="s">
        <v>884</v>
      </c>
      <c r="K29" s="9" t="s">
        <v>15</v>
      </c>
      <c r="L29" s="9" t="s">
        <v>905</v>
      </c>
      <c r="M29" s="7" t="s">
        <v>901</v>
      </c>
      <c r="N29" s="55">
        <f>AVERAGE(Tabela1[[#This Row],[Fevereiro]:[Abril]])</f>
        <v>8418.0399999999991</v>
      </c>
      <c r="O29" s="55">
        <f>AVERAGE(Tabela1[[#This Row],[Maio]:[Julho]])</f>
        <v>2629.8866666666672</v>
      </c>
      <c r="P29" s="56">
        <f t="shared" si="0"/>
        <v>0</v>
      </c>
    </row>
    <row r="30" spans="1:16">
      <c r="A30" s="7" t="s">
        <v>80</v>
      </c>
      <c r="B30" s="7" t="s">
        <v>889</v>
      </c>
      <c r="C30" s="8">
        <v>837.21999999999935</v>
      </c>
      <c r="D30" s="8">
        <v>2573.7299999999973</v>
      </c>
      <c r="E30" s="8">
        <v>2368.0800000000008</v>
      </c>
      <c r="F30" s="8">
        <v>5511.119999999999</v>
      </c>
      <c r="G30" s="8">
        <v>1547.6499999999999</v>
      </c>
      <c r="H30" s="8">
        <v>406.26</v>
      </c>
      <c r="I30" s="8">
        <v>0</v>
      </c>
      <c r="J30" s="9" t="s">
        <v>879</v>
      </c>
      <c r="K30" s="9" t="s">
        <v>16</v>
      </c>
      <c r="L30" s="9" t="s">
        <v>12</v>
      </c>
      <c r="M30" s="9" t="s">
        <v>902</v>
      </c>
      <c r="N30" s="55">
        <f>AVERAGE(Tabela1[[#This Row],[Fevereiro]:[Abril]])</f>
        <v>1926.3433333333323</v>
      </c>
      <c r="O30" s="55">
        <f>AVERAGE(Tabela1[[#This Row],[Maio]:[Julho]])</f>
        <v>2488.3433333333328</v>
      </c>
      <c r="P30" s="56">
        <f t="shared" si="0"/>
        <v>2</v>
      </c>
    </row>
    <row r="31" spans="1:16">
      <c r="A31" s="7" t="s">
        <v>30</v>
      </c>
      <c r="B31" s="7" t="s">
        <v>888</v>
      </c>
      <c r="C31" s="8">
        <v>1649.6799999999996</v>
      </c>
      <c r="D31" s="8">
        <v>4881.1799999999948</v>
      </c>
      <c r="E31" s="8">
        <v>3722.7</v>
      </c>
      <c r="F31" s="8">
        <v>5905.670000000001</v>
      </c>
      <c r="G31" s="8">
        <v>937.9200000000003</v>
      </c>
      <c r="H31" s="8">
        <v>425.29999999999995</v>
      </c>
      <c r="I31" s="8">
        <v>0</v>
      </c>
      <c r="J31" s="9" t="s">
        <v>879</v>
      </c>
      <c r="K31" s="9" t="s">
        <v>15</v>
      </c>
      <c r="L31" s="9" t="s">
        <v>12</v>
      </c>
      <c r="M31" s="9" t="s">
        <v>902</v>
      </c>
      <c r="N31" s="55">
        <f>AVERAGE(Tabela1[[#This Row],[Fevereiro]:[Abril]])</f>
        <v>3417.8533333333312</v>
      </c>
      <c r="O31" s="55">
        <f>AVERAGE(Tabela1[[#This Row],[Maio]:[Julho]])</f>
        <v>2422.9633333333336</v>
      </c>
      <c r="P31" s="56">
        <f t="shared" si="0"/>
        <v>0</v>
      </c>
    </row>
    <row r="32" spans="1:16">
      <c r="A32" s="7" t="s">
        <v>150</v>
      </c>
      <c r="B32" s="7" t="s">
        <v>889</v>
      </c>
      <c r="C32" s="8">
        <v>1346.3499999999997</v>
      </c>
      <c r="D32" s="8">
        <v>2610.7599999999984</v>
      </c>
      <c r="E32" s="8">
        <v>4429.9499999999989</v>
      </c>
      <c r="F32" s="8">
        <v>5343.5900000000065</v>
      </c>
      <c r="G32" s="8">
        <v>905.07000000000016</v>
      </c>
      <c r="H32" s="8">
        <v>515.97</v>
      </c>
      <c r="I32" s="8">
        <v>0</v>
      </c>
      <c r="J32" s="9" t="s">
        <v>879</v>
      </c>
      <c r="K32" s="9" t="s">
        <v>17</v>
      </c>
      <c r="L32" s="9" t="s">
        <v>12</v>
      </c>
      <c r="M32" s="9" t="s">
        <v>902</v>
      </c>
      <c r="N32" s="55">
        <f>AVERAGE(Tabela1[[#This Row],[Fevereiro]:[Abril]])</f>
        <v>2795.686666666666</v>
      </c>
      <c r="O32" s="55">
        <f>AVERAGE(Tabela1[[#This Row],[Maio]:[Julho]])</f>
        <v>2254.8766666666693</v>
      </c>
      <c r="P32" s="56">
        <f t="shared" si="0"/>
        <v>0</v>
      </c>
    </row>
    <row r="33" spans="1:16">
      <c r="A33" s="7" t="s">
        <v>82</v>
      </c>
      <c r="B33" s="7" t="s">
        <v>888</v>
      </c>
      <c r="C33" s="8">
        <v>998.73999999999978</v>
      </c>
      <c r="D33" s="8">
        <v>3189.3999999999987</v>
      </c>
      <c r="E33" s="8">
        <v>2938.4600000000019</v>
      </c>
      <c r="F33" s="8">
        <v>4556.67</v>
      </c>
      <c r="G33" s="8">
        <v>1848.3499999999997</v>
      </c>
      <c r="H33" s="8">
        <v>223.7</v>
      </c>
      <c r="I33" s="8">
        <v>0</v>
      </c>
      <c r="J33" s="9" t="s">
        <v>882</v>
      </c>
      <c r="K33" s="9" t="s">
        <v>15</v>
      </c>
      <c r="L33" s="9" t="s">
        <v>12</v>
      </c>
      <c r="M33" s="9" t="s">
        <v>902</v>
      </c>
      <c r="N33" s="55">
        <f>AVERAGE(Tabela1[[#This Row],[Fevereiro]:[Abril]])</f>
        <v>2375.5333333333333</v>
      </c>
      <c r="O33" s="55">
        <f>AVERAGE(Tabela1[[#This Row],[Maio]:[Julho]])</f>
        <v>2209.5733333333333</v>
      </c>
      <c r="P33" s="56">
        <f t="shared" si="0"/>
        <v>0</v>
      </c>
    </row>
    <row r="34" spans="1:16">
      <c r="A34" s="7" t="s">
        <v>27</v>
      </c>
      <c r="B34" s="7" t="s">
        <v>888</v>
      </c>
      <c r="C34" s="8">
        <v>881.93000000000018</v>
      </c>
      <c r="D34" s="8">
        <v>4045.4199999999973</v>
      </c>
      <c r="E34" s="8">
        <v>2883.2500000000018</v>
      </c>
      <c r="F34" s="8">
        <v>4355.6200000000017</v>
      </c>
      <c r="G34" s="8">
        <v>1278.3800000000003</v>
      </c>
      <c r="H34" s="8">
        <v>610.16</v>
      </c>
      <c r="I34" s="8">
        <v>0</v>
      </c>
      <c r="J34" s="9" t="s">
        <v>879</v>
      </c>
      <c r="K34" s="9" t="s">
        <v>15</v>
      </c>
      <c r="L34" s="9" t="s">
        <v>12</v>
      </c>
      <c r="M34" s="9" t="s">
        <v>902</v>
      </c>
      <c r="N34" s="55">
        <f>AVERAGE(Tabela1[[#This Row],[Fevereiro]:[Abril]])</f>
        <v>2603.5333333333333</v>
      </c>
      <c r="O34" s="55">
        <f>AVERAGE(Tabela1[[#This Row],[Maio]:[Julho]])</f>
        <v>2081.3866666666672</v>
      </c>
      <c r="P34" s="56">
        <f t="shared" si="0"/>
        <v>0</v>
      </c>
    </row>
    <row r="35" spans="1:16">
      <c r="A35" s="7" t="s">
        <v>115</v>
      </c>
      <c r="B35" s="7" t="s">
        <v>890</v>
      </c>
      <c r="C35" s="8">
        <v>290.48</v>
      </c>
      <c r="D35" s="8">
        <v>1140.8799999999992</v>
      </c>
      <c r="E35" s="8">
        <v>2419.7099999999996</v>
      </c>
      <c r="F35" s="8">
        <v>2598.1299999999997</v>
      </c>
      <c r="G35" s="8">
        <v>2712.7800000000007</v>
      </c>
      <c r="H35" s="8">
        <v>868.44</v>
      </c>
      <c r="I35" s="8">
        <v>0</v>
      </c>
      <c r="J35" s="9" t="s">
        <v>885</v>
      </c>
      <c r="K35" s="9" t="s">
        <v>15</v>
      </c>
      <c r="L35" s="9" t="s">
        <v>12</v>
      </c>
      <c r="M35" s="9" t="s">
        <v>902</v>
      </c>
      <c r="N35" s="55">
        <f>AVERAGE(Tabela1[[#This Row],[Fevereiro]:[Abril]])</f>
        <v>1283.6899999999996</v>
      </c>
      <c r="O35" s="55">
        <f>AVERAGE(Tabela1[[#This Row],[Maio]:[Julho]])</f>
        <v>2059.7833333333333</v>
      </c>
      <c r="P35" s="56">
        <f t="shared" si="0"/>
        <v>2</v>
      </c>
    </row>
    <row r="36" spans="1:16">
      <c r="A36" s="7" t="s">
        <v>826</v>
      </c>
      <c r="B36" s="7" t="s">
        <v>891</v>
      </c>
      <c r="C36" s="8">
        <v>6636.0299999999988</v>
      </c>
      <c r="D36" s="8">
        <v>555.09000000000015</v>
      </c>
      <c r="E36" s="8">
        <v>2726.4300000000012</v>
      </c>
      <c r="F36" s="8">
        <v>2805.7300000000014</v>
      </c>
      <c r="G36" s="8">
        <v>2668.7299999999996</v>
      </c>
      <c r="H36" s="8">
        <v>557.52</v>
      </c>
      <c r="I36" s="8">
        <v>0</v>
      </c>
      <c r="J36" s="9" t="s">
        <v>879</v>
      </c>
      <c r="K36" s="9" t="s">
        <v>22</v>
      </c>
      <c r="L36" s="9" t="s">
        <v>13</v>
      </c>
      <c r="M36" s="7" t="s">
        <v>901</v>
      </c>
      <c r="N36" s="55">
        <f>AVERAGE(Tabela1[[#This Row],[Fevereiro]:[Abril]])</f>
        <v>3305.85</v>
      </c>
      <c r="O36" s="55">
        <f>AVERAGE(Tabela1[[#This Row],[Maio]:[Julho]])</f>
        <v>2010.6600000000005</v>
      </c>
      <c r="P36" s="56">
        <f t="shared" si="0"/>
        <v>0</v>
      </c>
    </row>
    <row r="37" spans="1:16">
      <c r="A37" s="7" t="s">
        <v>747</v>
      </c>
      <c r="B37" s="7" t="s">
        <v>888</v>
      </c>
      <c r="C37" s="8">
        <v>1294.2299999999998</v>
      </c>
      <c r="D37" s="8">
        <v>3912.8599999999974</v>
      </c>
      <c r="E37" s="8">
        <v>5445.0000000000027</v>
      </c>
      <c r="F37" s="8">
        <v>3324.4999999999982</v>
      </c>
      <c r="G37" s="8">
        <v>2035.5199999999998</v>
      </c>
      <c r="H37" s="8">
        <v>477.79999999999995</v>
      </c>
      <c r="I37" s="8">
        <v>0</v>
      </c>
      <c r="J37" s="9" t="s">
        <v>881</v>
      </c>
      <c r="K37" s="9" t="s">
        <v>15</v>
      </c>
      <c r="L37" s="9" t="s">
        <v>905</v>
      </c>
      <c r="M37" s="7" t="s">
        <v>901</v>
      </c>
      <c r="N37" s="55">
        <f>AVERAGE(Tabela1[[#This Row],[Fevereiro]:[Abril]])</f>
        <v>3550.6966666666667</v>
      </c>
      <c r="O37" s="55">
        <f>AVERAGE(Tabela1[[#This Row],[Maio]:[Julho]])</f>
        <v>1945.9399999999994</v>
      </c>
      <c r="P37" s="56">
        <f t="shared" si="0"/>
        <v>0</v>
      </c>
    </row>
    <row r="38" spans="1:16">
      <c r="A38" s="7" t="s">
        <v>233</v>
      </c>
      <c r="B38" s="7" t="s">
        <v>890</v>
      </c>
      <c r="C38" s="8">
        <v>2754.1400000000008</v>
      </c>
      <c r="D38" s="8">
        <v>558.87</v>
      </c>
      <c r="E38" s="8">
        <v>3102.6699999999996</v>
      </c>
      <c r="F38" s="8">
        <v>1489.0100000000002</v>
      </c>
      <c r="G38" s="8">
        <v>2639.7000000000003</v>
      </c>
      <c r="H38" s="8">
        <v>1434.69</v>
      </c>
      <c r="I38" s="8">
        <v>0</v>
      </c>
      <c r="J38" s="9" t="s">
        <v>879</v>
      </c>
      <c r="K38" s="9" t="s">
        <v>18</v>
      </c>
      <c r="L38" s="9" t="s">
        <v>13</v>
      </c>
      <c r="M38" s="9" t="s">
        <v>902</v>
      </c>
      <c r="N38" s="55">
        <f>AVERAGE(Tabela1[[#This Row],[Fevereiro]:[Abril]])</f>
        <v>2138.56</v>
      </c>
      <c r="O38" s="55">
        <f>AVERAGE(Tabela1[[#This Row],[Maio]:[Julho]])</f>
        <v>1854.4666666666672</v>
      </c>
      <c r="P38" s="56">
        <f t="shared" si="0"/>
        <v>0</v>
      </c>
    </row>
    <row r="39" spans="1:16">
      <c r="A39" s="7" t="s">
        <v>162</v>
      </c>
      <c r="B39" s="7" t="s">
        <v>888</v>
      </c>
      <c r="C39" s="8">
        <v>922.48999999999967</v>
      </c>
      <c r="D39" s="8">
        <v>1668.7399999999986</v>
      </c>
      <c r="E39" s="8">
        <v>2507.86</v>
      </c>
      <c r="F39" s="8">
        <v>4408.4799999999977</v>
      </c>
      <c r="G39" s="8">
        <v>723.75000000000034</v>
      </c>
      <c r="H39" s="8">
        <v>389.31999999999994</v>
      </c>
      <c r="I39" s="8">
        <v>0</v>
      </c>
      <c r="J39" s="9" t="s">
        <v>883</v>
      </c>
      <c r="K39" s="9" t="s">
        <v>15</v>
      </c>
      <c r="L39" s="9" t="s">
        <v>12</v>
      </c>
      <c r="M39" s="9" t="s">
        <v>902</v>
      </c>
      <c r="N39" s="55">
        <f>AVERAGE(Tabela1[[#This Row],[Fevereiro]:[Abril]])</f>
        <v>1699.696666666666</v>
      </c>
      <c r="O39" s="55">
        <f>AVERAGE(Tabela1[[#This Row],[Maio]:[Julho]])</f>
        <v>1840.5166666666657</v>
      </c>
      <c r="P39" s="56">
        <f t="shared" si="0"/>
        <v>2</v>
      </c>
    </row>
    <row r="40" spans="1:16">
      <c r="A40" s="7" t="s">
        <v>81</v>
      </c>
      <c r="B40" s="7" t="s">
        <v>889</v>
      </c>
      <c r="C40" s="8">
        <v>769.38000000000011</v>
      </c>
      <c r="D40" s="8">
        <v>1689.4799999999987</v>
      </c>
      <c r="E40" s="8">
        <v>2608.7500000000014</v>
      </c>
      <c r="F40" s="8">
        <v>3375.7900000000004</v>
      </c>
      <c r="G40" s="8">
        <v>1830.9700000000003</v>
      </c>
      <c r="H40" s="8">
        <v>297.20000000000005</v>
      </c>
      <c r="I40" s="8">
        <v>0</v>
      </c>
      <c r="J40" s="9" t="s">
        <v>879</v>
      </c>
      <c r="K40" s="9" t="s">
        <v>16</v>
      </c>
      <c r="L40" s="9" t="s">
        <v>12</v>
      </c>
      <c r="M40" s="9" t="s">
        <v>902</v>
      </c>
      <c r="N40" s="55">
        <f>AVERAGE(Tabela1[[#This Row],[Fevereiro]:[Abril]])</f>
        <v>1689.2033333333336</v>
      </c>
      <c r="O40" s="55">
        <f>AVERAGE(Tabela1[[#This Row],[Maio]:[Julho]])</f>
        <v>1834.6533333333334</v>
      </c>
      <c r="P40" s="56">
        <f t="shared" si="0"/>
        <v>2</v>
      </c>
    </row>
    <row r="41" spans="1:16">
      <c r="A41" s="7" t="s">
        <v>69</v>
      </c>
      <c r="B41" s="7" t="s">
        <v>888</v>
      </c>
      <c r="C41" s="8">
        <v>1345.93</v>
      </c>
      <c r="D41" s="8">
        <v>1070.9999999999991</v>
      </c>
      <c r="E41" s="8">
        <v>2150.650000000001</v>
      </c>
      <c r="F41" s="8">
        <v>3379.3600000000006</v>
      </c>
      <c r="G41" s="8">
        <v>1317.8499999999997</v>
      </c>
      <c r="H41" s="8">
        <v>713.81</v>
      </c>
      <c r="I41" s="8">
        <v>0</v>
      </c>
      <c r="J41" s="9" t="s">
        <v>879</v>
      </c>
      <c r="K41" s="9" t="s">
        <v>15</v>
      </c>
      <c r="L41" s="9" t="s">
        <v>12</v>
      </c>
      <c r="M41" s="9" t="s">
        <v>902</v>
      </c>
      <c r="N41" s="55">
        <f>AVERAGE(Tabela1[[#This Row],[Fevereiro]:[Abril]])</f>
        <v>1522.5266666666666</v>
      </c>
      <c r="O41" s="55">
        <f>AVERAGE(Tabela1[[#This Row],[Maio]:[Julho]])</f>
        <v>1803.6733333333334</v>
      </c>
      <c r="P41" s="56">
        <f t="shared" si="0"/>
        <v>2</v>
      </c>
    </row>
    <row r="42" spans="1:16">
      <c r="A42" s="7" t="s">
        <v>28</v>
      </c>
      <c r="B42" s="7" t="s">
        <v>888</v>
      </c>
      <c r="C42" s="8">
        <v>829.77999999999963</v>
      </c>
      <c r="D42" s="8">
        <v>1586.8199999999986</v>
      </c>
      <c r="E42" s="8">
        <v>13615.509999999991</v>
      </c>
      <c r="F42" s="8">
        <v>3298.1499999999978</v>
      </c>
      <c r="G42" s="8">
        <v>754.89000000000055</v>
      </c>
      <c r="H42" s="8">
        <v>528.19000000000005</v>
      </c>
      <c r="I42" s="8">
        <v>0</v>
      </c>
      <c r="J42" s="9" t="s">
        <v>879</v>
      </c>
      <c r="K42" s="9" t="s">
        <v>15</v>
      </c>
      <c r="L42" s="9" t="s">
        <v>12</v>
      </c>
      <c r="M42" s="9" t="s">
        <v>902</v>
      </c>
      <c r="N42" s="55">
        <f>AVERAGE(Tabela1[[#This Row],[Fevereiro]:[Abril]])</f>
        <v>5344.0366666666632</v>
      </c>
      <c r="O42" s="55">
        <f>AVERAGE(Tabela1[[#This Row],[Maio]:[Julho]])</f>
        <v>1527.0766666666659</v>
      </c>
      <c r="P42" s="56">
        <f t="shared" si="0"/>
        <v>0</v>
      </c>
    </row>
    <row r="43" spans="1:16">
      <c r="A43" s="7" t="s">
        <v>401</v>
      </c>
      <c r="B43" s="7" t="s">
        <v>888</v>
      </c>
      <c r="C43" s="8">
        <v>601.42999999999984</v>
      </c>
      <c r="D43" s="8">
        <v>273.65999999999997</v>
      </c>
      <c r="E43" s="8">
        <v>1718.4900000000005</v>
      </c>
      <c r="F43" s="8">
        <v>352.04999999999995</v>
      </c>
      <c r="G43" s="8">
        <v>2037.8400000000001</v>
      </c>
      <c r="H43" s="8">
        <v>1980.6000000000004</v>
      </c>
      <c r="I43" s="8">
        <v>0</v>
      </c>
      <c r="J43" s="9" t="s">
        <v>879</v>
      </c>
      <c r="K43" s="9" t="s">
        <v>19</v>
      </c>
      <c r="L43" s="9" t="s">
        <v>13</v>
      </c>
      <c r="M43" s="9" t="s">
        <v>902</v>
      </c>
      <c r="N43" s="55">
        <f>AVERAGE(Tabela1[[#This Row],[Fevereiro]:[Abril]])</f>
        <v>864.52666666666676</v>
      </c>
      <c r="O43" s="55">
        <f>AVERAGE(Tabela1[[#This Row],[Maio]:[Julho]])</f>
        <v>1456.8300000000002</v>
      </c>
      <c r="P43" s="56">
        <f t="shared" si="0"/>
        <v>2</v>
      </c>
    </row>
    <row r="44" spans="1:16">
      <c r="A44" s="7" t="s">
        <v>515</v>
      </c>
      <c r="B44" s="7" t="s">
        <v>889</v>
      </c>
      <c r="C44" s="8">
        <v>192.44</v>
      </c>
      <c r="D44" s="8">
        <v>5.5200000000000005</v>
      </c>
      <c r="E44" s="8">
        <v>3963</v>
      </c>
      <c r="F44" s="8">
        <v>4043.6099999999997</v>
      </c>
      <c r="G44" s="8">
        <v>0</v>
      </c>
      <c r="H44" s="8">
        <v>73.800000000000011</v>
      </c>
      <c r="I44" s="8">
        <v>0</v>
      </c>
      <c r="J44" s="9" t="s">
        <v>23</v>
      </c>
      <c r="K44" s="9" t="s">
        <v>15</v>
      </c>
      <c r="L44" s="9" t="s">
        <v>13</v>
      </c>
      <c r="M44" s="9" t="s">
        <v>902</v>
      </c>
      <c r="N44" s="55">
        <f>AVERAGE(Tabela1[[#This Row],[Fevereiro]:[Abril]])</f>
        <v>1386.9866666666667</v>
      </c>
      <c r="O44" s="55">
        <f>AVERAGE(Tabela1[[#This Row],[Maio]:[Julho]])</f>
        <v>1372.47</v>
      </c>
      <c r="P44" s="56">
        <f t="shared" si="0"/>
        <v>0</v>
      </c>
    </row>
    <row r="45" spans="1:16">
      <c r="A45" s="7" t="s">
        <v>638</v>
      </c>
      <c r="B45" s="7" t="s">
        <v>890</v>
      </c>
      <c r="C45" s="8">
        <v>134.68</v>
      </c>
      <c r="D45" s="8">
        <v>1055.6499999999992</v>
      </c>
      <c r="E45" s="8">
        <v>1382.3399999999997</v>
      </c>
      <c r="F45" s="8">
        <v>2497.5100000000007</v>
      </c>
      <c r="G45" s="8">
        <v>1052.1200000000003</v>
      </c>
      <c r="H45" s="8">
        <v>404.38999999999987</v>
      </c>
      <c r="I45" s="8">
        <v>0</v>
      </c>
      <c r="J45" s="9" t="s">
        <v>879</v>
      </c>
      <c r="K45" s="9" t="s">
        <v>21</v>
      </c>
      <c r="L45" s="9" t="s">
        <v>14</v>
      </c>
      <c r="M45" s="9" t="s">
        <v>902</v>
      </c>
      <c r="N45" s="55">
        <f>AVERAGE(Tabela1[[#This Row],[Fevereiro]:[Abril]])</f>
        <v>857.55666666666639</v>
      </c>
      <c r="O45" s="55">
        <f>AVERAGE(Tabela1[[#This Row],[Maio]:[Julho]])</f>
        <v>1318.0066666666669</v>
      </c>
      <c r="P45" s="56">
        <f t="shared" si="0"/>
        <v>2</v>
      </c>
    </row>
    <row r="46" spans="1:16">
      <c r="A46" s="7" t="s">
        <v>217</v>
      </c>
      <c r="B46" s="7" t="s">
        <v>890</v>
      </c>
      <c r="C46" s="8">
        <v>390.96000000000009</v>
      </c>
      <c r="D46" s="8">
        <v>353.56</v>
      </c>
      <c r="E46" s="8">
        <v>79.260000000000005</v>
      </c>
      <c r="F46" s="8">
        <v>1486.74</v>
      </c>
      <c r="G46" s="8">
        <v>299.95</v>
      </c>
      <c r="H46" s="8">
        <v>1891.6599999999999</v>
      </c>
      <c r="I46" s="8">
        <v>0</v>
      </c>
      <c r="J46" s="9" t="s">
        <v>880</v>
      </c>
      <c r="K46" s="9" t="s">
        <v>15</v>
      </c>
      <c r="L46" s="9" t="s">
        <v>14</v>
      </c>
      <c r="M46" s="9" t="s">
        <v>902</v>
      </c>
      <c r="N46" s="55">
        <f>AVERAGE(Tabela1[[#This Row],[Fevereiro]:[Abril]])</f>
        <v>274.59333333333336</v>
      </c>
      <c r="O46" s="55">
        <f>AVERAGE(Tabela1[[#This Row],[Maio]:[Julho]])</f>
        <v>1226.1166666666666</v>
      </c>
      <c r="P46" s="56">
        <f t="shared" si="0"/>
        <v>2</v>
      </c>
    </row>
    <row r="47" spans="1:16">
      <c r="A47" s="7" t="s">
        <v>640</v>
      </c>
      <c r="B47" s="7" t="s">
        <v>890</v>
      </c>
      <c r="C47" s="8">
        <v>376.69999999999993</v>
      </c>
      <c r="D47" s="8">
        <v>1399.299999999999</v>
      </c>
      <c r="E47" s="8">
        <v>3107.6600000000012</v>
      </c>
      <c r="F47" s="8">
        <v>1912.83</v>
      </c>
      <c r="G47" s="8">
        <v>1206.5300000000002</v>
      </c>
      <c r="H47" s="8">
        <v>393.13999999999993</v>
      </c>
      <c r="I47" s="8">
        <v>0</v>
      </c>
      <c r="J47" s="9" t="s">
        <v>879</v>
      </c>
      <c r="K47" s="9" t="s">
        <v>21</v>
      </c>
      <c r="L47" s="9" t="s">
        <v>14</v>
      </c>
      <c r="M47" s="9" t="s">
        <v>902</v>
      </c>
      <c r="N47" s="55">
        <f>AVERAGE(Tabela1[[#This Row],[Fevereiro]:[Abril]])</f>
        <v>1627.8866666666665</v>
      </c>
      <c r="O47" s="55">
        <f>AVERAGE(Tabela1[[#This Row],[Maio]:[Julho]])</f>
        <v>1170.8333333333333</v>
      </c>
      <c r="P47" s="56">
        <f t="shared" si="0"/>
        <v>0</v>
      </c>
    </row>
    <row r="48" spans="1:16">
      <c r="A48" s="7" t="s">
        <v>141</v>
      </c>
      <c r="B48" s="7" t="s">
        <v>890</v>
      </c>
      <c r="C48" s="8">
        <v>73.92</v>
      </c>
      <c r="D48" s="8">
        <v>73.92</v>
      </c>
      <c r="E48" s="8">
        <v>3096.3200000000011</v>
      </c>
      <c r="F48" s="8">
        <v>1775.7099999999994</v>
      </c>
      <c r="G48" s="8">
        <v>82.600000000000009</v>
      </c>
      <c r="H48" s="8">
        <v>1638.900000000001</v>
      </c>
      <c r="I48" s="8">
        <v>0</v>
      </c>
      <c r="J48" s="9" t="s">
        <v>879</v>
      </c>
      <c r="K48" s="9" t="s">
        <v>16</v>
      </c>
      <c r="L48" s="9" t="s">
        <v>13</v>
      </c>
      <c r="M48" s="9" t="s">
        <v>902</v>
      </c>
      <c r="N48" s="55">
        <f>AVERAGE(Tabela1[[#This Row],[Fevereiro]:[Abril]])</f>
        <v>1081.386666666667</v>
      </c>
      <c r="O48" s="55">
        <f>AVERAGE(Tabela1[[#This Row],[Maio]:[Julho]])</f>
        <v>1165.7366666666667</v>
      </c>
      <c r="P48" s="56">
        <f t="shared" si="0"/>
        <v>2</v>
      </c>
    </row>
    <row r="49" spans="1:16">
      <c r="A49" s="7" t="s">
        <v>400</v>
      </c>
      <c r="B49" s="7" t="s">
        <v>888</v>
      </c>
      <c r="C49" s="8">
        <v>363.22000000000008</v>
      </c>
      <c r="D49" s="8">
        <v>234.08000000000004</v>
      </c>
      <c r="E49" s="8">
        <v>2.88</v>
      </c>
      <c r="F49" s="8">
        <v>800.81999999999994</v>
      </c>
      <c r="G49" s="8">
        <v>897.68999999999983</v>
      </c>
      <c r="H49" s="8">
        <v>1748.6699999999985</v>
      </c>
      <c r="I49" s="8">
        <v>0</v>
      </c>
      <c r="J49" s="9" t="s">
        <v>879</v>
      </c>
      <c r="K49" s="9" t="s">
        <v>18</v>
      </c>
      <c r="L49" s="9" t="s">
        <v>13</v>
      </c>
      <c r="M49" s="9" t="s">
        <v>902</v>
      </c>
      <c r="N49" s="55">
        <f>AVERAGE(Tabela1[[#This Row],[Fevereiro]:[Abril]])</f>
        <v>200.06000000000006</v>
      </c>
      <c r="O49" s="55">
        <f>AVERAGE(Tabela1[[#This Row],[Maio]:[Julho]])</f>
        <v>1149.0599999999995</v>
      </c>
      <c r="P49" s="56">
        <f t="shared" si="0"/>
        <v>2</v>
      </c>
    </row>
    <row r="50" spans="1:16">
      <c r="A50" s="7" t="s">
        <v>634</v>
      </c>
      <c r="B50" s="7" t="s">
        <v>890</v>
      </c>
      <c r="C50" s="8">
        <v>4724.37</v>
      </c>
      <c r="D50" s="8">
        <v>3764.599999999999</v>
      </c>
      <c r="E50" s="8">
        <v>1585.91</v>
      </c>
      <c r="F50" s="8">
        <v>1925.57</v>
      </c>
      <c r="G50" s="8">
        <v>1009.1800000000004</v>
      </c>
      <c r="H50" s="8">
        <v>376.16999999999996</v>
      </c>
      <c r="I50" s="8">
        <v>0</v>
      </c>
      <c r="J50" s="9" t="s">
        <v>879</v>
      </c>
      <c r="K50" s="9" t="s">
        <v>18</v>
      </c>
      <c r="L50" s="9" t="s">
        <v>14</v>
      </c>
      <c r="M50" s="9" t="s">
        <v>902</v>
      </c>
      <c r="N50" s="55">
        <f>AVERAGE(Tabela1[[#This Row],[Fevereiro]:[Abril]])</f>
        <v>3358.2933333333331</v>
      </c>
      <c r="O50" s="55">
        <f>AVERAGE(Tabela1[[#This Row],[Maio]:[Julho]])</f>
        <v>1103.6400000000001</v>
      </c>
      <c r="P50" s="56">
        <f t="shared" si="0"/>
        <v>0</v>
      </c>
    </row>
    <row r="51" spans="1:16">
      <c r="A51" s="7" t="s">
        <v>655</v>
      </c>
      <c r="B51" s="7" t="s">
        <v>890</v>
      </c>
      <c r="C51" s="8">
        <v>947.49000000000012</v>
      </c>
      <c r="D51" s="8">
        <v>1246.68</v>
      </c>
      <c r="E51" s="8">
        <v>1648.7599999999995</v>
      </c>
      <c r="F51" s="8">
        <v>806.56999999999994</v>
      </c>
      <c r="G51" s="8">
        <v>2268.56</v>
      </c>
      <c r="H51" s="8">
        <v>221.4</v>
      </c>
      <c r="I51" s="8">
        <v>0</v>
      </c>
      <c r="J51" s="9" t="s">
        <v>879</v>
      </c>
      <c r="K51" s="9" t="s">
        <v>16</v>
      </c>
      <c r="L51" s="9" t="s">
        <v>13</v>
      </c>
      <c r="M51" s="7" t="s">
        <v>901</v>
      </c>
      <c r="N51" s="55">
        <f>AVERAGE(Tabela1[[#This Row],[Fevereiro]:[Abril]])</f>
        <v>1280.9766666666665</v>
      </c>
      <c r="O51" s="55">
        <f>AVERAGE(Tabela1[[#This Row],[Maio]:[Julho]])</f>
        <v>1098.8433333333335</v>
      </c>
      <c r="P51" s="56">
        <f t="shared" si="0"/>
        <v>0</v>
      </c>
    </row>
    <row r="52" spans="1:16">
      <c r="A52" s="7" t="s">
        <v>304</v>
      </c>
      <c r="B52" s="7" t="s">
        <v>889</v>
      </c>
      <c r="C52" s="8">
        <v>1903.6199999999997</v>
      </c>
      <c r="D52" s="8">
        <v>1121.7299999999998</v>
      </c>
      <c r="E52" s="8">
        <v>786.70000000000016</v>
      </c>
      <c r="F52" s="8">
        <v>1618.2599999999995</v>
      </c>
      <c r="G52" s="8">
        <v>1566.5899999999992</v>
      </c>
      <c r="H52" s="8">
        <v>86.1</v>
      </c>
      <c r="I52" s="8">
        <v>0</v>
      </c>
      <c r="J52" s="9" t="s">
        <v>884</v>
      </c>
      <c r="K52" s="9" t="s">
        <v>16</v>
      </c>
      <c r="L52" s="9" t="s">
        <v>905</v>
      </c>
      <c r="M52" s="9" t="s">
        <v>902</v>
      </c>
      <c r="N52" s="55">
        <f>AVERAGE(Tabela1[[#This Row],[Fevereiro]:[Abril]])</f>
        <v>1270.6833333333332</v>
      </c>
      <c r="O52" s="55">
        <f>AVERAGE(Tabela1[[#This Row],[Maio]:[Julho]])</f>
        <v>1090.3166666666662</v>
      </c>
      <c r="P52" s="56">
        <f t="shared" si="0"/>
        <v>0</v>
      </c>
    </row>
    <row r="53" spans="1:16">
      <c r="A53" s="7" t="s">
        <v>92</v>
      </c>
      <c r="B53" s="7" t="s">
        <v>890</v>
      </c>
      <c r="C53" s="8">
        <v>1.84</v>
      </c>
      <c r="D53" s="8">
        <v>1766.1599999999994</v>
      </c>
      <c r="E53" s="8">
        <v>1479.69</v>
      </c>
      <c r="F53" s="8">
        <v>4.4000000000000004</v>
      </c>
      <c r="G53" s="8">
        <v>1187.8200000000004</v>
      </c>
      <c r="H53" s="8">
        <v>1828.88</v>
      </c>
      <c r="I53" s="8">
        <v>0</v>
      </c>
      <c r="J53" s="9" t="s">
        <v>879</v>
      </c>
      <c r="K53" s="9" t="s">
        <v>16</v>
      </c>
      <c r="L53" s="9" t="s">
        <v>13</v>
      </c>
      <c r="M53" s="9" t="s">
        <v>902</v>
      </c>
      <c r="N53" s="55">
        <f>AVERAGE(Tabela1[[#This Row],[Fevereiro]:[Abril]])</f>
        <v>1082.5633333333333</v>
      </c>
      <c r="O53" s="55">
        <f>AVERAGE(Tabela1[[#This Row],[Maio]:[Julho]])</f>
        <v>1007.0333333333334</v>
      </c>
      <c r="P53" s="56">
        <f t="shared" si="0"/>
        <v>0</v>
      </c>
    </row>
    <row r="54" spans="1:16">
      <c r="A54" s="7" t="s">
        <v>709</v>
      </c>
      <c r="B54" s="7" t="s">
        <v>891</v>
      </c>
      <c r="C54" s="8">
        <v>291.47000000000003</v>
      </c>
      <c r="D54" s="8">
        <v>1346.839999999999</v>
      </c>
      <c r="E54" s="8">
        <v>2832.4600000000028</v>
      </c>
      <c r="F54" s="8">
        <v>1137.6299999999994</v>
      </c>
      <c r="G54" s="8">
        <v>1530.0900000000006</v>
      </c>
      <c r="H54" s="8">
        <v>342.15999999999997</v>
      </c>
      <c r="I54" s="8">
        <v>0</v>
      </c>
      <c r="J54" s="9" t="s">
        <v>887</v>
      </c>
      <c r="K54" s="9" t="s">
        <v>22</v>
      </c>
      <c r="L54" s="9" t="s">
        <v>905</v>
      </c>
      <c r="M54" s="7" t="s">
        <v>901</v>
      </c>
      <c r="N54" s="55">
        <f>AVERAGE(Tabela1[[#This Row],[Fevereiro]:[Abril]])</f>
        <v>1490.2566666666673</v>
      </c>
      <c r="O54" s="55">
        <f>AVERAGE(Tabela1[[#This Row],[Maio]:[Julho]])</f>
        <v>1003.2933333333334</v>
      </c>
      <c r="P54" s="56">
        <f t="shared" si="0"/>
        <v>0</v>
      </c>
    </row>
    <row r="55" spans="1:16">
      <c r="A55" s="7" t="s">
        <v>46</v>
      </c>
      <c r="B55" s="7" t="s">
        <v>888</v>
      </c>
      <c r="C55" s="8">
        <v>10.91</v>
      </c>
      <c r="D55" s="8">
        <v>2565.4299999999989</v>
      </c>
      <c r="E55" s="8">
        <v>6.26</v>
      </c>
      <c r="F55" s="8">
        <v>994.1099999999999</v>
      </c>
      <c r="G55" s="8">
        <v>1876.19</v>
      </c>
      <c r="H55" s="8">
        <v>86.100000000000009</v>
      </c>
      <c r="I55" s="8">
        <v>0</v>
      </c>
      <c r="J55" s="9" t="s">
        <v>879</v>
      </c>
      <c r="K55" s="9" t="s">
        <v>15</v>
      </c>
      <c r="L55" s="9" t="s">
        <v>13</v>
      </c>
      <c r="M55" s="9" t="s">
        <v>902</v>
      </c>
      <c r="N55" s="55">
        <f>AVERAGE(Tabela1[[#This Row],[Fevereiro]:[Abril]])</f>
        <v>860.86666666666633</v>
      </c>
      <c r="O55" s="55">
        <f>AVERAGE(Tabela1[[#This Row],[Maio]:[Julho]])</f>
        <v>985.4666666666667</v>
      </c>
      <c r="P55" s="56">
        <f t="shared" si="0"/>
        <v>2</v>
      </c>
    </row>
    <row r="56" spans="1:16">
      <c r="A56" s="7" t="s">
        <v>192</v>
      </c>
      <c r="B56" s="7" t="s">
        <v>890</v>
      </c>
      <c r="C56" s="8">
        <v>2575.4499999999994</v>
      </c>
      <c r="D56" s="8">
        <v>833.75</v>
      </c>
      <c r="E56" s="8">
        <v>1242.48</v>
      </c>
      <c r="F56" s="8">
        <v>296.25</v>
      </c>
      <c r="G56" s="8">
        <v>79.22</v>
      </c>
      <c r="H56" s="8">
        <v>2565.92</v>
      </c>
      <c r="I56" s="8">
        <v>0</v>
      </c>
      <c r="J56" s="9" t="s">
        <v>879</v>
      </c>
      <c r="K56" s="9" t="s">
        <v>15</v>
      </c>
      <c r="L56" s="9" t="s">
        <v>13</v>
      </c>
      <c r="M56" s="7" t="s">
        <v>901</v>
      </c>
      <c r="N56" s="55">
        <f>AVERAGE(Tabela1[[#This Row],[Fevereiro]:[Abril]])</f>
        <v>1550.5599999999997</v>
      </c>
      <c r="O56" s="55">
        <f>AVERAGE(Tabela1[[#This Row],[Maio]:[Julho]])</f>
        <v>980.46333333333348</v>
      </c>
      <c r="P56" s="56">
        <f t="shared" si="0"/>
        <v>0</v>
      </c>
    </row>
    <row r="57" spans="1:16">
      <c r="A57" s="7" t="s">
        <v>631</v>
      </c>
      <c r="B57" s="7" t="s">
        <v>890</v>
      </c>
      <c r="C57" s="8">
        <v>167.86</v>
      </c>
      <c r="D57" s="8">
        <v>744.68000000000006</v>
      </c>
      <c r="E57" s="8">
        <v>851.42000000000007</v>
      </c>
      <c r="F57" s="8">
        <v>580.48</v>
      </c>
      <c r="G57" s="8">
        <v>1254.94</v>
      </c>
      <c r="H57" s="8">
        <v>981.99</v>
      </c>
      <c r="I57" s="8">
        <v>0</v>
      </c>
      <c r="J57" s="9" t="s">
        <v>23</v>
      </c>
      <c r="K57" s="9" t="s">
        <v>18</v>
      </c>
      <c r="L57" s="9" t="s">
        <v>13</v>
      </c>
      <c r="M57" s="9" t="s">
        <v>902</v>
      </c>
      <c r="N57" s="55">
        <f>AVERAGE(Tabela1[[#This Row],[Fevereiro]:[Abril]])</f>
        <v>587.98666666666668</v>
      </c>
      <c r="O57" s="55">
        <f>AVERAGE(Tabela1[[#This Row],[Maio]:[Julho]])</f>
        <v>939.13666666666666</v>
      </c>
      <c r="P57" s="56">
        <f t="shared" si="0"/>
        <v>2</v>
      </c>
    </row>
    <row r="58" spans="1:16">
      <c r="A58" s="7" t="s">
        <v>159</v>
      </c>
      <c r="B58" s="7" t="s">
        <v>888</v>
      </c>
      <c r="C58" s="8">
        <v>759.25999999999965</v>
      </c>
      <c r="D58" s="8">
        <v>1348.0899999999983</v>
      </c>
      <c r="E58" s="8">
        <v>2082.7899999999991</v>
      </c>
      <c r="F58" s="8">
        <v>2225.4000000000005</v>
      </c>
      <c r="G58" s="8">
        <v>417.37</v>
      </c>
      <c r="H58" s="8">
        <v>148.04</v>
      </c>
      <c r="I58" s="8">
        <v>0</v>
      </c>
      <c r="J58" s="9" t="s">
        <v>879</v>
      </c>
      <c r="K58" s="9" t="s">
        <v>15</v>
      </c>
      <c r="L58" s="9" t="s">
        <v>12</v>
      </c>
      <c r="M58" s="9" t="s">
        <v>902</v>
      </c>
      <c r="N58" s="55">
        <f>AVERAGE(Tabela1[[#This Row],[Fevereiro]:[Abril]])</f>
        <v>1396.7133333333325</v>
      </c>
      <c r="O58" s="55">
        <f>AVERAGE(Tabela1[[#This Row],[Maio]:[Julho]])</f>
        <v>930.2700000000001</v>
      </c>
      <c r="P58" s="56">
        <f t="shared" si="0"/>
        <v>0</v>
      </c>
    </row>
    <row r="59" spans="1:16">
      <c r="A59" s="7" t="s">
        <v>641</v>
      </c>
      <c r="B59" s="7" t="s">
        <v>890</v>
      </c>
      <c r="C59" s="8">
        <v>281.2</v>
      </c>
      <c r="D59" s="8">
        <v>1146.6399999999996</v>
      </c>
      <c r="E59" s="8">
        <v>1699.8</v>
      </c>
      <c r="F59" s="8">
        <v>805.86999999999978</v>
      </c>
      <c r="G59" s="8">
        <v>1366.66</v>
      </c>
      <c r="H59" s="8">
        <v>541.12</v>
      </c>
      <c r="I59" s="8">
        <v>0</v>
      </c>
      <c r="J59" s="9" t="s">
        <v>879</v>
      </c>
      <c r="K59" s="9" t="s">
        <v>15</v>
      </c>
      <c r="L59" s="9" t="s">
        <v>905</v>
      </c>
      <c r="M59" s="9" t="s">
        <v>902</v>
      </c>
      <c r="N59" s="55">
        <f>AVERAGE(Tabela1[[#This Row],[Fevereiro]:[Abril]])</f>
        <v>1042.5466666666664</v>
      </c>
      <c r="O59" s="55">
        <f>AVERAGE(Tabela1[[#This Row],[Maio]:[Julho]])</f>
        <v>904.54999999999984</v>
      </c>
      <c r="P59" s="56">
        <f t="shared" si="0"/>
        <v>0</v>
      </c>
    </row>
    <row r="60" spans="1:16">
      <c r="A60" s="7" t="s">
        <v>738</v>
      </c>
      <c r="B60" s="7" t="s">
        <v>888</v>
      </c>
      <c r="C60" s="8">
        <v>0</v>
      </c>
      <c r="D60" s="8">
        <v>0</v>
      </c>
      <c r="E60" s="8">
        <v>0</v>
      </c>
      <c r="F60" s="8">
        <v>0</v>
      </c>
      <c r="G60" s="8">
        <v>2706</v>
      </c>
      <c r="H60" s="8">
        <v>0</v>
      </c>
      <c r="I60" s="8">
        <v>0</v>
      </c>
      <c r="J60" s="9" t="s">
        <v>882</v>
      </c>
      <c r="K60" s="9" t="s">
        <v>15</v>
      </c>
      <c r="L60" s="9" t="s">
        <v>905</v>
      </c>
      <c r="M60" s="9" t="s">
        <v>902</v>
      </c>
      <c r="N60" s="55">
        <f>AVERAGE(Tabela1[[#This Row],[Fevereiro]:[Abril]])</f>
        <v>0</v>
      </c>
      <c r="O60" s="55">
        <f>AVERAGE(Tabela1[[#This Row],[Maio]:[Julho]])</f>
        <v>902</v>
      </c>
      <c r="P60" s="56">
        <f t="shared" si="0"/>
        <v>2</v>
      </c>
    </row>
    <row r="61" spans="1:16">
      <c r="A61" s="7" t="s">
        <v>390</v>
      </c>
      <c r="B61" s="7" t="s">
        <v>890</v>
      </c>
      <c r="C61" s="8">
        <v>809.4</v>
      </c>
      <c r="D61" s="8">
        <v>1675.7700000000004</v>
      </c>
      <c r="E61" s="8">
        <v>824.33000000000038</v>
      </c>
      <c r="F61" s="8">
        <v>852.9699999999998</v>
      </c>
      <c r="G61" s="8">
        <v>1330.3200000000002</v>
      </c>
      <c r="H61" s="8">
        <v>491.5499999999999</v>
      </c>
      <c r="I61" s="8">
        <v>0</v>
      </c>
      <c r="J61" s="9" t="s">
        <v>879</v>
      </c>
      <c r="K61" s="9" t="s">
        <v>19</v>
      </c>
      <c r="L61" s="9" t="s">
        <v>13</v>
      </c>
      <c r="M61" s="9" t="s">
        <v>902</v>
      </c>
      <c r="N61" s="55">
        <f>AVERAGE(Tabela1[[#This Row],[Fevereiro]:[Abril]])</f>
        <v>1103.166666666667</v>
      </c>
      <c r="O61" s="55">
        <f>AVERAGE(Tabela1[[#This Row],[Maio]:[Julho]])</f>
        <v>891.61333333333323</v>
      </c>
      <c r="P61" s="56">
        <f t="shared" si="0"/>
        <v>0</v>
      </c>
    </row>
    <row r="62" spans="1:16">
      <c r="A62" s="7" t="s">
        <v>796</v>
      </c>
      <c r="B62" s="7" t="s">
        <v>891</v>
      </c>
      <c r="C62" s="8">
        <v>44.08</v>
      </c>
      <c r="D62" s="8">
        <v>48.22</v>
      </c>
      <c r="E62" s="8">
        <v>1004.2500000000005</v>
      </c>
      <c r="F62" s="8">
        <v>1473.8300000000006</v>
      </c>
      <c r="G62" s="8">
        <v>24.6</v>
      </c>
      <c r="H62" s="8">
        <v>1128.1900000000005</v>
      </c>
      <c r="I62" s="8">
        <v>0</v>
      </c>
      <c r="J62" s="9" t="s">
        <v>882</v>
      </c>
      <c r="K62" s="9" t="s">
        <v>15</v>
      </c>
      <c r="L62" s="9" t="s">
        <v>13</v>
      </c>
      <c r="M62" s="7" t="s">
        <v>901</v>
      </c>
      <c r="N62" s="55">
        <f>AVERAGE(Tabela1[[#This Row],[Fevereiro]:[Abril]])</f>
        <v>365.51666666666682</v>
      </c>
      <c r="O62" s="55">
        <f>AVERAGE(Tabela1[[#This Row],[Maio]:[Julho]])</f>
        <v>875.5400000000003</v>
      </c>
      <c r="P62" s="56">
        <f t="shared" si="0"/>
        <v>2</v>
      </c>
    </row>
    <row r="63" spans="1:16">
      <c r="A63" s="7" t="s">
        <v>827</v>
      </c>
      <c r="B63" s="7" t="s">
        <v>891</v>
      </c>
      <c r="C63" s="8">
        <v>1.84</v>
      </c>
      <c r="D63" s="8">
        <v>1098.3699999999999</v>
      </c>
      <c r="E63" s="8">
        <v>0</v>
      </c>
      <c r="F63" s="8">
        <v>1864.0000000000009</v>
      </c>
      <c r="G63" s="8">
        <v>0</v>
      </c>
      <c r="H63" s="8">
        <v>677.6600000000002</v>
      </c>
      <c r="I63" s="8">
        <v>0</v>
      </c>
      <c r="J63" s="9" t="s">
        <v>881</v>
      </c>
      <c r="K63" s="9" t="s">
        <v>15</v>
      </c>
      <c r="L63" s="9" t="s">
        <v>13</v>
      </c>
      <c r="M63" s="7" t="s">
        <v>901</v>
      </c>
      <c r="N63" s="55">
        <f>AVERAGE(Tabela1[[#This Row],[Fevereiro]:[Abril]])</f>
        <v>366.73666666666662</v>
      </c>
      <c r="O63" s="55">
        <f>AVERAGE(Tabela1[[#This Row],[Maio]:[Julho]])</f>
        <v>847.22000000000037</v>
      </c>
      <c r="P63" s="56">
        <f t="shared" si="0"/>
        <v>2</v>
      </c>
    </row>
    <row r="64" spans="1:16">
      <c r="A64" s="7" t="s">
        <v>682</v>
      </c>
      <c r="B64" s="7" t="s">
        <v>890</v>
      </c>
      <c r="C64" s="8">
        <v>1262.9600000000003</v>
      </c>
      <c r="D64" s="8">
        <v>1299.9499999999998</v>
      </c>
      <c r="E64" s="8">
        <v>0</v>
      </c>
      <c r="F64" s="8">
        <v>1039.3000000000004</v>
      </c>
      <c r="G64" s="8">
        <v>950.91000000000076</v>
      </c>
      <c r="H64" s="8">
        <v>515.31999999999994</v>
      </c>
      <c r="I64" s="8">
        <v>0</v>
      </c>
      <c r="J64" s="9" t="s">
        <v>879</v>
      </c>
      <c r="K64" s="9" t="s">
        <v>16</v>
      </c>
      <c r="L64" s="9" t="s">
        <v>13</v>
      </c>
      <c r="M64" s="7" t="s">
        <v>901</v>
      </c>
      <c r="N64" s="55">
        <f>AVERAGE(Tabela1[[#This Row],[Fevereiro]:[Abril]])</f>
        <v>854.30333333333328</v>
      </c>
      <c r="O64" s="55">
        <f>AVERAGE(Tabela1[[#This Row],[Maio]:[Julho]])</f>
        <v>835.17666666666707</v>
      </c>
      <c r="P64" s="56">
        <f t="shared" si="0"/>
        <v>0</v>
      </c>
    </row>
    <row r="65" spans="1:16">
      <c r="A65" s="7" t="s">
        <v>654</v>
      </c>
      <c r="B65" s="7" t="s">
        <v>890</v>
      </c>
      <c r="C65" s="8">
        <v>3.28</v>
      </c>
      <c r="D65" s="8">
        <v>2855.2300000000005</v>
      </c>
      <c r="E65" s="8">
        <v>6.17</v>
      </c>
      <c r="F65" s="8">
        <v>626.88</v>
      </c>
      <c r="G65" s="8">
        <v>1776.6800000000005</v>
      </c>
      <c r="H65" s="8">
        <v>86.100000000000009</v>
      </c>
      <c r="I65" s="8">
        <v>0</v>
      </c>
      <c r="J65" s="9" t="s">
        <v>887</v>
      </c>
      <c r="K65" s="9" t="s">
        <v>21</v>
      </c>
      <c r="L65" s="9" t="s">
        <v>13</v>
      </c>
      <c r="M65" s="7" t="s">
        <v>901</v>
      </c>
      <c r="N65" s="55">
        <f>AVERAGE(Tabela1[[#This Row],[Fevereiro]:[Abril]])</f>
        <v>954.89333333333354</v>
      </c>
      <c r="O65" s="55">
        <f>AVERAGE(Tabela1[[#This Row],[Maio]:[Julho]])</f>
        <v>829.88666666666677</v>
      </c>
      <c r="P65" s="56">
        <f t="shared" si="0"/>
        <v>0</v>
      </c>
    </row>
    <row r="66" spans="1:16">
      <c r="A66" s="7" t="s">
        <v>34</v>
      </c>
      <c r="B66" s="7" t="s">
        <v>888</v>
      </c>
      <c r="C66" s="8">
        <v>312.7</v>
      </c>
      <c r="D66" s="8">
        <v>838.23</v>
      </c>
      <c r="E66" s="8">
        <v>2938.3199999999993</v>
      </c>
      <c r="F66" s="8">
        <v>1301.8199999999997</v>
      </c>
      <c r="G66" s="8">
        <v>681.6600000000002</v>
      </c>
      <c r="H66" s="8">
        <v>503.36</v>
      </c>
      <c r="I66" s="8">
        <v>0</v>
      </c>
      <c r="J66" s="9" t="s">
        <v>885</v>
      </c>
      <c r="K66" s="9" t="s">
        <v>15</v>
      </c>
      <c r="L66" s="9" t="s">
        <v>12</v>
      </c>
      <c r="M66" s="9" t="s">
        <v>902</v>
      </c>
      <c r="N66" s="55">
        <f>AVERAGE(Tabela1[[#This Row],[Fevereiro]:[Abril]])</f>
        <v>1363.083333333333</v>
      </c>
      <c r="O66" s="55">
        <f>AVERAGE(Tabela1[[#This Row],[Maio]:[Julho]])</f>
        <v>828.94666666666672</v>
      </c>
      <c r="P66" s="56">
        <f t="shared" ref="P66:P129" si="1">IF(O66&gt;N66,2,IF(O66&lt;N66,0,1))</f>
        <v>0</v>
      </c>
    </row>
    <row r="67" spans="1:16">
      <c r="A67" s="7" t="s">
        <v>800</v>
      </c>
      <c r="B67" s="7" t="s">
        <v>891</v>
      </c>
      <c r="C67" s="8">
        <v>2469.63</v>
      </c>
      <c r="D67" s="8">
        <v>785.04</v>
      </c>
      <c r="E67" s="8">
        <v>1738.1</v>
      </c>
      <c r="F67" s="8">
        <v>296.25</v>
      </c>
      <c r="G67" s="8">
        <v>79.22</v>
      </c>
      <c r="H67" s="8">
        <v>2094.1200000000003</v>
      </c>
      <c r="I67" s="8">
        <v>0</v>
      </c>
      <c r="J67" s="9" t="s">
        <v>884</v>
      </c>
      <c r="K67" s="9" t="s">
        <v>15</v>
      </c>
      <c r="L67" s="9" t="s">
        <v>13</v>
      </c>
      <c r="M67" s="9" t="s">
        <v>902</v>
      </c>
      <c r="N67" s="55">
        <f>AVERAGE(Tabela1[[#This Row],[Fevereiro]:[Abril]])</f>
        <v>1664.2566666666669</v>
      </c>
      <c r="O67" s="55">
        <f>AVERAGE(Tabela1[[#This Row],[Maio]:[Julho]])</f>
        <v>823.19666666666672</v>
      </c>
      <c r="P67" s="56">
        <f t="shared" si="1"/>
        <v>0</v>
      </c>
    </row>
    <row r="68" spans="1:16">
      <c r="A68" s="7" t="s">
        <v>378</v>
      </c>
      <c r="B68" s="7" t="s">
        <v>890</v>
      </c>
      <c r="C68" s="8">
        <v>0</v>
      </c>
      <c r="D68" s="8">
        <v>0</v>
      </c>
      <c r="E68" s="8">
        <v>0</v>
      </c>
      <c r="F68" s="8">
        <v>0</v>
      </c>
      <c r="G68" s="8">
        <v>1545.6899999999998</v>
      </c>
      <c r="H68" s="8">
        <v>809.36000000000024</v>
      </c>
      <c r="I68" s="8">
        <v>0</v>
      </c>
      <c r="J68" s="9" t="s">
        <v>879</v>
      </c>
      <c r="K68" s="9" t="s">
        <v>15</v>
      </c>
      <c r="L68" s="9" t="s">
        <v>13</v>
      </c>
      <c r="M68" s="9" t="s">
        <v>902</v>
      </c>
      <c r="N68" s="55">
        <f>AVERAGE(Tabela1[[#This Row],[Fevereiro]:[Abril]])</f>
        <v>0</v>
      </c>
      <c r="O68" s="55">
        <f>AVERAGE(Tabela1[[#This Row],[Maio]:[Julho]])</f>
        <v>785.01666666666677</v>
      </c>
      <c r="P68" s="56">
        <f t="shared" si="1"/>
        <v>2</v>
      </c>
    </row>
    <row r="69" spans="1:16">
      <c r="A69" s="7" t="s">
        <v>430</v>
      </c>
      <c r="B69" s="7" t="s">
        <v>888</v>
      </c>
      <c r="C69" s="8">
        <v>823.80999999999983</v>
      </c>
      <c r="D69" s="8">
        <v>1396.1199999999997</v>
      </c>
      <c r="E69" s="8">
        <v>742.85000000000025</v>
      </c>
      <c r="F69" s="8">
        <v>924.6</v>
      </c>
      <c r="G69" s="8">
        <v>601.98</v>
      </c>
      <c r="H69" s="8">
        <v>562.44000000000005</v>
      </c>
      <c r="I69" s="8">
        <v>0</v>
      </c>
      <c r="J69" s="9" t="s">
        <v>879</v>
      </c>
      <c r="K69" s="9" t="s">
        <v>20</v>
      </c>
      <c r="L69" s="9" t="s">
        <v>13</v>
      </c>
      <c r="M69" s="9" t="s">
        <v>902</v>
      </c>
      <c r="N69" s="55">
        <f>AVERAGE(Tabela1[[#This Row],[Fevereiro]:[Abril]])</f>
        <v>987.59333333333325</v>
      </c>
      <c r="O69" s="55">
        <f>AVERAGE(Tabela1[[#This Row],[Maio]:[Julho]])</f>
        <v>696.34</v>
      </c>
      <c r="P69" s="56">
        <f t="shared" si="1"/>
        <v>0</v>
      </c>
    </row>
    <row r="70" spans="1:16">
      <c r="A70" s="7" t="s">
        <v>227</v>
      </c>
      <c r="B70" s="7" t="s">
        <v>890</v>
      </c>
      <c r="C70" s="8">
        <v>0</v>
      </c>
      <c r="D70" s="8">
        <v>1.06</v>
      </c>
      <c r="E70" s="8">
        <v>1257.9800000000005</v>
      </c>
      <c r="F70" s="8">
        <v>0</v>
      </c>
      <c r="G70" s="8">
        <v>228.38</v>
      </c>
      <c r="H70" s="8">
        <v>1827.6499999999999</v>
      </c>
      <c r="I70" s="8">
        <v>0</v>
      </c>
      <c r="J70" s="9" t="s">
        <v>879</v>
      </c>
      <c r="K70" s="9" t="s">
        <v>18</v>
      </c>
      <c r="L70" s="9" t="s">
        <v>13</v>
      </c>
      <c r="M70" s="9" t="s">
        <v>902</v>
      </c>
      <c r="N70" s="55">
        <f>AVERAGE(Tabela1[[#This Row],[Fevereiro]:[Abril]])</f>
        <v>419.68000000000012</v>
      </c>
      <c r="O70" s="55">
        <f>AVERAGE(Tabela1[[#This Row],[Maio]:[Julho]])</f>
        <v>685.34333333333325</v>
      </c>
      <c r="P70" s="56">
        <f t="shared" si="1"/>
        <v>2</v>
      </c>
    </row>
    <row r="71" spans="1:16">
      <c r="A71" s="7" t="s">
        <v>321</v>
      </c>
      <c r="B71" s="7" t="s">
        <v>889</v>
      </c>
      <c r="C71" s="8">
        <v>1072.3699999999999</v>
      </c>
      <c r="D71" s="8">
        <v>1832.43</v>
      </c>
      <c r="E71" s="8">
        <v>3261.85</v>
      </c>
      <c r="F71" s="8">
        <v>1.88</v>
      </c>
      <c r="G71" s="8">
        <v>1887.96</v>
      </c>
      <c r="H71" s="8">
        <v>86.100000000000009</v>
      </c>
      <c r="I71" s="8">
        <v>0</v>
      </c>
      <c r="J71" s="9" t="s">
        <v>879</v>
      </c>
      <c r="K71" s="9" t="s">
        <v>18</v>
      </c>
      <c r="L71" s="9" t="s">
        <v>13</v>
      </c>
      <c r="M71" s="9" t="s">
        <v>902</v>
      </c>
      <c r="N71" s="55">
        <f>AVERAGE(Tabela1[[#This Row],[Fevereiro]:[Abril]])</f>
        <v>2055.5499999999997</v>
      </c>
      <c r="O71" s="55">
        <f>AVERAGE(Tabela1[[#This Row],[Maio]:[Julho]])</f>
        <v>658.64666666666665</v>
      </c>
      <c r="P71" s="56">
        <f t="shared" si="1"/>
        <v>0</v>
      </c>
    </row>
    <row r="72" spans="1:16">
      <c r="A72" s="7" t="s">
        <v>613</v>
      </c>
      <c r="B72" s="7" t="s">
        <v>890</v>
      </c>
      <c r="C72" s="8">
        <v>10.91</v>
      </c>
      <c r="D72" s="8">
        <v>2382.4900000000002</v>
      </c>
      <c r="E72" s="8">
        <v>6.26</v>
      </c>
      <c r="F72" s="8">
        <v>1152.95</v>
      </c>
      <c r="G72" s="8">
        <v>579.5999999999998</v>
      </c>
      <c r="H72" s="8">
        <v>86.100000000000009</v>
      </c>
      <c r="I72" s="8">
        <v>0</v>
      </c>
      <c r="J72" s="9" t="s">
        <v>879</v>
      </c>
      <c r="K72" s="9" t="s">
        <v>21</v>
      </c>
      <c r="L72" s="9" t="s">
        <v>13</v>
      </c>
      <c r="M72" s="9" t="s">
        <v>902</v>
      </c>
      <c r="N72" s="55">
        <f>AVERAGE(Tabela1[[#This Row],[Fevereiro]:[Abril]])</f>
        <v>799.88666666666677</v>
      </c>
      <c r="O72" s="55">
        <f>AVERAGE(Tabela1[[#This Row],[Maio]:[Julho]])</f>
        <v>606.21666666666658</v>
      </c>
      <c r="P72" s="56">
        <f t="shared" si="1"/>
        <v>0</v>
      </c>
    </row>
    <row r="73" spans="1:16">
      <c r="A73" s="7" t="s">
        <v>315</v>
      </c>
      <c r="B73" s="7" t="s">
        <v>889</v>
      </c>
      <c r="C73" s="8">
        <v>144.13</v>
      </c>
      <c r="D73" s="8">
        <v>660.29</v>
      </c>
      <c r="E73" s="8">
        <v>295.05</v>
      </c>
      <c r="F73" s="8">
        <v>981.23999999999978</v>
      </c>
      <c r="G73" s="8">
        <v>209.09999999999997</v>
      </c>
      <c r="H73" s="8">
        <v>592.91000000000031</v>
      </c>
      <c r="I73" s="8">
        <v>0</v>
      </c>
      <c r="J73" s="9" t="s">
        <v>884</v>
      </c>
      <c r="K73" s="9" t="s">
        <v>15</v>
      </c>
      <c r="L73" s="9" t="s">
        <v>14</v>
      </c>
      <c r="M73" s="9" t="s">
        <v>902</v>
      </c>
      <c r="N73" s="55">
        <f>AVERAGE(Tabela1[[#This Row],[Fevereiro]:[Abril]])</f>
        <v>366.49</v>
      </c>
      <c r="O73" s="55">
        <f>AVERAGE(Tabela1[[#This Row],[Maio]:[Julho]])</f>
        <v>594.41666666666663</v>
      </c>
      <c r="P73" s="56">
        <f t="shared" si="1"/>
        <v>2</v>
      </c>
    </row>
    <row r="74" spans="1:16">
      <c r="A74" s="7" t="s">
        <v>727</v>
      </c>
      <c r="B74" s="7" t="s">
        <v>891</v>
      </c>
      <c r="C74" s="8">
        <v>12.63</v>
      </c>
      <c r="D74" s="8">
        <v>973.37</v>
      </c>
      <c r="E74" s="8">
        <v>112.68</v>
      </c>
      <c r="F74" s="8">
        <v>492.69000000000005</v>
      </c>
      <c r="G74" s="8">
        <v>777.8900000000001</v>
      </c>
      <c r="H74" s="8">
        <v>492.98000000000008</v>
      </c>
      <c r="I74" s="8">
        <v>0</v>
      </c>
      <c r="J74" s="9" t="s">
        <v>879</v>
      </c>
      <c r="K74" s="9" t="s">
        <v>17</v>
      </c>
      <c r="L74" s="9" t="s">
        <v>13</v>
      </c>
      <c r="M74" s="9" t="s">
        <v>902</v>
      </c>
      <c r="N74" s="55">
        <f>AVERAGE(Tabela1[[#This Row],[Fevereiro]:[Abril]])</f>
        <v>366.22666666666669</v>
      </c>
      <c r="O74" s="55">
        <f>AVERAGE(Tabela1[[#This Row],[Maio]:[Julho]])</f>
        <v>587.85333333333335</v>
      </c>
      <c r="P74" s="56">
        <f t="shared" si="1"/>
        <v>2</v>
      </c>
    </row>
    <row r="75" spans="1:16">
      <c r="A75" s="7" t="s">
        <v>781</v>
      </c>
      <c r="B75" s="7" t="s">
        <v>890</v>
      </c>
      <c r="C75" s="8">
        <v>1414.5300000000002</v>
      </c>
      <c r="D75" s="8">
        <v>584.6099999999999</v>
      </c>
      <c r="E75" s="8">
        <v>395.62</v>
      </c>
      <c r="F75" s="8">
        <v>296.25</v>
      </c>
      <c r="G75" s="8">
        <v>79.22</v>
      </c>
      <c r="H75" s="8">
        <v>1318.5000000000011</v>
      </c>
      <c r="I75" s="8">
        <v>0</v>
      </c>
      <c r="J75" s="9" t="s">
        <v>23</v>
      </c>
      <c r="K75" s="9" t="s">
        <v>15</v>
      </c>
      <c r="L75" s="9" t="s">
        <v>13</v>
      </c>
      <c r="M75" s="9" t="s">
        <v>902</v>
      </c>
      <c r="N75" s="55">
        <f>AVERAGE(Tabela1[[#This Row],[Fevereiro]:[Abril]])</f>
        <v>798.25333333333344</v>
      </c>
      <c r="O75" s="55">
        <f>AVERAGE(Tabela1[[#This Row],[Maio]:[Julho]])</f>
        <v>564.65666666666709</v>
      </c>
      <c r="P75" s="56">
        <f t="shared" si="1"/>
        <v>0</v>
      </c>
    </row>
    <row r="76" spans="1:16">
      <c r="A76" s="7" t="s">
        <v>847</v>
      </c>
      <c r="B76" s="7" t="s">
        <v>888</v>
      </c>
      <c r="C76" s="8">
        <v>73.92</v>
      </c>
      <c r="D76" s="8">
        <v>679.47</v>
      </c>
      <c r="E76" s="8">
        <v>2027.6600000000005</v>
      </c>
      <c r="F76" s="8">
        <v>73.800000000000011</v>
      </c>
      <c r="G76" s="8">
        <v>1242.7000000000003</v>
      </c>
      <c r="H76" s="8">
        <v>372.72</v>
      </c>
      <c r="I76" s="8">
        <v>0</v>
      </c>
      <c r="J76" s="9" t="s">
        <v>887</v>
      </c>
      <c r="K76" s="9" t="s">
        <v>15</v>
      </c>
      <c r="L76" s="9" t="s">
        <v>13</v>
      </c>
      <c r="M76" s="7" t="s">
        <v>901</v>
      </c>
      <c r="N76" s="55">
        <f>AVERAGE(Tabela1[[#This Row],[Fevereiro]:[Abril]])</f>
        <v>927.01666666666688</v>
      </c>
      <c r="O76" s="55">
        <f>AVERAGE(Tabela1[[#This Row],[Maio]:[Julho]])</f>
        <v>563.07333333333338</v>
      </c>
      <c r="P76" s="56">
        <f t="shared" si="1"/>
        <v>0</v>
      </c>
    </row>
    <row r="77" spans="1:16">
      <c r="A77" s="7" t="s">
        <v>794</v>
      </c>
      <c r="B77" s="7" t="s">
        <v>890</v>
      </c>
      <c r="C77" s="8">
        <v>25.26</v>
      </c>
      <c r="D77" s="8">
        <v>574.87</v>
      </c>
      <c r="E77" s="8">
        <v>384.67999999999989</v>
      </c>
      <c r="F77" s="8">
        <v>1.88</v>
      </c>
      <c r="G77" s="8">
        <v>877.40000000000043</v>
      </c>
      <c r="H77" s="8">
        <v>751.58000000000015</v>
      </c>
      <c r="I77" s="8">
        <v>0</v>
      </c>
      <c r="J77" s="9" t="s">
        <v>885</v>
      </c>
      <c r="K77" s="9" t="s">
        <v>15</v>
      </c>
      <c r="L77" s="9" t="s">
        <v>13</v>
      </c>
      <c r="M77" s="7" t="s">
        <v>901</v>
      </c>
      <c r="N77" s="55">
        <f>AVERAGE(Tabela1[[#This Row],[Fevereiro]:[Abril]])</f>
        <v>328.27</v>
      </c>
      <c r="O77" s="55">
        <f>AVERAGE(Tabela1[[#This Row],[Maio]:[Julho]])</f>
        <v>543.62000000000023</v>
      </c>
      <c r="P77" s="56">
        <f t="shared" si="1"/>
        <v>2</v>
      </c>
    </row>
    <row r="78" spans="1:16">
      <c r="A78" s="7" t="s">
        <v>497</v>
      </c>
      <c r="B78" s="7" t="s">
        <v>889</v>
      </c>
      <c r="C78" s="8">
        <v>1587.5699999999997</v>
      </c>
      <c r="D78" s="8">
        <v>9.4</v>
      </c>
      <c r="E78" s="8">
        <v>0</v>
      </c>
      <c r="F78" s="8">
        <v>885.33000000000015</v>
      </c>
      <c r="G78" s="8">
        <v>719.45000000000016</v>
      </c>
      <c r="H78" s="8">
        <v>20.46</v>
      </c>
      <c r="I78" s="8">
        <v>0</v>
      </c>
      <c r="J78" s="9" t="s">
        <v>879</v>
      </c>
      <c r="K78" s="9" t="s">
        <v>15</v>
      </c>
      <c r="L78" s="9" t="s">
        <v>13</v>
      </c>
      <c r="M78" s="9" t="s">
        <v>902</v>
      </c>
      <c r="N78" s="55">
        <f>AVERAGE(Tabela1[[#This Row],[Fevereiro]:[Abril]])</f>
        <v>532.32333333333327</v>
      </c>
      <c r="O78" s="55">
        <f>AVERAGE(Tabela1[[#This Row],[Maio]:[Julho]])</f>
        <v>541.74666666666678</v>
      </c>
      <c r="P78" s="56">
        <f t="shared" si="1"/>
        <v>2</v>
      </c>
    </row>
    <row r="79" spans="1:16">
      <c r="A79" s="7" t="s">
        <v>487</v>
      </c>
      <c r="B79" s="7" t="s">
        <v>889</v>
      </c>
      <c r="C79" s="8">
        <v>3.68</v>
      </c>
      <c r="D79" s="8">
        <v>9.4</v>
      </c>
      <c r="E79" s="8">
        <v>2.98</v>
      </c>
      <c r="F79" s="8">
        <v>573.93000000000006</v>
      </c>
      <c r="G79" s="8">
        <v>763.75</v>
      </c>
      <c r="H79" s="8">
        <v>285.24</v>
      </c>
      <c r="I79" s="8">
        <v>0</v>
      </c>
      <c r="J79" s="9" t="s">
        <v>879</v>
      </c>
      <c r="K79" s="9" t="s">
        <v>20</v>
      </c>
      <c r="L79" s="9" t="s">
        <v>13</v>
      </c>
      <c r="M79" s="9" t="s">
        <v>902</v>
      </c>
      <c r="N79" s="55">
        <f>AVERAGE(Tabela1[[#This Row],[Fevereiro]:[Abril]])</f>
        <v>5.3533333333333326</v>
      </c>
      <c r="O79" s="55">
        <f>AVERAGE(Tabela1[[#This Row],[Maio]:[Julho]])</f>
        <v>540.97333333333336</v>
      </c>
      <c r="P79" s="56">
        <f t="shared" si="1"/>
        <v>2</v>
      </c>
    </row>
    <row r="80" spans="1:16">
      <c r="A80" s="7" t="s">
        <v>257</v>
      </c>
      <c r="B80" s="7" t="s">
        <v>888</v>
      </c>
      <c r="C80" s="8">
        <v>0</v>
      </c>
      <c r="D80" s="8">
        <v>0</v>
      </c>
      <c r="E80" s="8">
        <v>560.61999999999978</v>
      </c>
      <c r="F80" s="8">
        <v>328.84</v>
      </c>
      <c r="G80" s="8">
        <v>1227.9100000000005</v>
      </c>
      <c r="H80" s="8">
        <v>20.72</v>
      </c>
      <c r="I80" s="8">
        <v>0</v>
      </c>
      <c r="J80" s="9" t="s">
        <v>886</v>
      </c>
      <c r="K80" s="9" t="s">
        <v>15</v>
      </c>
      <c r="L80" s="9" t="s">
        <v>905</v>
      </c>
      <c r="M80" s="9" t="s">
        <v>902</v>
      </c>
      <c r="N80" s="55">
        <f>AVERAGE(Tabela1[[#This Row],[Fevereiro]:[Abril]])</f>
        <v>186.87333333333325</v>
      </c>
      <c r="O80" s="55">
        <f>AVERAGE(Tabela1[[#This Row],[Maio]:[Julho]])</f>
        <v>525.82333333333349</v>
      </c>
      <c r="P80" s="56">
        <f t="shared" si="1"/>
        <v>2</v>
      </c>
    </row>
    <row r="81" spans="1:16">
      <c r="A81" s="7" t="s">
        <v>181</v>
      </c>
      <c r="B81" s="7" t="s">
        <v>890</v>
      </c>
      <c r="C81" s="8">
        <v>576.12</v>
      </c>
      <c r="D81" s="8">
        <v>0</v>
      </c>
      <c r="E81" s="8">
        <v>0</v>
      </c>
      <c r="F81" s="8">
        <v>377.78000000000003</v>
      </c>
      <c r="G81" s="8">
        <v>1186.9599999999996</v>
      </c>
      <c r="H81" s="8">
        <v>0</v>
      </c>
      <c r="I81" s="8">
        <v>0</v>
      </c>
      <c r="J81" s="9" t="s">
        <v>882</v>
      </c>
      <c r="K81" s="9" t="s">
        <v>15</v>
      </c>
      <c r="L81" s="9" t="s">
        <v>13</v>
      </c>
      <c r="M81" s="9" t="s">
        <v>902</v>
      </c>
      <c r="N81" s="55">
        <f>AVERAGE(Tabela1[[#This Row],[Fevereiro]:[Abril]])</f>
        <v>192.04</v>
      </c>
      <c r="O81" s="55">
        <f>AVERAGE(Tabela1[[#This Row],[Maio]:[Julho]])</f>
        <v>521.57999999999981</v>
      </c>
      <c r="P81" s="56">
        <f t="shared" si="1"/>
        <v>2</v>
      </c>
    </row>
    <row r="82" spans="1:16">
      <c r="A82" s="7" t="s">
        <v>114</v>
      </c>
      <c r="B82" s="7" t="s">
        <v>890</v>
      </c>
      <c r="C82" s="8">
        <v>86.820000000000007</v>
      </c>
      <c r="D82" s="8">
        <v>1349.4899999999998</v>
      </c>
      <c r="E82" s="8">
        <v>329.64</v>
      </c>
      <c r="F82" s="8">
        <v>377.16000000000008</v>
      </c>
      <c r="G82" s="8">
        <v>118.92</v>
      </c>
      <c r="H82" s="8">
        <v>1013.9100000000002</v>
      </c>
      <c r="I82" s="8">
        <v>0</v>
      </c>
      <c r="J82" s="9" t="s">
        <v>879</v>
      </c>
      <c r="K82" s="9" t="s">
        <v>16</v>
      </c>
      <c r="L82" s="9" t="s">
        <v>13</v>
      </c>
      <c r="M82" s="9" t="s">
        <v>902</v>
      </c>
      <c r="N82" s="55">
        <f>AVERAGE(Tabela1[[#This Row],[Fevereiro]:[Abril]])</f>
        <v>588.65</v>
      </c>
      <c r="O82" s="55">
        <f>AVERAGE(Tabela1[[#This Row],[Maio]:[Julho]])</f>
        <v>503.3300000000001</v>
      </c>
      <c r="P82" s="56">
        <f t="shared" si="1"/>
        <v>0</v>
      </c>
    </row>
    <row r="83" spans="1:16">
      <c r="A83" s="7" t="s">
        <v>437</v>
      </c>
      <c r="B83" s="7" t="s">
        <v>888</v>
      </c>
      <c r="C83" s="8">
        <v>255.16000000000003</v>
      </c>
      <c r="D83" s="8">
        <v>236.95000000000007</v>
      </c>
      <c r="E83" s="8">
        <v>118.92</v>
      </c>
      <c r="F83" s="8">
        <v>1318.88</v>
      </c>
      <c r="G83" s="8">
        <v>73.800000000000011</v>
      </c>
      <c r="H83" s="8">
        <v>61.5</v>
      </c>
      <c r="I83" s="8">
        <v>0</v>
      </c>
      <c r="J83" s="9" t="s">
        <v>887</v>
      </c>
      <c r="K83" s="9" t="s">
        <v>15</v>
      </c>
      <c r="L83" s="9" t="s">
        <v>13</v>
      </c>
      <c r="M83" s="9" t="s">
        <v>902</v>
      </c>
      <c r="N83" s="55">
        <f>AVERAGE(Tabela1[[#This Row],[Fevereiro]:[Abril]])</f>
        <v>203.6766666666667</v>
      </c>
      <c r="O83" s="55">
        <f>AVERAGE(Tabela1[[#This Row],[Maio]:[Julho]])</f>
        <v>484.72666666666669</v>
      </c>
      <c r="P83" s="56">
        <f t="shared" si="1"/>
        <v>2</v>
      </c>
    </row>
    <row r="84" spans="1:16">
      <c r="A84" s="7" t="s">
        <v>774</v>
      </c>
      <c r="B84" s="7" t="s">
        <v>890</v>
      </c>
      <c r="C84" s="8">
        <v>12.63</v>
      </c>
      <c r="D84" s="8">
        <v>343.31</v>
      </c>
      <c r="E84" s="8">
        <v>112.68</v>
      </c>
      <c r="F84" s="8">
        <v>469.75</v>
      </c>
      <c r="G84" s="8">
        <v>828.17000000000007</v>
      </c>
      <c r="H84" s="8">
        <v>147.60000000000002</v>
      </c>
      <c r="I84" s="8">
        <v>0</v>
      </c>
      <c r="J84" s="9" t="s">
        <v>881</v>
      </c>
      <c r="K84" s="9" t="s">
        <v>15</v>
      </c>
      <c r="L84" s="9" t="s">
        <v>13</v>
      </c>
      <c r="M84" s="9" t="s">
        <v>902</v>
      </c>
      <c r="N84" s="55">
        <f>AVERAGE(Tabela1[[#This Row],[Fevereiro]:[Abril]])</f>
        <v>156.20666666666668</v>
      </c>
      <c r="O84" s="55">
        <f>AVERAGE(Tabela1[[#This Row],[Maio]:[Julho]])</f>
        <v>481.84</v>
      </c>
      <c r="P84" s="56">
        <f t="shared" si="1"/>
        <v>2</v>
      </c>
    </row>
    <row r="85" spans="1:16">
      <c r="A85" s="7" t="s">
        <v>205</v>
      </c>
      <c r="B85" s="7" t="s">
        <v>890</v>
      </c>
      <c r="C85" s="8">
        <v>0</v>
      </c>
      <c r="D85" s="8">
        <v>1612.4400000000003</v>
      </c>
      <c r="E85" s="8">
        <v>798.24000000000012</v>
      </c>
      <c r="F85" s="8">
        <v>863.30999999999983</v>
      </c>
      <c r="G85" s="8">
        <v>0</v>
      </c>
      <c r="H85" s="8">
        <v>572.37</v>
      </c>
      <c r="I85" s="8">
        <v>0</v>
      </c>
      <c r="J85" s="9" t="s">
        <v>887</v>
      </c>
      <c r="K85" s="9" t="s">
        <v>18</v>
      </c>
      <c r="L85" s="9" t="s">
        <v>905</v>
      </c>
      <c r="M85" s="9" t="s">
        <v>902</v>
      </c>
      <c r="N85" s="55">
        <f>AVERAGE(Tabela1[[#This Row],[Fevereiro]:[Abril]])</f>
        <v>803.56000000000006</v>
      </c>
      <c r="O85" s="55">
        <f>AVERAGE(Tabela1[[#This Row],[Maio]:[Julho]])</f>
        <v>478.55999999999995</v>
      </c>
      <c r="P85" s="56">
        <f t="shared" si="1"/>
        <v>0</v>
      </c>
    </row>
    <row r="86" spans="1:16">
      <c r="A86" s="7" t="s">
        <v>124</v>
      </c>
      <c r="B86" s="7" t="s">
        <v>890</v>
      </c>
      <c r="C86" s="8">
        <v>33.07</v>
      </c>
      <c r="D86" s="8">
        <v>303.42999999999995</v>
      </c>
      <c r="E86" s="8">
        <v>522.29</v>
      </c>
      <c r="F86" s="8">
        <v>420.68</v>
      </c>
      <c r="G86" s="8">
        <v>567.55000000000007</v>
      </c>
      <c r="H86" s="8">
        <v>426.71</v>
      </c>
      <c r="I86" s="8">
        <v>0</v>
      </c>
      <c r="J86" s="9" t="s">
        <v>885</v>
      </c>
      <c r="K86" s="9" t="s">
        <v>15</v>
      </c>
      <c r="L86" s="9" t="s">
        <v>12</v>
      </c>
      <c r="M86" s="9" t="s">
        <v>902</v>
      </c>
      <c r="N86" s="55">
        <f>AVERAGE(Tabela1[[#This Row],[Fevereiro]:[Abril]])</f>
        <v>286.26333333333332</v>
      </c>
      <c r="O86" s="55">
        <f>AVERAGE(Tabela1[[#This Row],[Maio]:[Julho]])</f>
        <v>471.6466666666667</v>
      </c>
      <c r="P86" s="56">
        <f t="shared" si="1"/>
        <v>2</v>
      </c>
    </row>
    <row r="87" spans="1:16">
      <c r="A87" s="7" t="s">
        <v>632</v>
      </c>
      <c r="B87" s="7" t="s">
        <v>890</v>
      </c>
      <c r="C87" s="8">
        <v>2.93</v>
      </c>
      <c r="D87" s="8">
        <v>774.79999999999984</v>
      </c>
      <c r="E87" s="8">
        <v>406.28999999999996</v>
      </c>
      <c r="F87" s="8">
        <v>383.72999999999996</v>
      </c>
      <c r="G87" s="8">
        <v>481.40000000000009</v>
      </c>
      <c r="H87" s="8">
        <v>537.37</v>
      </c>
      <c r="I87" s="8">
        <v>0</v>
      </c>
      <c r="J87" s="9" t="s">
        <v>879</v>
      </c>
      <c r="K87" s="9" t="s">
        <v>17</v>
      </c>
      <c r="L87" s="9" t="s">
        <v>13</v>
      </c>
      <c r="M87" s="9" t="s">
        <v>902</v>
      </c>
      <c r="N87" s="55">
        <f>AVERAGE(Tabela1[[#This Row],[Fevereiro]:[Abril]])</f>
        <v>394.67333333333323</v>
      </c>
      <c r="O87" s="55">
        <f>AVERAGE(Tabela1[[#This Row],[Maio]:[Julho]])</f>
        <v>467.5</v>
      </c>
      <c r="P87" s="56">
        <f t="shared" si="1"/>
        <v>2</v>
      </c>
    </row>
    <row r="88" spans="1:16">
      <c r="A88" s="7" t="s">
        <v>849</v>
      </c>
      <c r="B88" s="7" t="s">
        <v>888</v>
      </c>
      <c r="C88" s="8">
        <v>913.8300000000005</v>
      </c>
      <c r="D88" s="8">
        <v>889.8299999999997</v>
      </c>
      <c r="E88" s="8">
        <v>569.15</v>
      </c>
      <c r="F88" s="8">
        <v>355.47999999999996</v>
      </c>
      <c r="G88" s="8">
        <v>485.29999999999995</v>
      </c>
      <c r="H88" s="8">
        <v>536.85</v>
      </c>
      <c r="I88" s="8">
        <v>0</v>
      </c>
      <c r="J88" s="9" t="s">
        <v>883</v>
      </c>
      <c r="K88" s="9" t="s">
        <v>15</v>
      </c>
      <c r="L88" s="9" t="s">
        <v>13</v>
      </c>
      <c r="M88" s="7" t="s">
        <v>901</v>
      </c>
      <c r="N88" s="55">
        <f>AVERAGE(Tabela1[[#This Row],[Fevereiro]:[Abril]])</f>
        <v>790.93666666666684</v>
      </c>
      <c r="O88" s="55">
        <f>AVERAGE(Tabela1[[#This Row],[Maio]:[Julho]])</f>
        <v>459.21000000000004</v>
      </c>
      <c r="P88" s="56">
        <f t="shared" si="1"/>
        <v>0</v>
      </c>
    </row>
    <row r="89" spans="1:16">
      <c r="A89" s="7" t="s">
        <v>144</v>
      </c>
      <c r="B89" s="7" t="s">
        <v>888</v>
      </c>
      <c r="C89" s="8">
        <v>688.50000000000034</v>
      </c>
      <c r="D89" s="8">
        <v>789.05</v>
      </c>
      <c r="E89" s="8">
        <v>766.26000000000045</v>
      </c>
      <c r="F89" s="8">
        <v>728.37</v>
      </c>
      <c r="G89" s="8">
        <v>311.85999999999996</v>
      </c>
      <c r="H89" s="8">
        <v>332.08000000000004</v>
      </c>
      <c r="I89" s="8">
        <v>0</v>
      </c>
      <c r="J89" s="9" t="s">
        <v>883</v>
      </c>
      <c r="K89" s="9" t="s">
        <v>15</v>
      </c>
      <c r="L89" s="9" t="s">
        <v>13</v>
      </c>
      <c r="M89" s="9" t="s">
        <v>902</v>
      </c>
      <c r="N89" s="55">
        <f>AVERAGE(Tabela1[[#This Row],[Fevereiro]:[Abril]])</f>
        <v>747.93666666666684</v>
      </c>
      <c r="O89" s="55">
        <f>AVERAGE(Tabela1[[#This Row],[Maio]:[Julho]])</f>
        <v>457.43666666666667</v>
      </c>
      <c r="P89" s="56">
        <f t="shared" si="1"/>
        <v>0</v>
      </c>
    </row>
    <row r="90" spans="1:16">
      <c r="A90" s="7" t="s">
        <v>863</v>
      </c>
      <c r="B90" s="7" t="s">
        <v>891</v>
      </c>
      <c r="C90" s="8">
        <v>0</v>
      </c>
      <c r="D90" s="8">
        <v>1316.8800000000008</v>
      </c>
      <c r="E90" s="8">
        <v>73.22</v>
      </c>
      <c r="F90" s="8">
        <v>0</v>
      </c>
      <c r="G90" s="8">
        <v>79.289999999999992</v>
      </c>
      <c r="H90" s="8">
        <v>1274.05</v>
      </c>
      <c r="I90" s="8">
        <v>0</v>
      </c>
      <c r="J90" s="9" t="s">
        <v>885</v>
      </c>
      <c r="K90" s="9" t="s">
        <v>15</v>
      </c>
      <c r="L90" s="9" t="s">
        <v>12</v>
      </c>
      <c r="M90" s="9" t="s">
        <v>902</v>
      </c>
      <c r="N90" s="55">
        <f>AVERAGE(Tabela1[[#This Row],[Fevereiro]:[Abril]])</f>
        <v>463.36666666666696</v>
      </c>
      <c r="O90" s="55">
        <f>AVERAGE(Tabela1[[#This Row],[Maio]:[Julho]])</f>
        <v>451.11333333333329</v>
      </c>
      <c r="P90" s="56">
        <f t="shared" si="1"/>
        <v>0</v>
      </c>
    </row>
    <row r="91" spans="1:16">
      <c r="A91" s="7" t="s">
        <v>822</v>
      </c>
      <c r="B91" s="7" t="s">
        <v>891</v>
      </c>
      <c r="C91" s="8">
        <v>203.32000000000002</v>
      </c>
      <c r="D91" s="8">
        <v>749.75999999999988</v>
      </c>
      <c r="E91" s="8">
        <v>0</v>
      </c>
      <c r="F91" s="8">
        <v>1337.4000000000005</v>
      </c>
      <c r="G91" s="8">
        <v>0</v>
      </c>
      <c r="H91" s="8">
        <v>0</v>
      </c>
      <c r="I91" s="8">
        <v>0</v>
      </c>
      <c r="J91" s="9" t="s">
        <v>882</v>
      </c>
      <c r="K91" s="9" t="s">
        <v>15</v>
      </c>
      <c r="L91" s="9" t="s">
        <v>13</v>
      </c>
      <c r="M91" s="7" t="s">
        <v>901</v>
      </c>
      <c r="N91" s="55">
        <f>AVERAGE(Tabela1[[#This Row],[Fevereiro]:[Abril]])</f>
        <v>317.69333333333333</v>
      </c>
      <c r="O91" s="55">
        <f>AVERAGE(Tabela1[[#This Row],[Maio]:[Julho]])</f>
        <v>445.80000000000018</v>
      </c>
      <c r="P91" s="56">
        <f t="shared" si="1"/>
        <v>2</v>
      </c>
    </row>
    <row r="92" spans="1:16">
      <c r="A92" s="7" t="s">
        <v>152</v>
      </c>
      <c r="B92" s="7" t="s">
        <v>890</v>
      </c>
      <c r="C92" s="8">
        <v>1.84</v>
      </c>
      <c r="D92" s="8">
        <v>5.5200000000000005</v>
      </c>
      <c r="E92" s="8">
        <v>9.91</v>
      </c>
      <c r="F92" s="8">
        <v>9.91</v>
      </c>
      <c r="G92" s="8">
        <v>237.9</v>
      </c>
      <c r="H92" s="8">
        <v>1035.6199999999999</v>
      </c>
      <c r="I92" s="8">
        <v>0</v>
      </c>
      <c r="J92" s="9" t="s">
        <v>879</v>
      </c>
      <c r="K92" s="9" t="s">
        <v>17</v>
      </c>
      <c r="L92" s="9" t="s">
        <v>13</v>
      </c>
      <c r="M92" s="9" t="s">
        <v>902</v>
      </c>
      <c r="N92" s="55">
        <f>AVERAGE(Tabela1[[#This Row],[Fevereiro]:[Abril]])</f>
        <v>5.7566666666666668</v>
      </c>
      <c r="O92" s="55">
        <f>AVERAGE(Tabela1[[#This Row],[Maio]:[Julho]])</f>
        <v>427.80999999999995</v>
      </c>
      <c r="P92" s="56">
        <f t="shared" si="1"/>
        <v>2</v>
      </c>
    </row>
    <row r="93" spans="1:16">
      <c r="A93" s="7" t="s">
        <v>479</v>
      </c>
      <c r="B93" s="7" t="s">
        <v>889</v>
      </c>
      <c r="C93" s="8">
        <v>0</v>
      </c>
      <c r="D93" s="8">
        <v>0</v>
      </c>
      <c r="E93" s="8">
        <v>583.80000000000007</v>
      </c>
      <c r="F93" s="8">
        <v>73.800000000000011</v>
      </c>
      <c r="G93" s="8">
        <v>1117.96</v>
      </c>
      <c r="H93" s="8">
        <v>73.800000000000011</v>
      </c>
      <c r="I93" s="8">
        <v>0</v>
      </c>
      <c r="J93" s="9" t="s">
        <v>879</v>
      </c>
      <c r="K93" s="9" t="s">
        <v>20</v>
      </c>
      <c r="L93" s="9" t="s">
        <v>13</v>
      </c>
      <c r="M93" s="9" t="s">
        <v>902</v>
      </c>
      <c r="N93" s="55">
        <f>AVERAGE(Tabela1[[#This Row],[Fevereiro]:[Abril]])</f>
        <v>194.60000000000002</v>
      </c>
      <c r="O93" s="55">
        <f>AVERAGE(Tabela1[[#This Row],[Maio]:[Julho]])</f>
        <v>421.8533333333333</v>
      </c>
      <c r="P93" s="56">
        <f t="shared" si="1"/>
        <v>2</v>
      </c>
    </row>
    <row r="94" spans="1:16">
      <c r="A94" s="7" t="s">
        <v>178</v>
      </c>
      <c r="B94" s="7" t="s">
        <v>890</v>
      </c>
      <c r="C94" s="8">
        <v>1.84</v>
      </c>
      <c r="D94" s="8">
        <v>1731.8699999999994</v>
      </c>
      <c r="E94" s="8">
        <v>86.990000000000009</v>
      </c>
      <c r="F94" s="8">
        <v>75.680000000000007</v>
      </c>
      <c r="G94" s="8">
        <v>1091.6399999999999</v>
      </c>
      <c r="H94" s="8">
        <v>0</v>
      </c>
      <c r="I94" s="8">
        <v>0</v>
      </c>
      <c r="J94" s="9" t="s">
        <v>879</v>
      </c>
      <c r="K94" s="9" t="s">
        <v>17</v>
      </c>
      <c r="L94" s="9" t="s">
        <v>13</v>
      </c>
      <c r="M94" s="9" t="s">
        <v>902</v>
      </c>
      <c r="N94" s="55">
        <f>AVERAGE(Tabela1[[#This Row],[Fevereiro]:[Abril]])</f>
        <v>606.89999999999975</v>
      </c>
      <c r="O94" s="55">
        <f>AVERAGE(Tabela1[[#This Row],[Maio]:[Julho]])</f>
        <v>389.10666666666663</v>
      </c>
      <c r="P94" s="56">
        <f t="shared" si="1"/>
        <v>0</v>
      </c>
    </row>
    <row r="95" spans="1:16">
      <c r="A95" s="7" t="s">
        <v>549</v>
      </c>
      <c r="B95" s="7" t="s">
        <v>889</v>
      </c>
      <c r="C95" s="8">
        <v>0</v>
      </c>
      <c r="D95" s="8">
        <v>0</v>
      </c>
      <c r="E95" s="8">
        <v>0</v>
      </c>
      <c r="F95" s="8">
        <v>616.5300000000002</v>
      </c>
      <c r="G95" s="8">
        <v>0</v>
      </c>
      <c r="H95" s="8">
        <v>535.01</v>
      </c>
      <c r="I95" s="8">
        <v>0</v>
      </c>
      <c r="J95" s="9" t="s">
        <v>879</v>
      </c>
      <c r="K95" s="9" t="s">
        <v>15</v>
      </c>
      <c r="L95" s="9" t="s">
        <v>13</v>
      </c>
      <c r="M95" s="9" t="s">
        <v>902</v>
      </c>
      <c r="N95" s="55">
        <f>AVERAGE(Tabela1[[#This Row],[Fevereiro]:[Abril]])</f>
        <v>0</v>
      </c>
      <c r="O95" s="55">
        <f>AVERAGE(Tabela1[[#This Row],[Maio]:[Julho]])</f>
        <v>383.84666666666675</v>
      </c>
      <c r="P95" s="56">
        <f t="shared" si="1"/>
        <v>2</v>
      </c>
    </row>
    <row r="96" spans="1:16">
      <c r="A96" s="7" t="s">
        <v>175</v>
      </c>
      <c r="B96" s="7" t="s">
        <v>888</v>
      </c>
      <c r="C96" s="8">
        <v>73.92</v>
      </c>
      <c r="D96" s="8">
        <v>233.87</v>
      </c>
      <c r="E96" s="8">
        <v>343.06999999999994</v>
      </c>
      <c r="F96" s="8">
        <v>152.77000000000001</v>
      </c>
      <c r="G96" s="8">
        <v>509.87000000000006</v>
      </c>
      <c r="H96" s="8">
        <v>484.83000000000015</v>
      </c>
      <c r="I96" s="8">
        <v>0</v>
      </c>
      <c r="J96" s="9" t="s">
        <v>883</v>
      </c>
      <c r="K96" s="9" t="s">
        <v>15</v>
      </c>
      <c r="L96" s="9" t="s">
        <v>13</v>
      </c>
      <c r="M96" s="9" t="s">
        <v>902</v>
      </c>
      <c r="N96" s="55">
        <f>AVERAGE(Tabela1[[#This Row],[Fevereiro]:[Abril]])</f>
        <v>216.95333333333329</v>
      </c>
      <c r="O96" s="55">
        <f>AVERAGE(Tabela1[[#This Row],[Maio]:[Julho]])</f>
        <v>382.49000000000007</v>
      </c>
      <c r="P96" s="56">
        <f t="shared" si="1"/>
        <v>2</v>
      </c>
    </row>
    <row r="97" spans="1:16">
      <c r="A97" s="7" t="s">
        <v>93</v>
      </c>
      <c r="B97" s="7" t="s">
        <v>890</v>
      </c>
      <c r="C97" s="8">
        <v>357.97000000000008</v>
      </c>
      <c r="D97" s="8">
        <v>489.90000000000003</v>
      </c>
      <c r="E97" s="8">
        <v>1574.1000000000001</v>
      </c>
      <c r="F97" s="8">
        <v>954.57</v>
      </c>
      <c r="G97" s="8">
        <v>118.22</v>
      </c>
      <c r="H97" s="8">
        <v>61.900000000000006</v>
      </c>
      <c r="I97" s="8">
        <v>0</v>
      </c>
      <c r="J97" s="9" t="s">
        <v>879</v>
      </c>
      <c r="K97" s="9" t="s">
        <v>16</v>
      </c>
      <c r="L97" s="9" t="s">
        <v>13</v>
      </c>
      <c r="M97" s="9" t="s">
        <v>902</v>
      </c>
      <c r="N97" s="55">
        <f>AVERAGE(Tabela1[[#This Row],[Fevereiro]:[Abril]])</f>
        <v>807.32333333333338</v>
      </c>
      <c r="O97" s="55">
        <f>AVERAGE(Tabela1[[#This Row],[Maio]:[Julho]])</f>
        <v>378.23</v>
      </c>
      <c r="P97" s="56">
        <f t="shared" si="1"/>
        <v>0</v>
      </c>
    </row>
    <row r="98" spans="1:16">
      <c r="A98" s="7" t="s">
        <v>126</v>
      </c>
      <c r="B98" s="7" t="s">
        <v>891</v>
      </c>
      <c r="C98" s="8">
        <v>12.63</v>
      </c>
      <c r="D98" s="8">
        <v>514.96</v>
      </c>
      <c r="E98" s="8">
        <v>112.68</v>
      </c>
      <c r="F98" s="8">
        <v>125.46000000000001</v>
      </c>
      <c r="G98" s="8">
        <v>865.86000000000024</v>
      </c>
      <c r="H98" s="8">
        <v>102.80000000000001</v>
      </c>
      <c r="I98" s="8">
        <v>0</v>
      </c>
      <c r="J98" s="9" t="s">
        <v>879</v>
      </c>
      <c r="K98" s="9" t="s">
        <v>16</v>
      </c>
      <c r="L98" s="9" t="s">
        <v>13</v>
      </c>
      <c r="M98" s="9" t="s">
        <v>902</v>
      </c>
      <c r="N98" s="55">
        <f>AVERAGE(Tabela1[[#This Row],[Fevereiro]:[Abril]])</f>
        <v>213.42333333333332</v>
      </c>
      <c r="O98" s="55">
        <f>AVERAGE(Tabela1[[#This Row],[Maio]:[Julho]])</f>
        <v>364.70666666666676</v>
      </c>
      <c r="P98" s="56">
        <f t="shared" si="1"/>
        <v>2</v>
      </c>
    </row>
    <row r="99" spans="1:16">
      <c r="A99" s="7" t="s">
        <v>674</v>
      </c>
      <c r="B99" s="7" t="s">
        <v>890</v>
      </c>
      <c r="C99" s="8">
        <v>675.15000000000009</v>
      </c>
      <c r="D99" s="8">
        <v>139.35</v>
      </c>
      <c r="E99" s="8">
        <v>11.58</v>
      </c>
      <c r="F99" s="8">
        <v>36.900000000000006</v>
      </c>
      <c r="G99" s="8">
        <v>357.67</v>
      </c>
      <c r="H99" s="8">
        <v>688.08000000000027</v>
      </c>
      <c r="I99" s="8">
        <v>0</v>
      </c>
      <c r="J99" s="9" t="s">
        <v>879</v>
      </c>
      <c r="K99" s="9" t="s">
        <v>21</v>
      </c>
      <c r="L99" s="9" t="s">
        <v>13</v>
      </c>
      <c r="M99" s="7" t="s">
        <v>901</v>
      </c>
      <c r="N99" s="55">
        <f>AVERAGE(Tabela1[[#This Row],[Fevereiro]:[Abril]])</f>
        <v>275.36000000000007</v>
      </c>
      <c r="O99" s="55">
        <f>AVERAGE(Tabela1[[#This Row],[Maio]:[Julho]])</f>
        <v>360.88333333333344</v>
      </c>
      <c r="P99" s="56">
        <f t="shared" si="1"/>
        <v>2</v>
      </c>
    </row>
    <row r="100" spans="1:16">
      <c r="A100" s="7" t="s">
        <v>518</v>
      </c>
      <c r="B100" s="7" t="s">
        <v>889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1042.9299999999998</v>
      </c>
      <c r="I100" s="8">
        <v>0</v>
      </c>
      <c r="J100" s="9" t="s">
        <v>879</v>
      </c>
      <c r="K100" s="9" t="s">
        <v>21</v>
      </c>
      <c r="L100" s="9" t="s">
        <v>13</v>
      </c>
      <c r="M100" s="9" t="s">
        <v>902</v>
      </c>
      <c r="N100" s="55">
        <f>AVERAGE(Tabela1[[#This Row],[Fevereiro]:[Abril]])</f>
        <v>0</v>
      </c>
      <c r="O100" s="55">
        <f>AVERAGE(Tabela1[[#This Row],[Maio]:[Julho]])</f>
        <v>347.64333333333326</v>
      </c>
      <c r="P100" s="56">
        <f t="shared" si="1"/>
        <v>2</v>
      </c>
    </row>
    <row r="101" spans="1:16">
      <c r="A101" s="7" t="s">
        <v>47</v>
      </c>
      <c r="B101" s="7" t="s">
        <v>888</v>
      </c>
      <c r="C101" s="8">
        <v>380.16</v>
      </c>
      <c r="D101" s="8">
        <v>535.86</v>
      </c>
      <c r="E101" s="8">
        <v>0.95</v>
      </c>
      <c r="F101" s="8">
        <v>301.44</v>
      </c>
      <c r="G101" s="8">
        <v>73.800000000000011</v>
      </c>
      <c r="H101" s="8">
        <v>656.79999999999984</v>
      </c>
      <c r="I101" s="8">
        <v>0</v>
      </c>
      <c r="J101" s="9" t="s">
        <v>879</v>
      </c>
      <c r="K101" s="9" t="s">
        <v>15</v>
      </c>
      <c r="L101" s="9" t="s">
        <v>13</v>
      </c>
      <c r="M101" s="9" t="s">
        <v>902</v>
      </c>
      <c r="N101" s="55">
        <f>AVERAGE(Tabela1[[#This Row],[Fevereiro]:[Abril]])</f>
        <v>305.65666666666669</v>
      </c>
      <c r="O101" s="55">
        <f>AVERAGE(Tabela1[[#This Row],[Maio]:[Julho]])</f>
        <v>344.01333333333332</v>
      </c>
      <c r="P101" s="56">
        <f t="shared" si="1"/>
        <v>2</v>
      </c>
    </row>
    <row r="102" spans="1:16">
      <c r="A102" s="7" t="s">
        <v>129</v>
      </c>
      <c r="B102" s="7" t="s">
        <v>888</v>
      </c>
      <c r="C102" s="8">
        <v>513.88</v>
      </c>
      <c r="D102" s="8">
        <v>520.11</v>
      </c>
      <c r="E102" s="8">
        <v>398.14999999999992</v>
      </c>
      <c r="F102" s="8">
        <v>370.44</v>
      </c>
      <c r="G102" s="8">
        <v>650.24000000000012</v>
      </c>
      <c r="H102" s="8">
        <v>0</v>
      </c>
      <c r="I102" s="8">
        <v>0</v>
      </c>
      <c r="J102" s="9" t="s">
        <v>885</v>
      </c>
      <c r="K102" s="9" t="s">
        <v>15</v>
      </c>
      <c r="L102" s="9" t="s">
        <v>13</v>
      </c>
      <c r="M102" s="9" t="s">
        <v>902</v>
      </c>
      <c r="N102" s="55">
        <f>AVERAGE(Tabela1[[#This Row],[Fevereiro]:[Abril]])</f>
        <v>477.37999999999994</v>
      </c>
      <c r="O102" s="55">
        <f>AVERAGE(Tabela1[[#This Row],[Maio]:[Julho]])</f>
        <v>340.22666666666669</v>
      </c>
      <c r="P102" s="56">
        <f t="shared" si="1"/>
        <v>0</v>
      </c>
    </row>
    <row r="103" spans="1:16">
      <c r="A103" s="7" t="s">
        <v>596</v>
      </c>
      <c r="B103" s="7" t="s">
        <v>890</v>
      </c>
      <c r="C103" s="8">
        <v>284.61000000000007</v>
      </c>
      <c r="D103" s="8">
        <v>75.78</v>
      </c>
      <c r="E103" s="8">
        <v>67.5</v>
      </c>
      <c r="F103" s="8">
        <v>409.07000000000011</v>
      </c>
      <c r="G103" s="8">
        <v>309.48</v>
      </c>
      <c r="H103" s="8">
        <v>292.03999999999996</v>
      </c>
      <c r="I103" s="8">
        <v>0</v>
      </c>
      <c r="J103" s="9" t="s">
        <v>879</v>
      </c>
      <c r="K103" s="9" t="s">
        <v>15</v>
      </c>
      <c r="L103" s="9" t="s">
        <v>13</v>
      </c>
      <c r="M103" s="9" t="s">
        <v>902</v>
      </c>
      <c r="N103" s="55">
        <f>AVERAGE(Tabela1[[#This Row],[Fevereiro]:[Abril]])</f>
        <v>142.63000000000002</v>
      </c>
      <c r="O103" s="55">
        <f>AVERAGE(Tabela1[[#This Row],[Maio]:[Julho]])</f>
        <v>336.8633333333334</v>
      </c>
      <c r="P103" s="56">
        <f t="shared" si="1"/>
        <v>2</v>
      </c>
    </row>
    <row r="104" spans="1:16">
      <c r="A104" s="7" t="s">
        <v>199</v>
      </c>
      <c r="B104" s="7" t="s">
        <v>890</v>
      </c>
      <c r="C104" s="8">
        <v>295.97999999999996</v>
      </c>
      <c r="D104" s="8">
        <v>158.4</v>
      </c>
      <c r="E104" s="8">
        <v>576.78999999999985</v>
      </c>
      <c r="F104" s="8">
        <v>172.19</v>
      </c>
      <c r="G104" s="8">
        <v>546.88000000000011</v>
      </c>
      <c r="H104" s="8">
        <v>266.68</v>
      </c>
      <c r="I104" s="8">
        <v>0</v>
      </c>
      <c r="J104" s="9" t="s">
        <v>879</v>
      </c>
      <c r="K104" s="9" t="s">
        <v>18</v>
      </c>
      <c r="L104" s="9" t="s">
        <v>13</v>
      </c>
      <c r="M104" s="7" t="s">
        <v>901</v>
      </c>
      <c r="N104" s="55">
        <f>AVERAGE(Tabela1[[#This Row],[Fevereiro]:[Abril]])</f>
        <v>343.7233333333333</v>
      </c>
      <c r="O104" s="55">
        <f>AVERAGE(Tabela1[[#This Row],[Maio]:[Julho]])</f>
        <v>328.58333333333343</v>
      </c>
      <c r="P104" s="56">
        <f t="shared" si="1"/>
        <v>0</v>
      </c>
    </row>
    <row r="105" spans="1:16">
      <c r="A105" s="7" t="s">
        <v>784</v>
      </c>
      <c r="B105" s="7" t="s">
        <v>890</v>
      </c>
      <c r="C105" s="8">
        <v>84.48</v>
      </c>
      <c r="D105" s="8">
        <v>0</v>
      </c>
      <c r="E105" s="8">
        <v>0</v>
      </c>
      <c r="F105" s="8">
        <v>86.100000000000009</v>
      </c>
      <c r="G105" s="8">
        <v>497.22000000000008</v>
      </c>
      <c r="H105" s="8">
        <v>382.28000000000009</v>
      </c>
      <c r="I105" s="8">
        <v>0</v>
      </c>
      <c r="J105" s="9" t="s">
        <v>23</v>
      </c>
      <c r="K105" s="9" t="s">
        <v>15</v>
      </c>
      <c r="L105" s="9" t="s">
        <v>13</v>
      </c>
      <c r="M105" s="9" t="s">
        <v>902</v>
      </c>
      <c r="N105" s="55">
        <f>AVERAGE(Tabela1[[#This Row],[Fevereiro]:[Abril]])</f>
        <v>28.16</v>
      </c>
      <c r="O105" s="55">
        <f>AVERAGE(Tabela1[[#This Row],[Maio]:[Julho]])</f>
        <v>321.86666666666673</v>
      </c>
      <c r="P105" s="56">
        <f t="shared" si="1"/>
        <v>2</v>
      </c>
    </row>
    <row r="106" spans="1:16">
      <c r="A106" s="7" t="s">
        <v>583</v>
      </c>
      <c r="B106" s="7" t="s">
        <v>890</v>
      </c>
      <c r="C106" s="8">
        <v>240.69</v>
      </c>
      <c r="D106" s="8">
        <v>237.89999999999995</v>
      </c>
      <c r="E106" s="8">
        <v>205.63</v>
      </c>
      <c r="F106" s="8">
        <v>270.46999999999997</v>
      </c>
      <c r="G106" s="8">
        <v>0</v>
      </c>
      <c r="H106" s="8">
        <v>673.45</v>
      </c>
      <c r="I106" s="8">
        <v>0</v>
      </c>
      <c r="J106" s="9" t="s">
        <v>879</v>
      </c>
      <c r="K106" s="9" t="s">
        <v>15</v>
      </c>
      <c r="L106" s="9" t="s">
        <v>13</v>
      </c>
      <c r="M106" s="9" t="s">
        <v>902</v>
      </c>
      <c r="N106" s="55">
        <f>AVERAGE(Tabela1[[#This Row],[Fevereiro]:[Abril]])</f>
        <v>228.0733333333333</v>
      </c>
      <c r="O106" s="55">
        <f>AVERAGE(Tabela1[[#This Row],[Maio]:[Julho]])</f>
        <v>314.64000000000004</v>
      </c>
      <c r="P106" s="56">
        <f t="shared" si="1"/>
        <v>2</v>
      </c>
    </row>
    <row r="107" spans="1:16">
      <c r="A107" s="7" t="s">
        <v>643</v>
      </c>
      <c r="B107" s="7" t="s">
        <v>890</v>
      </c>
      <c r="C107" s="8">
        <v>7.91</v>
      </c>
      <c r="D107" s="8">
        <v>2190.8899999999994</v>
      </c>
      <c r="E107" s="8">
        <v>9.91</v>
      </c>
      <c r="F107" s="8">
        <v>260.94</v>
      </c>
      <c r="G107" s="8">
        <v>593.53</v>
      </c>
      <c r="H107" s="8">
        <v>86.100000000000009</v>
      </c>
      <c r="I107" s="8">
        <v>0</v>
      </c>
      <c r="J107" s="9" t="s">
        <v>879</v>
      </c>
      <c r="K107" s="9" t="s">
        <v>17</v>
      </c>
      <c r="L107" s="9" t="s">
        <v>13</v>
      </c>
      <c r="M107" s="7" t="s">
        <v>901</v>
      </c>
      <c r="N107" s="55">
        <f>AVERAGE(Tabela1[[#This Row],[Fevereiro]:[Abril]])</f>
        <v>736.23666666666634</v>
      </c>
      <c r="O107" s="55">
        <f>AVERAGE(Tabela1[[#This Row],[Maio]:[Julho]])</f>
        <v>313.52333333333337</v>
      </c>
      <c r="P107" s="56">
        <f t="shared" si="1"/>
        <v>0</v>
      </c>
    </row>
    <row r="108" spans="1:16">
      <c r="A108" s="7" t="s">
        <v>186</v>
      </c>
      <c r="B108" s="7" t="s">
        <v>891</v>
      </c>
      <c r="C108" s="8">
        <v>1182.3200000000002</v>
      </c>
      <c r="D108" s="8">
        <v>241.20000000000002</v>
      </c>
      <c r="E108" s="8">
        <v>314.36</v>
      </c>
      <c r="F108" s="8">
        <v>128.47999999999999</v>
      </c>
      <c r="G108" s="8">
        <v>79.22</v>
      </c>
      <c r="H108" s="8">
        <v>722.73000000000025</v>
      </c>
      <c r="I108" s="8">
        <v>0</v>
      </c>
      <c r="J108" s="9" t="s">
        <v>885</v>
      </c>
      <c r="K108" s="9" t="s">
        <v>15</v>
      </c>
      <c r="L108" s="9" t="s">
        <v>13</v>
      </c>
      <c r="M108" s="9" t="s">
        <v>902</v>
      </c>
      <c r="N108" s="55">
        <f>AVERAGE(Tabela1[[#This Row],[Fevereiro]:[Abril]])</f>
        <v>579.29333333333341</v>
      </c>
      <c r="O108" s="55">
        <f>AVERAGE(Tabela1[[#This Row],[Maio]:[Julho]])</f>
        <v>310.14333333333343</v>
      </c>
      <c r="P108" s="56">
        <f t="shared" si="1"/>
        <v>0</v>
      </c>
    </row>
    <row r="109" spans="1:16">
      <c r="A109" s="7" t="s">
        <v>552</v>
      </c>
      <c r="B109" s="7" t="s">
        <v>889</v>
      </c>
      <c r="C109" s="8">
        <v>771.04000000000008</v>
      </c>
      <c r="D109" s="8">
        <v>3.68</v>
      </c>
      <c r="E109" s="8">
        <v>324.33</v>
      </c>
      <c r="F109" s="8">
        <v>3.78</v>
      </c>
      <c r="G109" s="8">
        <v>919.88000000000011</v>
      </c>
      <c r="H109" s="8">
        <v>1.89</v>
      </c>
      <c r="I109" s="8">
        <v>0</v>
      </c>
      <c r="J109" s="9" t="s">
        <v>879</v>
      </c>
      <c r="K109" s="9" t="s">
        <v>21</v>
      </c>
      <c r="L109" s="9" t="s">
        <v>13</v>
      </c>
      <c r="M109" s="9" t="s">
        <v>902</v>
      </c>
      <c r="N109" s="55">
        <f>AVERAGE(Tabela1[[#This Row],[Fevereiro]:[Abril]])</f>
        <v>366.34999999999997</v>
      </c>
      <c r="O109" s="55">
        <f>AVERAGE(Tabela1[[#This Row],[Maio]:[Julho]])</f>
        <v>308.51666666666671</v>
      </c>
      <c r="P109" s="56">
        <f t="shared" si="1"/>
        <v>0</v>
      </c>
    </row>
    <row r="110" spans="1:16">
      <c r="A110" s="7" t="s">
        <v>531</v>
      </c>
      <c r="B110" s="7" t="s">
        <v>889</v>
      </c>
      <c r="C110" s="8">
        <v>151.56</v>
      </c>
      <c r="D110" s="8">
        <v>0</v>
      </c>
      <c r="E110" s="8">
        <v>578.55000000000018</v>
      </c>
      <c r="F110" s="8">
        <v>259.35000000000002</v>
      </c>
      <c r="G110" s="8">
        <v>424.74999999999994</v>
      </c>
      <c r="H110" s="8">
        <v>230.22000000000003</v>
      </c>
      <c r="I110" s="8">
        <v>0</v>
      </c>
      <c r="J110" s="9" t="s">
        <v>879</v>
      </c>
      <c r="K110" s="9" t="s">
        <v>21</v>
      </c>
      <c r="L110" s="9" t="s">
        <v>13</v>
      </c>
      <c r="M110" s="9" t="s">
        <v>902</v>
      </c>
      <c r="N110" s="55">
        <f>AVERAGE(Tabela1[[#This Row],[Fevereiro]:[Abril]])</f>
        <v>243.37000000000003</v>
      </c>
      <c r="O110" s="55">
        <f>AVERAGE(Tabela1[[#This Row],[Maio]:[Julho]])</f>
        <v>304.77333333333331</v>
      </c>
      <c r="P110" s="56">
        <f t="shared" si="1"/>
        <v>2</v>
      </c>
    </row>
    <row r="111" spans="1:16">
      <c r="A111" s="7" t="s">
        <v>848</v>
      </c>
      <c r="B111" s="7" t="s">
        <v>888</v>
      </c>
      <c r="C111" s="8">
        <v>502.87999999999994</v>
      </c>
      <c r="D111" s="8">
        <v>274.56</v>
      </c>
      <c r="E111" s="8">
        <v>386.88000000000005</v>
      </c>
      <c r="F111" s="8">
        <v>556.4</v>
      </c>
      <c r="G111" s="8">
        <v>73.800000000000011</v>
      </c>
      <c r="H111" s="8">
        <v>280.14</v>
      </c>
      <c r="I111" s="8">
        <v>0</v>
      </c>
      <c r="J111" s="9" t="s">
        <v>885</v>
      </c>
      <c r="K111" s="9" t="s">
        <v>15</v>
      </c>
      <c r="L111" s="9" t="s">
        <v>13</v>
      </c>
      <c r="M111" s="7" t="s">
        <v>901</v>
      </c>
      <c r="N111" s="55">
        <f>AVERAGE(Tabela1[[#This Row],[Fevereiro]:[Abril]])</f>
        <v>388.10666666666663</v>
      </c>
      <c r="O111" s="55">
        <f>AVERAGE(Tabela1[[#This Row],[Maio]:[Julho]])</f>
        <v>303.44666666666666</v>
      </c>
      <c r="P111" s="56">
        <f t="shared" si="1"/>
        <v>0</v>
      </c>
    </row>
    <row r="112" spans="1:16">
      <c r="A112" s="7" t="s">
        <v>744</v>
      </c>
      <c r="B112" s="7" t="s">
        <v>888</v>
      </c>
      <c r="C112" s="8">
        <v>752.2</v>
      </c>
      <c r="D112" s="8">
        <v>0</v>
      </c>
      <c r="E112" s="8">
        <v>1.89</v>
      </c>
      <c r="F112" s="8">
        <v>679.38</v>
      </c>
      <c r="G112" s="8">
        <v>217.96000000000006</v>
      </c>
      <c r="H112" s="8">
        <v>0</v>
      </c>
      <c r="I112" s="8">
        <v>0</v>
      </c>
      <c r="J112" s="9" t="s">
        <v>886</v>
      </c>
      <c r="K112" s="9" t="s">
        <v>15</v>
      </c>
      <c r="L112" s="9" t="s">
        <v>12</v>
      </c>
      <c r="M112" s="9" t="s">
        <v>902</v>
      </c>
      <c r="N112" s="55">
        <f>AVERAGE(Tabela1[[#This Row],[Fevereiro]:[Abril]])</f>
        <v>251.36333333333334</v>
      </c>
      <c r="O112" s="55">
        <f>AVERAGE(Tabela1[[#This Row],[Maio]:[Julho]])</f>
        <v>299.11333333333334</v>
      </c>
      <c r="P112" s="56">
        <f t="shared" si="1"/>
        <v>2</v>
      </c>
    </row>
    <row r="113" spans="1:16">
      <c r="A113" s="7" t="s">
        <v>204</v>
      </c>
      <c r="B113" s="7" t="s">
        <v>888</v>
      </c>
      <c r="C113" s="8">
        <v>73.92</v>
      </c>
      <c r="D113" s="8">
        <v>264.54999999999995</v>
      </c>
      <c r="E113" s="8">
        <v>85.9</v>
      </c>
      <c r="F113" s="8">
        <v>354</v>
      </c>
      <c r="G113" s="8">
        <v>82.600000000000009</v>
      </c>
      <c r="H113" s="8">
        <v>453.39</v>
      </c>
      <c r="I113" s="8">
        <v>0</v>
      </c>
      <c r="J113" s="9" t="s">
        <v>879</v>
      </c>
      <c r="K113" s="9" t="s">
        <v>15</v>
      </c>
      <c r="L113" s="9" t="s">
        <v>905</v>
      </c>
      <c r="M113" s="9" t="s">
        <v>902</v>
      </c>
      <c r="N113" s="55">
        <f>AVERAGE(Tabela1[[#This Row],[Fevereiro]:[Abril]])</f>
        <v>141.45666666666668</v>
      </c>
      <c r="O113" s="55">
        <f>AVERAGE(Tabela1[[#This Row],[Maio]:[Julho]])</f>
        <v>296.66333333333336</v>
      </c>
      <c r="P113" s="56">
        <f t="shared" si="1"/>
        <v>2</v>
      </c>
    </row>
    <row r="114" spans="1:16">
      <c r="A114" s="7" t="s">
        <v>246</v>
      </c>
      <c r="B114" s="7" t="s">
        <v>888</v>
      </c>
      <c r="C114" s="8">
        <v>73.92</v>
      </c>
      <c r="D114" s="8">
        <v>425.30000000000007</v>
      </c>
      <c r="E114" s="8">
        <v>79.319999999999993</v>
      </c>
      <c r="F114" s="8">
        <v>0</v>
      </c>
      <c r="G114" s="8">
        <v>654.29999999999984</v>
      </c>
      <c r="H114" s="8">
        <v>233.74999999999997</v>
      </c>
      <c r="I114" s="8">
        <v>0</v>
      </c>
      <c r="J114" s="9" t="s">
        <v>885</v>
      </c>
      <c r="K114" s="9" t="s">
        <v>15</v>
      </c>
      <c r="L114" s="9" t="s">
        <v>905</v>
      </c>
      <c r="M114" s="7" t="s">
        <v>901</v>
      </c>
      <c r="N114" s="55">
        <f>AVERAGE(Tabela1[[#This Row],[Fevereiro]:[Abril]])</f>
        <v>192.84666666666669</v>
      </c>
      <c r="O114" s="55">
        <f>AVERAGE(Tabela1[[#This Row],[Maio]:[Julho]])</f>
        <v>296.01666666666659</v>
      </c>
      <c r="P114" s="56">
        <f t="shared" si="1"/>
        <v>2</v>
      </c>
    </row>
    <row r="115" spans="1:16">
      <c r="A115" s="7" t="s">
        <v>646</v>
      </c>
      <c r="B115" s="7" t="s">
        <v>890</v>
      </c>
      <c r="C115" s="8">
        <v>316.38</v>
      </c>
      <c r="D115" s="8">
        <v>1.06</v>
      </c>
      <c r="E115" s="8">
        <v>498.29</v>
      </c>
      <c r="F115" s="8">
        <v>440.65999999999997</v>
      </c>
      <c r="G115" s="8">
        <v>75.690000000000012</v>
      </c>
      <c r="H115" s="8">
        <v>326.76</v>
      </c>
      <c r="I115" s="8">
        <v>0</v>
      </c>
      <c r="J115" s="9" t="s">
        <v>879</v>
      </c>
      <c r="K115" s="9" t="s">
        <v>21</v>
      </c>
      <c r="L115" s="9" t="s">
        <v>13</v>
      </c>
      <c r="M115" s="7" t="s">
        <v>901</v>
      </c>
      <c r="N115" s="55">
        <f>AVERAGE(Tabela1[[#This Row],[Fevereiro]:[Abril]])</f>
        <v>271.91000000000003</v>
      </c>
      <c r="O115" s="55">
        <f>AVERAGE(Tabela1[[#This Row],[Maio]:[Julho]])</f>
        <v>281.03666666666669</v>
      </c>
      <c r="P115" s="56">
        <f t="shared" si="1"/>
        <v>2</v>
      </c>
    </row>
    <row r="116" spans="1:16">
      <c r="A116" s="7" t="s">
        <v>563</v>
      </c>
      <c r="B116" s="7" t="s">
        <v>890</v>
      </c>
      <c r="C116" s="8">
        <v>126.72</v>
      </c>
      <c r="D116" s="8">
        <v>1520.1</v>
      </c>
      <c r="E116" s="8">
        <v>79.260000000000005</v>
      </c>
      <c r="F116" s="8">
        <v>738</v>
      </c>
      <c r="G116" s="8">
        <v>73.800000000000011</v>
      </c>
      <c r="H116" s="8">
        <v>0</v>
      </c>
      <c r="I116" s="8">
        <v>0</v>
      </c>
      <c r="J116" s="9" t="s">
        <v>885</v>
      </c>
      <c r="K116" s="9" t="s">
        <v>15</v>
      </c>
      <c r="L116" s="9" t="s">
        <v>12</v>
      </c>
      <c r="M116" s="9" t="s">
        <v>902</v>
      </c>
      <c r="N116" s="55">
        <f>AVERAGE(Tabela1[[#This Row],[Fevereiro]:[Abril]])</f>
        <v>575.36</v>
      </c>
      <c r="O116" s="55">
        <f>AVERAGE(Tabela1[[#This Row],[Maio]:[Julho]])</f>
        <v>270.59999999999997</v>
      </c>
      <c r="P116" s="56">
        <f t="shared" si="1"/>
        <v>0</v>
      </c>
    </row>
    <row r="117" spans="1:16">
      <c r="A117" s="7" t="s">
        <v>189</v>
      </c>
      <c r="B117" s="7" t="s">
        <v>890</v>
      </c>
      <c r="C117" s="8">
        <v>450.13999999999993</v>
      </c>
      <c r="D117" s="8">
        <v>234.79999999999995</v>
      </c>
      <c r="E117" s="8">
        <v>151.64000000000001</v>
      </c>
      <c r="F117" s="8">
        <v>478.72</v>
      </c>
      <c r="G117" s="8">
        <v>30.240000000000002</v>
      </c>
      <c r="H117" s="8">
        <v>300.38</v>
      </c>
      <c r="I117" s="8">
        <v>0</v>
      </c>
      <c r="J117" s="9" t="s">
        <v>883</v>
      </c>
      <c r="K117" s="9" t="s">
        <v>15</v>
      </c>
      <c r="L117" s="9" t="s">
        <v>13</v>
      </c>
      <c r="M117" s="7" t="s">
        <v>901</v>
      </c>
      <c r="N117" s="55">
        <f>AVERAGE(Tabela1[[#This Row],[Fevereiro]:[Abril]])</f>
        <v>278.85999999999996</v>
      </c>
      <c r="O117" s="55">
        <f>AVERAGE(Tabela1[[#This Row],[Maio]:[Julho]])</f>
        <v>269.78000000000003</v>
      </c>
      <c r="P117" s="56">
        <f t="shared" si="1"/>
        <v>0</v>
      </c>
    </row>
    <row r="118" spans="1:16">
      <c r="A118" s="7" t="s">
        <v>802</v>
      </c>
      <c r="B118" s="7" t="s">
        <v>891</v>
      </c>
      <c r="C118" s="8">
        <v>128.95000000000002</v>
      </c>
      <c r="D118" s="8">
        <v>0</v>
      </c>
      <c r="E118" s="8">
        <v>0</v>
      </c>
      <c r="F118" s="8">
        <v>0</v>
      </c>
      <c r="G118" s="8">
        <v>548.32000000000028</v>
      </c>
      <c r="H118" s="8">
        <v>252.00999999999996</v>
      </c>
      <c r="I118" s="8">
        <v>0</v>
      </c>
      <c r="J118" s="9" t="s">
        <v>880</v>
      </c>
      <c r="K118" s="9" t="s">
        <v>17</v>
      </c>
      <c r="L118" s="9" t="s">
        <v>13</v>
      </c>
      <c r="M118" s="9" t="s">
        <v>902</v>
      </c>
      <c r="N118" s="55">
        <f>AVERAGE(Tabela1[[#This Row],[Fevereiro]:[Abril]])</f>
        <v>42.983333333333341</v>
      </c>
      <c r="O118" s="55">
        <f>AVERAGE(Tabela1[[#This Row],[Maio]:[Julho]])</f>
        <v>266.77666666666676</v>
      </c>
      <c r="P118" s="56">
        <f t="shared" si="1"/>
        <v>2</v>
      </c>
    </row>
    <row r="119" spans="1:16">
      <c r="A119" s="7" t="s">
        <v>452</v>
      </c>
      <c r="B119" s="7" t="s">
        <v>889</v>
      </c>
      <c r="C119" s="8">
        <v>63.370000000000005</v>
      </c>
      <c r="D119" s="8">
        <v>1.84</v>
      </c>
      <c r="E119" s="8">
        <v>331.10999999999996</v>
      </c>
      <c r="F119" s="8">
        <v>564.93000000000006</v>
      </c>
      <c r="G119" s="8">
        <v>73.800000000000011</v>
      </c>
      <c r="H119" s="8">
        <v>155.85</v>
      </c>
      <c r="I119" s="8">
        <v>0</v>
      </c>
      <c r="J119" s="9" t="s">
        <v>879</v>
      </c>
      <c r="K119" s="9" t="s">
        <v>20</v>
      </c>
      <c r="L119" s="9" t="s">
        <v>13</v>
      </c>
      <c r="M119" s="9" t="s">
        <v>902</v>
      </c>
      <c r="N119" s="55">
        <f>AVERAGE(Tabela1[[#This Row],[Fevereiro]:[Abril]])</f>
        <v>132.10666666666665</v>
      </c>
      <c r="O119" s="55">
        <f>AVERAGE(Tabela1[[#This Row],[Maio]:[Julho]])</f>
        <v>264.86</v>
      </c>
      <c r="P119" s="56">
        <f t="shared" si="1"/>
        <v>2</v>
      </c>
    </row>
    <row r="120" spans="1:16">
      <c r="A120" s="7" t="s">
        <v>842</v>
      </c>
      <c r="B120" s="7" t="s">
        <v>888</v>
      </c>
      <c r="C120" s="8">
        <v>73.92</v>
      </c>
      <c r="D120" s="8">
        <v>778.41999999999985</v>
      </c>
      <c r="E120" s="8">
        <v>79.319999999999993</v>
      </c>
      <c r="F120" s="8">
        <v>12.3</v>
      </c>
      <c r="G120" s="8">
        <v>253.23999999999998</v>
      </c>
      <c r="H120" s="8">
        <v>492.41999999999996</v>
      </c>
      <c r="I120" s="8">
        <v>0</v>
      </c>
      <c r="J120" s="9" t="s">
        <v>887</v>
      </c>
      <c r="K120" s="9" t="s">
        <v>15</v>
      </c>
      <c r="L120" s="9" t="s">
        <v>13</v>
      </c>
      <c r="M120" s="7" t="s">
        <v>901</v>
      </c>
      <c r="N120" s="55">
        <f>AVERAGE(Tabela1[[#This Row],[Fevereiro]:[Abril]])</f>
        <v>310.55333333333328</v>
      </c>
      <c r="O120" s="55">
        <f>AVERAGE(Tabela1[[#This Row],[Maio]:[Julho]])</f>
        <v>252.65333333333331</v>
      </c>
      <c r="P120" s="56">
        <f t="shared" si="1"/>
        <v>0</v>
      </c>
    </row>
    <row r="121" spans="1:16">
      <c r="A121" s="7" t="s">
        <v>850</v>
      </c>
      <c r="B121" s="7" t="s">
        <v>888</v>
      </c>
      <c r="C121" s="8">
        <v>0</v>
      </c>
      <c r="D121" s="8">
        <v>0</v>
      </c>
      <c r="E121" s="8">
        <v>0</v>
      </c>
      <c r="F121" s="8">
        <v>0</v>
      </c>
      <c r="G121" s="8">
        <v>82.110000000000014</v>
      </c>
      <c r="H121" s="8">
        <v>671.76</v>
      </c>
      <c r="I121" s="8">
        <v>0</v>
      </c>
      <c r="J121" s="9" t="s">
        <v>23</v>
      </c>
      <c r="K121" s="9" t="s">
        <v>15</v>
      </c>
      <c r="L121" s="9" t="s">
        <v>13</v>
      </c>
      <c r="M121" s="7" t="s">
        <v>901</v>
      </c>
      <c r="N121" s="55">
        <f>AVERAGE(Tabela1[[#This Row],[Fevereiro]:[Abril]])</f>
        <v>0</v>
      </c>
      <c r="O121" s="55">
        <f>AVERAGE(Tabela1[[#This Row],[Maio]:[Julho]])</f>
        <v>251.29</v>
      </c>
      <c r="P121" s="56">
        <f t="shared" si="1"/>
        <v>2</v>
      </c>
    </row>
    <row r="122" spans="1:16">
      <c r="A122" s="7" t="s">
        <v>41</v>
      </c>
      <c r="B122" s="7" t="s">
        <v>888</v>
      </c>
      <c r="C122" s="8">
        <v>336.18</v>
      </c>
      <c r="D122" s="8">
        <v>676.31999999999982</v>
      </c>
      <c r="E122" s="8">
        <v>69.44</v>
      </c>
      <c r="F122" s="8">
        <v>157.20000000000002</v>
      </c>
      <c r="G122" s="8">
        <v>311.53000000000003</v>
      </c>
      <c r="H122" s="8">
        <v>282.05000000000007</v>
      </c>
      <c r="I122" s="8">
        <v>0</v>
      </c>
      <c r="J122" s="9" t="s">
        <v>879</v>
      </c>
      <c r="K122" s="9" t="s">
        <v>15</v>
      </c>
      <c r="L122" s="9" t="s">
        <v>13</v>
      </c>
      <c r="M122" s="9" t="s">
        <v>902</v>
      </c>
      <c r="N122" s="55">
        <f>AVERAGE(Tabela1[[#This Row],[Fevereiro]:[Abril]])</f>
        <v>360.64666666666659</v>
      </c>
      <c r="O122" s="55">
        <f>AVERAGE(Tabela1[[#This Row],[Maio]:[Julho]])</f>
        <v>250.26000000000002</v>
      </c>
      <c r="P122" s="56">
        <f t="shared" si="1"/>
        <v>0</v>
      </c>
    </row>
    <row r="123" spans="1:16">
      <c r="A123" s="7" t="s">
        <v>91</v>
      </c>
      <c r="B123" s="7" t="s">
        <v>888</v>
      </c>
      <c r="C123" s="8">
        <v>888.20999999999981</v>
      </c>
      <c r="D123" s="8">
        <v>1309.2399999999993</v>
      </c>
      <c r="E123" s="8">
        <v>905.27</v>
      </c>
      <c r="F123" s="8">
        <v>407.69000000000017</v>
      </c>
      <c r="G123" s="8">
        <v>320.97000000000003</v>
      </c>
      <c r="H123" s="8">
        <v>0</v>
      </c>
      <c r="I123" s="8">
        <v>0</v>
      </c>
      <c r="J123" s="9" t="s">
        <v>23</v>
      </c>
      <c r="K123" s="9" t="s">
        <v>15</v>
      </c>
      <c r="L123" s="9" t="s">
        <v>12</v>
      </c>
      <c r="M123" s="9" t="s">
        <v>902</v>
      </c>
      <c r="N123" s="55">
        <f>AVERAGE(Tabela1[[#This Row],[Fevereiro]:[Abril]])</f>
        <v>1034.2399999999996</v>
      </c>
      <c r="O123" s="55">
        <f>AVERAGE(Tabela1[[#This Row],[Maio]:[Julho]])</f>
        <v>242.88666666666674</v>
      </c>
      <c r="P123" s="56">
        <f t="shared" si="1"/>
        <v>0</v>
      </c>
    </row>
    <row r="124" spans="1:16">
      <c r="A124" s="7" t="s">
        <v>493</v>
      </c>
      <c r="B124" s="7" t="s">
        <v>889</v>
      </c>
      <c r="C124" s="8">
        <v>110.6</v>
      </c>
      <c r="D124" s="8">
        <v>0</v>
      </c>
      <c r="E124" s="8">
        <v>723.7399999999999</v>
      </c>
      <c r="F124" s="8">
        <v>617.80000000000007</v>
      </c>
      <c r="G124" s="8">
        <v>69.410000000000011</v>
      </c>
      <c r="H124" s="8">
        <v>24.6</v>
      </c>
      <c r="I124" s="8">
        <v>0</v>
      </c>
      <c r="J124" s="9" t="s">
        <v>882</v>
      </c>
      <c r="K124" s="9" t="s">
        <v>15</v>
      </c>
      <c r="L124" s="9" t="s">
        <v>13</v>
      </c>
      <c r="M124" s="9" t="s">
        <v>902</v>
      </c>
      <c r="N124" s="55">
        <f>AVERAGE(Tabela1[[#This Row],[Fevereiro]:[Abril]])</f>
        <v>278.11333333333329</v>
      </c>
      <c r="O124" s="55">
        <f>AVERAGE(Tabela1[[#This Row],[Maio]:[Julho]])</f>
        <v>237.27</v>
      </c>
      <c r="P124" s="56">
        <f t="shared" si="1"/>
        <v>0</v>
      </c>
    </row>
    <row r="125" spans="1:16">
      <c r="A125" s="7" t="s">
        <v>137</v>
      </c>
      <c r="B125" s="7" t="s">
        <v>889</v>
      </c>
      <c r="C125" s="8">
        <v>810.25</v>
      </c>
      <c r="D125" s="8">
        <v>253.29000000000002</v>
      </c>
      <c r="E125" s="8">
        <v>383.1</v>
      </c>
      <c r="F125" s="8">
        <v>0</v>
      </c>
      <c r="G125" s="8">
        <v>0</v>
      </c>
      <c r="H125" s="8">
        <v>698.8000000000003</v>
      </c>
      <c r="I125" s="8">
        <v>0</v>
      </c>
      <c r="J125" s="9" t="s">
        <v>879</v>
      </c>
      <c r="K125" s="9" t="s">
        <v>17</v>
      </c>
      <c r="L125" s="9" t="s">
        <v>13</v>
      </c>
      <c r="M125" s="9" t="s">
        <v>902</v>
      </c>
      <c r="N125" s="55">
        <f>AVERAGE(Tabela1[[#This Row],[Fevereiro]:[Abril]])</f>
        <v>482.21333333333331</v>
      </c>
      <c r="O125" s="55">
        <f>AVERAGE(Tabela1[[#This Row],[Maio]:[Julho]])</f>
        <v>232.93333333333342</v>
      </c>
      <c r="P125" s="56">
        <f t="shared" si="1"/>
        <v>0</v>
      </c>
    </row>
    <row r="126" spans="1:16">
      <c r="A126" s="7" t="s">
        <v>807</v>
      </c>
      <c r="B126" s="7" t="s">
        <v>891</v>
      </c>
      <c r="C126" s="8">
        <v>941.87</v>
      </c>
      <c r="D126" s="8">
        <v>295.16000000000003</v>
      </c>
      <c r="E126" s="8">
        <v>194.09999999999997</v>
      </c>
      <c r="F126" s="8">
        <v>0</v>
      </c>
      <c r="G126" s="8">
        <v>0</v>
      </c>
      <c r="H126" s="8">
        <v>694.0400000000003</v>
      </c>
      <c r="I126" s="8">
        <v>0</v>
      </c>
      <c r="J126" s="9" t="s">
        <v>884</v>
      </c>
      <c r="K126" s="9" t="s">
        <v>15</v>
      </c>
      <c r="L126" s="9" t="s">
        <v>13</v>
      </c>
      <c r="M126" s="9" t="s">
        <v>902</v>
      </c>
      <c r="N126" s="55">
        <f>AVERAGE(Tabela1[[#This Row],[Fevereiro]:[Abril]])</f>
        <v>477.04333333333329</v>
      </c>
      <c r="O126" s="55">
        <f>AVERAGE(Tabela1[[#This Row],[Maio]:[Julho]])</f>
        <v>231.34666666666678</v>
      </c>
      <c r="P126" s="56">
        <f t="shared" si="1"/>
        <v>0</v>
      </c>
    </row>
    <row r="127" spans="1:16">
      <c r="A127" s="7" t="s">
        <v>465</v>
      </c>
      <c r="B127" s="7" t="s">
        <v>889</v>
      </c>
      <c r="C127" s="8">
        <v>3.68</v>
      </c>
      <c r="D127" s="8">
        <v>115.97000000000001</v>
      </c>
      <c r="E127" s="8">
        <v>85.9</v>
      </c>
      <c r="F127" s="8">
        <v>9.91</v>
      </c>
      <c r="G127" s="8">
        <v>498.58999999999992</v>
      </c>
      <c r="H127" s="8">
        <v>170.15999999999997</v>
      </c>
      <c r="I127" s="8">
        <v>0</v>
      </c>
      <c r="J127" s="9" t="s">
        <v>879</v>
      </c>
      <c r="K127" s="9" t="s">
        <v>20</v>
      </c>
      <c r="L127" s="9" t="s">
        <v>13</v>
      </c>
      <c r="M127" s="9" t="s">
        <v>902</v>
      </c>
      <c r="N127" s="55">
        <f>AVERAGE(Tabela1[[#This Row],[Fevereiro]:[Abril]])</f>
        <v>68.516666666666666</v>
      </c>
      <c r="O127" s="55">
        <f>AVERAGE(Tabela1[[#This Row],[Maio]:[Julho]])</f>
        <v>226.21999999999994</v>
      </c>
      <c r="P127" s="56">
        <f t="shared" si="1"/>
        <v>2</v>
      </c>
    </row>
    <row r="128" spans="1:16">
      <c r="A128" s="7" t="s">
        <v>36</v>
      </c>
      <c r="B128" s="7" t="s">
        <v>888</v>
      </c>
      <c r="C128" s="8">
        <v>42.31</v>
      </c>
      <c r="D128" s="8">
        <v>366.20000000000005</v>
      </c>
      <c r="E128" s="8">
        <v>69.37</v>
      </c>
      <c r="F128" s="8">
        <v>74.12</v>
      </c>
      <c r="G128" s="8">
        <v>318.08000000000004</v>
      </c>
      <c r="H128" s="8">
        <v>285.66000000000008</v>
      </c>
      <c r="I128" s="8">
        <v>0</v>
      </c>
      <c r="J128" s="9" t="s">
        <v>879</v>
      </c>
      <c r="K128" s="9" t="s">
        <v>15</v>
      </c>
      <c r="L128" s="9" t="s">
        <v>13</v>
      </c>
      <c r="M128" s="9" t="s">
        <v>902</v>
      </c>
      <c r="N128" s="55">
        <f>AVERAGE(Tabela1[[#This Row],[Fevereiro]:[Abril]])</f>
        <v>159.29333333333335</v>
      </c>
      <c r="O128" s="55">
        <f>AVERAGE(Tabela1[[#This Row],[Maio]:[Julho]])</f>
        <v>225.95333333333338</v>
      </c>
      <c r="P128" s="56">
        <f t="shared" si="1"/>
        <v>2</v>
      </c>
    </row>
    <row r="129" spans="1:16">
      <c r="A129" s="7" t="s">
        <v>823</v>
      </c>
      <c r="B129" s="7" t="s">
        <v>891</v>
      </c>
      <c r="C129" s="8">
        <v>0</v>
      </c>
      <c r="D129" s="8">
        <v>0</v>
      </c>
      <c r="E129" s="8">
        <v>0</v>
      </c>
      <c r="F129" s="8">
        <v>327.14999999999998</v>
      </c>
      <c r="G129" s="8">
        <v>73.800000000000011</v>
      </c>
      <c r="H129" s="8">
        <v>252.18</v>
      </c>
      <c r="I129" s="8">
        <v>0</v>
      </c>
      <c r="J129" s="9" t="s">
        <v>886</v>
      </c>
      <c r="K129" s="9" t="s">
        <v>15</v>
      </c>
      <c r="L129" s="9" t="s">
        <v>13</v>
      </c>
      <c r="M129" s="7" t="s">
        <v>901</v>
      </c>
      <c r="N129" s="55">
        <f>AVERAGE(Tabela1[[#This Row],[Fevereiro]:[Abril]])</f>
        <v>0</v>
      </c>
      <c r="O129" s="55">
        <f>AVERAGE(Tabela1[[#This Row],[Maio]:[Julho]])</f>
        <v>217.71</v>
      </c>
      <c r="P129" s="56">
        <f t="shared" si="1"/>
        <v>2</v>
      </c>
    </row>
    <row r="130" spans="1:16">
      <c r="A130" s="7" t="s">
        <v>110</v>
      </c>
      <c r="B130" s="7" t="s">
        <v>889</v>
      </c>
      <c r="C130" s="8">
        <v>3.68</v>
      </c>
      <c r="D130" s="8">
        <v>253.44000000000003</v>
      </c>
      <c r="E130" s="8">
        <v>511.24</v>
      </c>
      <c r="F130" s="8">
        <v>73.800000000000011</v>
      </c>
      <c r="G130" s="8">
        <v>0</v>
      </c>
      <c r="H130" s="8">
        <v>564.33999999999992</v>
      </c>
      <c r="I130" s="8">
        <v>0</v>
      </c>
      <c r="J130" s="9" t="s">
        <v>879</v>
      </c>
      <c r="K130" s="9" t="s">
        <v>16</v>
      </c>
      <c r="L130" s="9" t="s">
        <v>13</v>
      </c>
      <c r="M130" s="9" t="s">
        <v>902</v>
      </c>
      <c r="N130" s="55">
        <f>AVERAGE(Tabela1[[#This Row],[Fevereiro]:[Abril]])</f>
        <v>256.12</v>
      </c>
      <c r="O130" s="55">
        <f>AVERAGE(Tabela1[[#This Row],[Maio]:[Julho]])</f>
        <v>212.71333333333328</v>
      </c>
      <c r="P130" s="56">
        <f t="shared" ref="P130:P193" si="2">IF(O130&gt;N130,2,IF(O130&lt;N130,0,1))</f>
        <v>0</v>
      </c>
    </row>
    <row r="131" spans="1:16">
      <c r="A131" s="7" t="s">
        <v>228</v>
      </c>
      <c r="B131" s="7" t="s">
        <v>888</v>
      </c>
      <c r="C131" s="8">
        <v>320.46999999999997</v>
      </c>
      <c r="D131" s="8">
        <v>20.51</v>
      </c>
      <c r="E131" s="8">
        <v>41.62</v>
      </c>
      <c r="F131" s="8">
        <v>0</v>
      </c>
      <c r="G131" s="8">
        <v>73.800000000000011</v>
      </c>
      <c r="H131" s="8">
        <v>555.05000000000007</v>
      </c>
      <c r="I131" s="8">
        <v>0</v>
      </c>
      <c r="J131" s="9" t="s">
        <v>879</v>
      </c>
      <c r="K131" s="9" t="s">
        <v>15</v>
      </c>
      <c r="L131" s="9" t="s">
        <v>13</v>
      </c>
      <c r="M131" s="9" t="s">
        <v>902</v>
      </c>
      <c r="N131" s="55">
        <f>AVERAGE(Tabela1[[#This Row],[Fevereiro]:[Abril]])</f>
        <v>127.53333333333332</v>
      </c>
      <c r="O131" s="55">
        <f>AVERAGE(Tabela1[[#This Row],[Maio]:[Julho]])</f>
        <v>209.6166666666667</v>
      </c>
      <c r="P131" s="56">
        <f t="shared" si="2"/>
        <v>2</v>
      </c>
    </row>
    <row r="132" spans="1:16">
      <c r="A132" s="7" t="s">
        <v>704</v>
      </c>
      <c r="B132" s="7" t="s">
        <v>891</v>
      </c>
      <c r="C132" s="8">
        <v>391.45000000000005</v>
      </c>
      <c r="D132" s="8">
        <v>69.569999999999993</v>
      </c>
      <c r="E132" s="8">
        <v>323.27</v>
      </c>
      <c r="F132" s="8">
        <v>205.79999999999998</v>
      </c>
      <c r="G132" s="8">
        <v>345.57000000000005</v>
      </c>
      <c r="H132" s="8">
        <v>73.800000000000011</v>
      </c>
      <c r="I132" s="8">
        <v>0</v>
      </c>
      <c r="J132" s="9" t="s">
        <v>879</v>
      </c>
      <c r="K132" s="9" t="s">
        <v>18</v>
      </c>
      <c r="L132" s="9" t="s">
        <v>905</v>
      </c>
      <c r="M132" s="7" t="s">
        <v>901</v>
      </c>
      <c r="N132" s="55">
        <f>AVERAGE(Tabela1[[#This Row],[Fevereiro]:[Abril]])</f>
        <v>261.43</v>
      </c>
      <c r="O132" s="55">
        <f>AVERAGE(Tabela1[[#This Row],[Maio]:[Julho]])</f>
        <v>208.39000000000001</v>
      </c>
      <c r="P132" s="56">
        <f t="shared" si="2"/>
        <v>0</v>
      </c>
    </row>
    <row r="133" spans="1:16">
      <c r="A133" s="7" t="s">
        <v>816</v>
      </c>
      <c r="B133" s="7" t="s">
        <v>891</v>
      </c>
      <c r="C133" s="8">
        <v>115.30999999999999</v>
      </c>
      <c r="D133" s="8">
        <v>0</v>
      </c>
      <c r="E133" s="8">
        <v>0</v>
      </c>
      <c r="F133" s="8">
        <v>0</v>
      </c>
      <c r="G133" s="8">
        <v>550.35000000000025</v>
      </c>
      <c r="H133" s="8">
        <v>73.800000000000011</v>
      </c>
      <c r="I133" s="8">
        <v>0</v>
      </c>
      <c r="J133" s="9" t="s">
        <v>884</v>
      </c>
      <c r="K133" s="9" t="s">
        <v>15</v>
      </c>
      <c r="L133" s="9" t="s">
        <v>13</v>
      </c>
      <c r="M133" s="9" t="s">
        <v>902</v>
      </c>
      <c r="N133" s="55">
        <f>AVERAGE(Tabela1[[#This Row],[Fevereiro]:[Abril]])</f>
        <v>38.43666666666666</v>
      </c>
      <c r="O133" s="55">
        <f>AVERAGE(Tabela1[[#This Row],[Maio]:[Julho]])</f>
        <v>208.0500000000001</v>
      </c>
      <c r="P133" s="56">
        <f t="shared" si="2"/>
        <v>2</v>
      </c>
    </row>
    <row r="134" spans="1:16">
      <c r="A134" s="7" t="s">
        <v>785</v>
      </c>
      <c r="B134" s="7" t="s">
        <v>890</v>
      </c>
      <c r="C134" s="8">
        <v>939.2299999999999</v>
      </c>
      <c r="D134" s="8">
        <v>292.57000000000005</v>
      </c>
      <c r="E134" s="8">
        <v>290.27000000000004</v>
      </c>
      <c r="F134" s="8">
        <v>0</v>
      </c>
      <c r="G134" s="8">
        <v>0</v>
      </c>
      <c r="H134" s="8">
        <v>615.51000000000022</v>
      </c>
      <c r="I134" s="8">
        <v>0</v>
      </c>
      <c r="J134" s="9" t="s">
        <v>23</v>
      </c>
      <c r="K134" s="9" t="s">
        <v>15</v>
      </c>
      <c r="L134" s="9" t="s">
        <v>13</v>
      </c>
      <c r="M134" s="9" t="s">
        <v>902</v>
      </c>
      <c r="N134" s="55">
        <f>AVERAGE(Tabela1[[#This Row],[Fevereiro]:[Abril]])</f>
        <v>507.35666666666663</v>
      </c>
      <c r="O134" s="55">
        <f>AVERAGE(Tabela1[[#This Row],[Maio]:[Julho]])</f>
        <v>205.17000000000007</v>
      </c>
      <c r="P134" s="56">
        <f t="shared" si="2"/>
        <v>0</v>
      </c>
    </row>
    <row r="135" spans="1:16">
      <c r="A135" s="7" t="s">
        <v>824</v>
      </c>
      <c r="B135" s="7" t="s">
        <v>891</v>
      </c>
      <c r="C135" s="8">
        <v>455.64999999999992</v>
      </c>
      <c r="D135" s="8">
        <v>957.59000000000094</v>
      </c>
      <c r="E135" s="8">
        <v>79.319999999999993</v>
      </c>
      <c r="F135" s="8">
        <v>73.800000000000011</v>
      </c>
      <c r="G135" s="8">
        <v>0</v>
      </c>
      <c r="H135" s="8">
        <v>537.2399999999999</v>
      </c>
      <c r="I135" s="8">
        <v>0</v>
      </c>
      <c r="J135" s="9" t="s">
        <v>884</v>
      </c>
      <c r="K135" s="9" t="s">
        <v>15</v>
      </c>
      <c r="L135" s="9" t="s">
        <v>13</v>
      </c>
      <c r="M135" s="7" t="s">
        <v>901</v>
      </c>
      <c r="N135" s="55">
        <f>AVERAGE(Tabela1[[#This Row],[Fevereiro]:[Abril]])</f>
        <v>497.52000000000027</v>
      </c>
      <c r="O135" s="55">
        <f>AVERAGE(Tabela1[[#This Row],[Maio]:[Julho]])</f>
        <v>203.67999999999998</v>
      </c>
      <c r="P135" s="56">
        <f t="shared" si="2"/>
        <v>0</v>
      </c>
    </row>
    <row r="136" spans="1:16">
      <c r="A136" s="7" t="s">
        <v>439</v>
      </c>
      <c r="B136" s="7" t="s">
        <v>888</v>
      </c>
      <c r="C136" s="8">
        <v>3.68</v>
      </c>
      <c r="D136" s="8">
        <v>0</v>
      </c>
      <c r="E136" s="8">
        <v>74.27000000000001</v>
      </c>
      <c r="F136" s="8">
        <v>337.30999999999989</v>
      </c>
      <c r="G136" s="8">
        <v>73.800000000000011</v>
      </c>
      <c r="H136" s="8">
        <v>195.52999999999997</v>
      </c>
      <c r="I136" s="8">
        <v>0</v>
      </c>
      <c r="J136" s="9" t="s">
        <v>883</v>
      </c>
      <c r="K136" s="9" t="s">
        <v>20</v>
      </c>
      <c r="L136" s="9" t="s">
        <v>13</v>
      </c>
      <c r="M136" s="9" t="s">
        <v>902</v>
      </c>
      <c r="N136" s="55">
        <f>AVERAGE(Tabela1[[#This Row],[Fevereiro]:[Abril]])</f>
        <v>25.983333333333338</v>
      </c>
      <c r="O136" s="55">
        <f>AVERAGE(Tabela1[[#This Row],[Maio]:[Julho]])</f>
        <v>202.21333333333328</v>
      </c>
      <c r="P136" s="56">
        <f t="shared" si="2"/>
        <v>2</v>
      </c>
    </row>
    <row r="137" spans="1:16">
      <c r="A137" s="7" t="s">
        <v>664</v>
      </c>
      <c r="B137" s="7" t="s">
        <v>890</v>
      </c>
      <c r="C137" s="8">
        <v>63.36</v>
      </c>
      <c r="D137" s="8">
        <v>0</v>
      </c>
      <c r="E137" s="8">
        <v>69.37</v>
      </c>
      <c r="F137" s="8">
        <v>598.34999999999991</v>
      </c>
      <c r="G137" s="8">
        <v>0</v>
      </c>
      <c r="H137" s="8">
        <v>0</v>
      </c>
      <c r="I137" s="8">
        <v>0</v>
      </c>
      <c r="J137" s="9" t="s">
        <v>879</v>
      </c>
      <c r="K137" s="9" t="s">
        <v>22</v>
      </c>
      <c r="L137" s="9" t="s">
        <v>13</v>
      </c>
      <c r="M137" s="7" t="s">
        <v>901</v>
      </c>
      <c r="N137" s="55">
        <f>AVERAGE(Tabela1[[#This Row],[Fevereiro]:[Abril]])</f>
        <v>44.243333333333339</v>
      </c>
      <c r="O137" s="55">
        <f>AVERAGE(Tabela1[[#This Row],[Maio]:[Julho]])</f>
        <v>199.44999999999996</v>
      </c>
      <c r="P137" s="56">
        <f t="shared" si="2"/>
        <v>2</v>
      </c>
    </row>
    <row r="138" spans="1:16">
      <c r="A138" s="7" t="s">
        <v>806</v>
      </c>
      <c r="B138" s="7" t="s">
        <v>891</v>
      </c>
      <c r="C138" s="8">
        <v>0</v>
      </c>
      <c r="D138" s="8">
        <v>1129.7899999999997</v>
      </c>
      <c r="E138" s="8">
        <v>1231.18</v>
      </c>
      <c r="F138" s="8">
        <v>514.80999999999995</v>
      </c>
      <c r="G138" s="8">
        <v>79.22</v>
      </c>
      <c r="H138" s="8">
        <v>0</v>
      </c>
      <c r="I138" s="8">
        <v>0</v>
      </c>
      <c r="J138" s="9" t="s">
        <v>885</v>
      </c>
      <c r="K138" s="9" t="s">
        <v>15</v>
      </c>
      <c r="L138" s="9" t="s">
        <v>13</v>
      </c>
      <c r="M138" s="9" t="s">
        <v>902</v>
      </c>
      <c r="N138" s="55">
        <f>AVERAGE(Tabela1[[#This Row],[Fevereiro]:[Abril]])</f>
        <v>786.9899999999999</v>
      </c>
      <c r="O138" s="55">
        <f>AVERAGE(Tabela1[[#This Row],[Maio]:[Julho]])</f>
        <v>198.01</v>
      </c>
      <c r="P138" s="56">
        <f t="shared" si="2"/>
        <v>0</v>
      </c>
    </row>
    <row r="139" spans="1:16">
      <c r="A139" s="7" t="s">
        <v>524</v>
      </c>
      <c r="B139" s="7" t="s">
        <v>889</v>
      </c>
      <c r="C139" s="8">
        <v>596.60000000000036</v>
      </c>
      <c r="D139" s="8">
        <v>395.15999999999997</v>
      </c>
      <c r="E139" s="8">
        <v>311.03999999999996</v>
      </c>
      <c r="F139" s="8">
        <v>78.41</v>
      </c>
      <c r="G139" s="8">
        <v>51.52</v>
      </c>
      <c r="H139" s="8">
        <v>454.07000000000005</v>
      </c>
      <c r="I139" s="8">
        <v>0</v>
      </c>
      <c r="J139" s="9" t="s">
        <v>879</v>
      </c>
      <c r="K139" s="9" t="s">
        <v>15</v>
      </c>
      <c r="L139" s="9" t="s">
        <v>13</v>
      </c>
      <c r="M139" s="9" t="s">
        <v>902</v>
      </c>
      <c r="N139" s="55">
        <f>AVERAGE(Tabela1[[#This Row],[Fevereiro]:[Abril]])</f>
        <v>434.26666666666671</v>
      </c>
      <c r="O139" s="55">
        <f>AVERAGE(Tabela1[[#This Row],[Maio]:[Julho]])</f>
        <v>194.66666666666666</v>
      </c>
      <c r="P139" s="56">
        <f t="shared" si="2"/>
        <v>0</v>
      </c>
    </row>
    <row r="140" spans="1:16">
      <c r="A140" s="7" t="s">
        <v>236</v>
      </c>
      <c r="B140" s="7" t="s">
        <v>890</v>
      </c>
      <c r="C140" s="8">
        <v>245.83</v>
      </c>
      <c r="D140" s="8">
        <v>140.48000000000002</v>
      </c>
      <c r="E140" s="8">
        <v>109.97999999999999</v>
      </c>
      <c r="F140" s="8">
        <v>175.28999999999996</v>
      </c>
      <c r="G140" s="8">
        <v>345.33000000000004</v>
      </c>
      <c r="H140" s="8">
        <v>61.5</v>
      </c>
      <c r="I140" s="8">
        <v>0</v>
      </c>
      <c r="J140" s="9" t="s">
        <v>879</v>
      </c>
      <c r="K140" s="9" t="s">
        <v>15</v>
      </c>
      <c r="L140" s="9" t="s">
        <v>13</v>
      </c>
      <c r="M140" s="7" t="s">
        <v>901</v>
      </c>
      <c r="N140" s="55">
        <f>AVERAGE(Tabela1[[#This Row],[Fevereiro]:[Abril]])</f>
        <v>165.43000000000004</v>
      </c>
      <c r="O140" s="55">
        <f>AVERAGE(Tabela1[[#This Row],[Maio]:[Julho]])</f>
        <v>194.04</v>
      </c>
      <c r="P140" s="56">
        <f t="shared" si="2"/>
        <v>2</v>
      </c>
    </row>
    <row r="141" spans="1:16">
      <c r="A141" s="7" t="s">
        <v>876</v>
      </c>
      <c r="B141" s="7" t="s">
        <v>888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578.22000000000014</v>
      </c>
      <c r="I141" s="8">
        <v>0</v>
      </c>
      <c r="J141" s="9" t="s">
        <v>879</v>
      </c>
      <c r="K141" s="9" t="s">
        <v>22</v>
      </c>
      <c r="L141" s="9" t="s">
        <v>13</v>
      </c>
      <c r="M141" s="7" t="s">
        <v>901</v>
      </c>
      <c r="N141" s="55">
        <f>AVERAGE(Tabela1[[#This Row],[Fevereiro]:[Abril]])</f>
        <v>0</v>
      </c>
      <c r="O141" s="55">
        <f>AVERAGE(Tabela1[[#This Row],[Maio]:[Julho]])</f>
        <v>192.74000000000004</v>
      </c>
      <c r="P141" s="56">
        <f t="shared" si="2"/>
        <v>2</v>
      </c>
    </row>
    <row r="142" spans="1:16">
      <c r="A142" s="7" t="s">
        <v>476</v>
      </c>
      <c r="B142" s="7" t="s">
        <v>889</v>
      </c>
      <c r="C142" s="8">
        <v>871.11999999999966</v>
      </c>
      <c r="D142" s="8">
        <v>631.27000000000032</v>
      </c>
      <c r="E142" s="8">
        <v>1349.1</v>
      </c>
      <c r="F142" s="8">
        <v>141.57</v>
      </c>
      <c r="G142" s="8">
        <v>102.79999999999998</v>
      </c>
      <c r="H142" s="8">
        <v>322.71000000000004</v>
      </c>
      <c r="I142" s="8">
        <v>0</v>
      </c>
      <c r="J142" s="9" t="s">
        <v>879</v>
      </c>
      <c r="K142" s="9" t="s">
        <v>20</v>
      </c>
      <c r="L142" s="9" t="s">
        <v>13</v>
      </c>
      <c r="M142" s="9" t="s">
        <v>902</v>
      </c>
      <c r="N142" s="55">
        <f>AVERAGE(Tabela1[[#This Row],[Fevereiro]:[Abril]])</f>
        <v>950.49666666666656</v>
      </c>
      <c r="O142" s="55">
        <f>AVERAGE(Tabela1[[#This Row],[Maio]:[Julho]])</f>
        <v>189.02666666666667</v>
      </c>
      <c r="P142" s="56">
        <f t="shared" si="2"/>
        <v>0</v>
      </c>
    </row>
    <row r="143" spans="1:16">
      <c r="A143" s="7" t="s">
        <v>480</v>
      </c>
      <c r="B143" s="7" t="s">
        <v>889</v>
      </c>
      <c r="C143" s="8">
        <v>73.92</v>
      </c>
      <c r="D143" s="8">
        <v>0</v>
      </c>
      <c r="E143" s="8">
        <v>0</v>
      </c>
      <c r="F143" s="8">
        <v>73.800000000000011</v>
      </c>
      <c r="G143" s="8">
        <v>418.6699999999999</v>
      </c>
      <c r="H143" s="8">
        <v>73.800000000000011</v>
      </c>
      <c r="I143" s="8">
        <v>0</v>
      </c>
      <c r="J143" s="9" t="s">
        <v>879</v>
      </c>
      <c r="K143" s="9" t="s">
        <v>20</v>
      </c>
      <c r="L143" s="9" t="s">
        <v>13</v>
      </c>
      <c r="M143" s="9" t="s">
        <v>902</v>
      </c>
      <c r="N143" s="55">
        <f>AVERAGE(Tabela1[[#This Row],[Fevereiro]:[Abril]])</f>
        <v>24.64</v>
      </c>
      <c r="O143" s="55">
        <f>AVERAGE(Tabela1[[#This Row],[Maio]:[Julho]])</f>
        <v>188.75666666666666</v>
      </c>
      <c r="P143" s="56">
        <f t="shared" si="2"/>
        <v>2</v>
      </c>
    </row>
    <row r="144" spans="1:16">
      <c r="A144" s="7" t="s">
        <v>508</v>
      </c>
      <c r="B144" s="7" t="s">
        <v>889</v>
      </c>
      <c r="C144" s="8">
        <v>0</v>
      </c>
      <c r="D144" s="8">
        <v>0</v>
      </c>
      <c r="E144" s="8">
        <v>0</v>
      </c>
      <c r="F144" s="8">
        <v>264.03999999999996</v>
      </c>
      <c r="G144" s="8">
        <v>226.90999999999997</v>
      </c>
      <c r="H144" s="8">
        <v>73.800000000000011</v>
      </c>
      <c r="I144" s="8">
        <v>0</v>
      </c>
      <c r="J144" s="9" t="s">
        <v>886</v>
      </c>
      <c r="K144" s="9" t="s">
        <v>15</v>
      </c>
      <c r="L144" s="9" t="s">
        <v>13</v>
      </c>
      <c r="M144" s="9" t="s">
        <v>902</v>
      </c>
      <c r="N144" s="55">
        <f>AVERAGE(Tabela1[[#This Row],[Fevereiro]:[Abril]])</f>
        <v>0</v>
      </c>
      <c r="O144" s="55">
        <f>AVERAGE(Tabela1[[#This Row],[Maio]:[Julho]])</f>
        <v>188.25</v>
      </c>
      <c r="P144" s="56">
        <f t="shared" si="2"/>
        <v>2</v>
      </c>
    </row>
    <row r="145" spans="1:16">
      <c r="A145" s="7" t="s">
        <v>494</v>
      </c>
      <c r="B145" s="7" t="s">
        <v>889</v>
      </c>
      <c r="C145" s="8">
        <v>5.5200000000000005</v>
      </c>
      <c r="D145" s="8">
        <v>762.96000000000015</v>
      </c>
      <c r="E145" s="8">
        <v>1.9</v>
      </c>
      <c r="F145" s="8">
        <v>4.2699999999999996</v>
      </c>
      <c r="G145" s="8">
        <v>475.31</v>
      </c>
      <c r="H145" s="8">
        <v>73.800000000000011</v>
      </c>
      <c r="I145" s="8">
        <v>0</v>
      </c>
      <c r="J145" s="9" t="s">
        <v>879</v>
      </c>
      <c r="K145" s="9" t="s">
        <v>20</v>
      </c>
      <c r="L145" s="9" t="s">
        <v>13</v>
      </c>
      <c r="M145" s="9" t="s">
        <v>902</v>
      </c>
      <c r="N145" s="55">
        <f>AVERAGE(Tabela1[[#This Row],[Fevereiro]:[Abril]])</f>
        <v>256.79333333333335</v>
      </c>
      <c r="O145" s="55">
        <f>AVERAGE(Tabela1[[#This Row],[Maio]:[Julho]])</f>
        <v>184.46</v>
      </c>
      <c r="P145" s="56">
        <f t="shared" si="2"/>
        <v>0</v>
      </c>
    </row>
    <row r="146" spans="1:16">
      <c r="A146" s="7" t="s">
        <v>817</v>
      </c>
      <c r="B146" s="7" t="s">
        <v>891</v>
      </c>
      <c r="C146" s="8">
        <v>2.93</v>
      </c>
      <c r="D146" s="8">
        <v>3.68</v>
      </c>
      <c r="E146" s="8">
        <v>0</v>
      </c>
      <c r="F146" s="8">
        <v>5.6599999999999993</v>
      </c>
      <c r="G146" s="8">
        <v>83.720000000000013</v>
      </c>
      <c r="H146" s="8">
        <v>455.34</v>
      </c>
      <c r="I146" s="8">
        <v>0</v>
      </c>
      <c r="J146" s="9" t="s">
        <v>886</v>
      </c>
      <c r="K146" s="9" t="s">
        <v>15</v>
      </c>
      <c r="L146" s="9" t="s">
        <v>13</v>
      </c>
      <c r="M146" s="9" t="s">
        <v>902</v>
      </c>
      <c r="N146" s="55">
        <f>AVERAGE(Tabela1[[#This Row],[Fevereiro]:[Abril]])</f>
        <v>2.2033333333333336</v>
      </c>
      <c r="O146" s="55">
        <f>AVERAGE(Tabela1[[#This Row],[Maio]:[Julho]])</f>
        <v>181.57333333333335</v>
      </c>
      <c r="P146" s="56">
        <f t="shared" si="2"/>
        <v>2</v>
      </c>
    </row>
    <row r="147" spans="1:16">
      <c r="A147" s="7" t="s">
        <v>210</v>
      </c>
      <c r="B147" s="7" t="s">
        <v>888</v>
      </c>
      <c r="C147" s="8">
        <v>17.98</v>
      </c>
      <c r="D147" s="8">
        <v>161.24</v>
      </c>
      <c r="E147" s="8">
        <v>159.95000000000002</v>
      </c>
      <c r="F147" s="8">
        <v>287.60999999999996</v>
      </c>
      <c r="G147" s="8">
        <v>26.490000000000002</v>
      </c>
      <c r="H147" s="8">
        <v>223.55</v>
      </c>
      <c r="I147" s="8">
        <v>0</v>
      </c>
      <c r="J147" s="9" t="s">
        <v>879</v>
      </c>
      <c r="K147" s="9" t="s">
        <v>16</v>
      </c>
      <c r="L147" s="9" t="s">
        <v>13</v>
      </c>
      <c r="M147" s="9" t="s">
        <v>902</v>
      </c>
      <c r="N147" s="55">
        <f>AVERAGE(Tabela1[[#This Row],[Fevereiro]:[Abril]])</f>
        <v>113.05666666666667</v>
      </c>
      <c r="O147" s="55">
        <f>AVERAGE(Tabela1[[#This Row],[Maio]:[Julho]])</f>
        <v>179.21666666666667</v>
      </c>
      <c r="P147" s="56">
        <f t="shared" si="2"/>
        <v>2</v>
      </c>
    </row>
    <row r="148" spans="1:16">
      <c r="A148" s="7" t="s">
        <v>811</v>
      </c>
      <c r="B148" s="7" t="s">
        <v>891</v>
      </c>
      <c r="C148" s="8">
        <v>0</v>
      </c>
      <c r="D148" s="8">
        <v>636.08999999999969</v>
      </c>
      <c r="E148" s="8">
        <v>1254.6200000000001</v>
      </c>
      <c r="F148" s="8">
        <v>532.72</v>
      </c>
      <c r="G148" s="8">
        <v>0</v>
      </c>
      <c r="H148" s="8">
        <v>0</v>
      </c>
      <c r="I148" s="8">
        <v>0</v>
      </c>
      <c r="J148" s="9" t="s">
        <v>884</v>
      </c>
      <c r="K148" s="9" t="s">
        <v>15</v>
      </c>
      <c r="L148" s="9" t="s">
        <v>13</v>
      </c>
      <c r="M148" s="9" t="s">
        <v>902</v>
      </c>
      <c r="N148" s="55">
        <f>AVERAGE(Tabela1[[#This Row],[Fevereiro]:[Abril]])</f>
        <v>630.23666666666657</v>
      </c>
      <c r="O148" s="55">
        <f>AVERAGE(Tabela1[[#This Row],[Maio]:[Julho]])</f>
        <v>177.57333333333335</v>
      </c>
      <c r="P148" s="56">
        <f t="shared" si="2"/>
        <v>0</v>
      </c>
    </row>
    <row r="149" spans="1:16">
      <c r="A149" s="7" t="s">
        <v>156</v>
      </c>
      <c r="B149" s="7" t="s">
        <v>889</v>
      </c>
      <c r="C149" s="8">
        <v>12.63</v>
      </c>
      <c r="D149" s="8">
        <v>250.06000000000003</v>
      </c>
      <c r="E149" s="8">
        <v>223.92</v>
      </c>
      <c r="F149" s="8">
        <v>25.060000000000002</v>
      </c>
      <c r="G149" s="8">
        <v>504.89</v>
      </c>
      <c r="H149" s="8">
        <v>0</v>
      </c>
      <c r="I149" s="8">
        <v>0</v>
      </c>
      <c r="J149" s="9" t="s">
        <v>879</v>
      </c>
      <c r="K149" s="9" t="s">
        <v>17</v>
      </c>
      <c r="L149" s="9" t="s">
        <v>13</v>
      </c>
      <c r="M149" s="9" t="s">
        <v>902</v>
      </c>
      <c r="N149" s="55">
        <f>AVERAGE(Tabela1[[#This Row],[Fevereiro]:[Abril]])</f>
        <v>162.20333333333335</v>
      </c>
      <c r="O149" s="55">
        <f>AVERAGE(Tabela1[[#This Row],[Maio]:[Julho]])</f>
        <v>176.65</v>
      </c>
      <c r="P149" s="56">
        <f t="shared" si="2"/>
        <v>2</v>
      </c>
    </row>
    <row r="150" spans="1:16">
      <c r="A150" s="7" t="s">
        <v>392</v>
      </c>
      <c r="B150" s="7" t="s">
        <v>890</v>
      </c>
      <c r="C150" s="8">
        <v>126.72</v>
      </c>
      <c r="D150" s="8">
        <v>1.45</v>
      </c>
      <c r="E150" s="8">
        <v>2476.5299999999993</v>
      </c>
      <c r="F150" s="8">
        <v>0</v>
      </c>
      <c r="G150" s="8">
        <v>521.52</v>
      </c>
      <c r="H150" s="8">
        <v>0</v>
      </c>
      <c r="I150" s="8">
        <v>0</v>
      </c>
      <c r="J150" s="9" t="s">
        <v>879</v>
      </c>
      <c r="K150" s="9" t="s">
        <v>19</v>
      </c>
      <c r="L150" s="9" t="s">
        <v>13</v>
      </c>
      <c r="M150" s="9" t="s">
        <v>902</v>
      </c>
      <c r="N150" s="55">
        <f>AVERAGE(Tabela1[[#This Row],[Fevereiro]:[Abril]])</f>
        <v>868.23333333333312</v>
      </c>
      <c r="O150" s="55">
        <f>AVERAGE(Tabela1[[#This Row],[Maio]:[Julho]])</f>
        <v>173.84</v>
      </c>
      <c r="P150" s="56">
        <f t="shared" si="2"/>
        <v>0</v>
      </c>
    </row>
    <row r="151" spans="1:16">
      <c r="A151" s="7" t="s">
        <v>260</v>
      </c>
      <c r="B151" s="7" t="s">
        <v>888</v>
      </c>
      <c r="C151" s="8">
        <v>0</v>
      </c>
      <c r="D151" s="8">
        <v>0</v>
      </c>
      <c r="E151" s="8">
        <v>0</v>
      </c>
      <c r="F151" s="8">
        <v>217.33999999999997</v>
      </c>
      <c r="G151" s="8">
        <v>242.42000000000002</v>
      </c>
      <c r="H151" s="8">
        <v>61.5</v>
      </c>
      <c r="I151" s="8">
        <v>0</v>
      </c>
      <c r="J151" s="9" t="s">
        <v>879</v>
      </c>
      <c r="K151" s="9" t="s">
        <v>15</v>
      </c>
      <c r="L151" s="9" t="s">
        <v>13</v>
      </c>
      <c r="M151" s="9" t="s">
        <v>902</v>
      </c>
      <c r="N151" s="55">
        <f>AVERAGE(Tabela1[[#This Row],[Fevereiro]:[Abril]])</f>
        <v>0</v>
      </c>
      <c r="O151" s="55">
        <f>AVERAGE(Tabela1[[#This Row],[Maio]:[Julho]])</f>
        <v>173.75333333333333</v>
      </c>
      <c r="P151" s="56">
        <f t="shared" si="2"/>
        <v>2</v>
      </c>
    </row>
    <row r="152" spans="1:16">
      <c r="A152" s="7" t="s">
        <v>814</v>
      </c>
      <c r="B152" s="7" t="s">
        <v>891</v>
      </c>
      <c r="C152" s="8">
        <v>0</v>
      </c>
      <c r="D152" s="8">
        <v>942.88999999999965</v>
      </c>
      <c r="E152" s="8">
        <v>1439.56</v>
      </c>
      <c r="F152" s="8">
        <v>458.68000000000006</v>
      </c>
      <c r="G152" s="8">
        <v>0</v>
      </c>
      <c r="H152" s="8">
        <v>61.5</v>
      </c>
      <c r="I152" s="8">
        <v>0</v>
      </c>
      <c r="J152" s="9" t="s">
        <v>887</v>
      </c>
      <c r="K152" s="9" t="s">
        <v>17</v>
      </c>
      <c r="L152" s="9" t="s">
        <v>13</v>
      </c>
      <c r="M152" s="9" t="s">
        <v>902</v>
      </c>
      <c r="N152" s="55">
        <f>AVERAGE(Tabela1[[#This Row],[Fevereiro]:[Abril]])</f>
        <v>794.15</v>
      </c>
      <c r="O152" s="55">
        <f>AVERAGE(Tabela1[[#This Row],[Maio]:[Julho]])</f>
        <v>173.39333333333335</v>
      </c>
      <c r="P152" s="56">
        <f t="shared" si="2"/>
        <v>0</v>
      </c>
    </row>
    <row r="153" spans="1:16">
      <c r="A153" s="7" t="s">
        <v>809</v>
      </c>
      <c r="B153" s="7" t="s">
        <v>891</v>
      </c>
      <c r="C153" s="8">
        <v>0</v>
      </c>
      <c r="D153" s="8">
        <v>715.94999999999993</v>
      </c>
      <c r="E153" s="8">
        <v>1289.75</v>
      </c>
      <c r="F153" s="8">
        <v>434.34</v>
      </c>
      <c r="G153" s="8">
        <v>79.22</v>
      </c>
      <c r="H153" s="8">
        <v>0</v>
      </c>
      <c r="I153" s="8">
        <v>0</v>
      </c>
      <c r="J153" s="9" t="s">
        <v>881</v>
      </c>
      <c r="K153" s="9" t="s">
        <v>15</v>
      </c>
      <c r="L153" s="9" t="s">
        <v>13</v>
      </c>
      <c r="M153" s="9" t="s">
        <v>902</v>
      </c>
      <c r="N153" s="55">
        <f>AVERAGE(Tabela1[[#This Row],[Fevereiro]:[Abril]])</f>
        <v>668.56666666666661</v>
      </c>
      <c r="O153" s="55">
        <f>AVERAGE(Tabela1[[#This Row],[Maio]:[Julho]])</f>
        <v>171.18666666666664</v>
      </c>
      <c r="P153" s="56">
        <f t="shared" si="2"/>
        <v>0</v>
      </c>
    </row>
    <row r="154" spans="1:16">
      <c r="A154" s="7" t="s">
        <v>280</v>
      </c>
      <c r="B154" s="7" t="s">
        <v>889</v>
      </c>
      <c r="C154" s="8">
        <v>0</v>
      </c>
      <c r="D154" s="8">
        <v>0</v>
      </c>
      <c r="E154" s="8">
        <v>8.36</v>
      </c>
      <c r="F154" s="8">
        <v>83.200000000000017</v>
      </c>
      <c r="G154" s="8">
        <v>425.74000000000024</v>
      </c>
      <c r="H154" s="8">
        <v>0</v>
      </c>
      <c r="I154" s="8">
        <v>0</v>
      </c>
      <c r="J154" s="9" t="s">
        <v>879</v>
      </c>
      <c r="K154" s="9" t="s">
        <v>18</v>
      </c>
      <c r="L154" s="9" t="s">
        <v>13</v>
      </c>
      <c r="M154" s="9" t="s">
        <v>902</v>
      </c>
      <c r="N154" s="55">
        <f>AVERAGE(Tabela1[[#This Row],[Fevereiro]:[Abril]])</f>
        <v>2.7866666666666666</v>
      </c>
      <c r="O154" s="55">
        <f>AVERAGE(Tabela1[[#This Row],[Maio]:[Julho]])</f>
        <v>169.64666666666676</v>
      </c>
      <c r="P154" s="56">
        <f t="shared" si="2"/>
        <v>2</v>
      </c>
    </row>
    <row r="155" spans="1:16">
      <c r="A155" s="7" t="s">
        <v>102</v>
      </c>
      <c r="B155" s="7" t="s">
        <v>889</v>
      </c>
      <c r="C155" s="8">
        <v>69.569999999999993</v>
      </c>
      <c r="D155" s="8">
        <v>10.56</v>
      </c>
      <c r="E155" s="8">
        <v>68.150000000000006</v>
      </c>
      <c r="F155" s="8">
        <v>128.48000000000002</v>
      </c>
      <c r="G155" s="8">
        <v>85.95999999999998</v>
      </c>
      <c r="H155" s="8">
        <v>293.40999999999997</v>
      </c>
      <c r="I155" s="8">
        <v>0</v>
      </c>
      <c r="J155" s="9" t="s">
        <v>881</v>
      </c>
      <c r="K155" s="9" t="s">
        <v>16</v>
      </c>
      <c r="L155" s="9" t="s">
        <v>13</v>
      </c>
      <c r="M155" s="9" t="s">
        <v>902</v>
      </c>
      <c r="N155" s="55">
        <f>AVERAGE(Tabela1[[#This Row],[Fevereiro]:[Abril]])</f>
        <v>49.426666666666669</v>
      </c>
      <c r="O155" s="55">
        <f>AVERAGE(Tabela1[[#This Row],[Maio]:[Julho]])</f>
        <v>169.28333333333333</v>
      </c>
      <c r="P155" s="56">
        <f t="shared" si="2"/>
        <v>2</v>
      </c>
    </row>
    <row r="156" spans="1:16">
      <c r="A156" s="7" t="s">
        <v>394</v>
      </c>
      <c r="B156" s="7" t="s">
        <v>890</v>
      </c>
      <c r="C156" s="8">
        <v>2.1800000000000002</v>
      </c>
      <c r="D156" s="8">
        <v>786.67999999999972</v>
      </c>
      <c r="E156" s="8">
        <v>464.47999999999996</v>
      </c>
      <c r="F156" s="8">
        <v>1.89</v>
      </c>
      <c r="G156" s="8">
        <v>278.18999999999994</v>
      </c>
      <c r="H156" s="8">
        <v>214.72</v>
      </c>
      <c r="I156" s="8">
        <v>0</v>
      </c>
      <c r="J156" s="9" t="s">
        <v>879</v>
      </c>
      <c r="K156" s="9" t="s">
        <v>15</v>
      </c>
      <c r="L156" s="9" t="s">
        <v>13</v>
      </c>
      <c r="M156" s="9" t="s">
        <v>902</v>
      </c>
      <c r="N156" s="55">
        <f>AVERAGE(Tabela1[[#This Row],[Fevereiro]:[Abril]])</f>
        <v>417.77999999999992</v>
      </c>
      <c r="O156" s="55">
        <f>AVERAGE(Tabela1[[#This Row],[Maio]:[Julho]])</f>
        <v>164.93333333333331</v>
      </c>
      <c r="P156" s="56">
        <f t="shared" si="2"/>
        <v>0</v>
      </c>
    </row>
    <row r="157" spans="1:16">
      <c r="A157" s="7" t="s">
        <v>386</v>
      </c>
      <c r="B157" s="7" t="s">
        <v>890</v>
      </c>
      <c r="C157" s="8">
        <v>335.11</v>
      </c>
      <c r="D157" s="8">
        <v>3.68</v>
      </c>
      <c r="E157" s="8">
        <v>215.58</v>
      </c>
      <c r="F157" s="8">
        <v>128.24</v>
      </c>
      <c r="G157" s="8">
        <v>73.800000000000011</v>
      </c>
      <c r="H157" s="8">
        <v>272.20999999999998</v>
      </c>
      <c r="I157" s="8">
        <v>0</v>
      </c>
      <c r="J157" s="9" t="s">
        <v>879</v>
      </c>
      <c r="K157" s="9" t="s">
        <v>16</v>
      </c>
      <c r="L157" s="9" t="s">
        <v>13</v>
      </c>
      <c r="M157" s="9" t="s">
        <v>902</v>
      </c>
      <c r="N157" s="55">
        <f>AVERAGE(Tabela1[[#This Row],[Fevereiro]:[Abril]])</f>
        <v>184.79</v>
      </c>
      <c r="O157" s="55">
        <f>AVERAGE(Tabela1[[#This Row],[Maio]:[Julho]])</f>
        <v>158.08333333333334</v>
      </c>
      <c r="P157" s="56">
        <f t="shared" si="2"/>
        <v>0</v>
      </c>
    </row>
    <row r="158" spans="1:16">
      <c r="A158" s="7" t="s">
        <v>71</v>
      </c>
      <c r="B158" s="7" t="s">
        <v>890</v>
      </c>
      <c r="C158" s="8">
        <v>526.65999999999985</v>
      </c>
      <c r="D158" s="8">
        <v>555.65</v>
      </c>
      <c r="E158" s="8">
        <v>652.67999999999995</v>
      </c>
      <c r="F158" s="8">
        <v>472.78</v>
      </c>
      <c r="G158" s="8">
        <v>0</v>
      </c>
      <c r="H158" s="8">
        <v>0</v>
      </c>
      <c r="I158" s="8">
        <v>0</v>
      </c>
      <c r="J158" s="9" t="s">
        <v>879</v>
      </c>
      <c r="K158" s="9" t="s">
        <v>15</v>
      </c>
      <c r="L158" s="9" t="s">
        <v>13</v>
      </c>
      <c r="M158" s="9" t="s">
        <v>902</v>
      </c>
      <c r="N158" s="55">
        <f>AVERAGE(Tabela1[[#This Row],[Fevereiro]:[Abril]])</f>
        <v>578.32999999999993</v>
      </c>
      <c r="O158" s="55">
        <f>AVERAGE(Tabela1[[#This Row],[Maio]:[Julho]])</f>
        <v>157.59333333333333</v>
      </c>
      <c r="P158" s="56">
        <f t="shared" si="2"/>
        <v>0</v>
      </c>
    </row>
    <row r="159" spans="1:16">
      <c r="A159" s="7" t="s">
        <v>211</v>
      </c>
      <c r="B159" s="7" t="s">
        <v>888</v>
      </c>
      <c r="C159" s="8">
        <v>12.63</v>
      </c>
      <c r="D159" s="8">
        <v>3.9600000000000004</v>
      </c>
      <c r="E159" s="8">
        <v>2.84</v>
      </c>
      <c r="F159" s="8">
        <v>110.70000000000002</v>
      </c>
      <c r="G159" s="8">
        <v>75.690000000000012</v>
      </c>
      <c r="H159" s="8">
        <v>285.2</v>
      </c>
      <c r="I159" s="8">
        <v>0</v>
      </c>
      <c r="J159" s="9" t="s">
        <v>879</v>
      </c>
      <c r="K159" s="9" t="s">
        <v>15</v>
      </c>
      <c r="L159" s="9" t="s">
        <v>13</v>
      </c>
      <c r="M159" s="9" t="s">
        <v>902</v>
      </c>
      <c r="N159" s="55">
        <f>AVERAGE(Tabela1[[#This Row],[Fevereiro]:[Abril]])</f>
        <v>6.4766666666666666</v>
      </c>
      <c r="O159" s="55">
        <f>AVERAGE(Tabela1[[#This Row],[Maio]:[Julho]])</f>
        <v>157.19666666666669</v>
      </c>
      <c r="P159" s="56">
        <f t="shared" si="2"/>
        <v>2</v>
      </c>
    </row>
    <row r="160" spans="1:16">
      <c r="A160" s="7" t="s">
        <v>730</v>
      </c>
      <c r="B160" s="7" t="s">
        <v>888</v>
      </c>
      <c r="C160" s="8">
        <v>21.12</v>
      </c>
      <c r="D160" s="8">
        <v>75.78</v>
      </c>
      <c r="E160" s="8">
        <v>0</v>
      </c>
      <c r="F160" s="8">
        <v>149.46</v>
      </c>
      <c r="G160" s="8">
        <v>0</v>
      </c>
      <c r="H160" s="8">
        <v>311.7</v>
      </c>
      <c r="I160" s="8">
        <v>0</v>
      </c>
      <c r="J160" s="9" t="s">
        <v>887</v>
      </c>
      <c r="K160" s="9" t="s">
        <v>15</v>
      </c>
      <c r="L160" s="9" t="s">
        <v>13</v>
      </c>
      <c r="M160" s="9" t="s">
        <v>902</v>
      </c>
      <c r="N160" s="55">
        <f>AVERAGE(Tabela1[[#This Row],[Fevereiro]:[Abril]])</f>
        <v>32.300000000000004</v>
      </c>
      <c r="O160" s="55">
        <f>AVERAGE(Tabela1[[#This Row],[Maio]:[Julho]])</f>
        <v>153.72</v>
      </c>
      <c r="P160" s="56">
        <f t="shared" si="2"/>
        <v>2</v>
      </c>
    </row>
    <row r="161" spans="1:16">
      <c r="A161" s="7" t="s">
        <v>207</v>
      </c>
      <c r="B161" s="7" t="s">
        <v>891</v>
      </c>
      <c r="C161" s="8">
        <v>182.36</v>
      </c>
      <c r="D161" s="8">
        <v>0</v>
      </c>
      <c r="E161" s="8">
        <v>72.34</v>
      </c>
      <c r="F161" s="8">
        <v>219.95</v>
      </c>
      <c r="G161" s="8">
        <v>223.73999999999998</v>
      </c>
      <c r="H161" s="8">
        <v>12.08</v>
      </c>
      <c r="I161" s="8">
        <v>0</v>
      </c>
      <c r="J161" s="9" t="s">
        <v>885</v>
      </c>
      <c r="K161" s="9" t="s">
        <v>15</v>
      </c>
      <c r="L161" s="9" t="s">
        <v>13</v>
      </c>
      <c r="M161" s="9" t="s">
        <v>902</v>
      </c>
      <c r="N161" s="55">
        <f>AVERAGE(Tabela1[[#This Row],[Fevereiro]:[Abril]])</f>
        <v>84.9</v>
      </c>
      <c r="O161" s="55">
        <f>AVERAGE(Tabela1[[#This Row],[Maio]:[Julho]])</f>
        <v>151.92333333333332</v>
      </c>
      <c r="P161" s="56">
        <f t="shared" si="2"/>
        <v>2</v>
      </c>
    </row>
    <row r="162" spans="1:16">
      <c r="A162" s="7" t="s">
        <v>380</v>
      </c>
      <c r="B162" s="7" t="s">
        <v>890</v>
      </c>
      <c r="C162" s="8">
        <v>21.56</v>
      </c>
      <c r="D162" s="8">
        <v>1934.9300000000014</v>
      </c>
      <c r="E162" s="8">
        <v>320.95999999999992</v>
      </c>
      <c r="F162" s="8">
        <v>20.86</v>
      </c>
      <c r="G162" s="8">
        <v>366.99999999999994</v>
      </c>
      <c r="H162" s="8">
        <v>66.22</v>
      </c>
      <c r="I162" s="8">
        <v>0</v>
      </c>
      <c r="J162" s="9" t="s">
        <v>879</v>
      </c>
      <c r="K162" s="9" t="s">
        <v>18</v>
      </c>
      <c r="L162" s="9" t="s">
        <v>13</v>
      </c>
      <c r="M162" s="9" t="s">
        <v>902</v>
      </c>
      <c r="N162" s="55">
        <f>AVERAGE(Tabela1[[#This Row],[Fevereiro]:[Abril]])</f>
        <v>759.15000000000043</v>
      </c>
      <c r="O162" s="55">
        <f>AVERAGE(Tabela1[[#This Row],[Maio]:[Julho]])</f>
        <v>151.35999999999999</v>
      </c>
      <c r="P162" s="56">
        <f t="shared" si="2"/>
        <v>0</v>
      </c>
    </row>
    <row r="163" spans="1:16">
      <c r="A163" s="7" t="s">
        <v>627</v>
      </c>
      <c r="B163" s="7" t="s">
        <v>890</v>
      </c>
      <c r="C163" s="8">
        <v>10.56</v>
      </c>
      <c r="D163" s="8">
        <v>705.58</v>
      </c>
      <c r="E163" s="8">
        <v>17.32</v>
      </c>
      <c r="F163" s="8">
        <v>307.29000000000002</v>
      </c>
      <c r="G163" s="8">
        <v>33.019999999999996</v>
      </c>
      <c r="H163" s="8">
        <v>110.32</v>
      </c>
      <c r="I163" s="8">
        <v>0</v>
      </c>
      <c r="J163" s="9" t="s">
        <v>879</v>
      </c>
      <c r="K163" s="9" t="s">
        <v>17</v>
      </c>
      <c r="L163" s="9" t="s">
        <v>13</v>
      </c>
      <c r="M163" s="9" t="s">
        <v>902</v>
      </c>
      <c r="N163" s="55">
        <f>AVERAGE(Tabela1[[#This Row],[Fevereiro]:[Abril]])</f>
        <v>244.48666666666668</v>
      </c>
      <c r="O163" s="55">
        <f>AVERAGE(Tabela1[[#This Row],[Maio]:[Julho]])</f>
        <v>150.21</v>
      </c>
      <c r="P163" s="56">
        <f t="shared" si="2"/>
        <v>0</v>
      </c>
    </row>
    <row r="164" spans="1:16">
      <c r="A164" s="7" t="s">
        <v>713</v>
      </c>
      <c r="B164" s="7" t="s">
        <v>891</v>
      </c>
      <c r="C164" s="8">
        <v>63.36</v>
      </c>
      <c r="D164" s="8">
        <v>304.34999999999997</v>
      </c>
      <c r="E164" s="8">
        <v>69.37</v>
      </c>
      <c r="F164" s="8">
        <v>295.72000000000003</v>
      </c>
      <c r="G164" s="8">
        <v>79.140000000000015</v>
      </c>
      <c r="H164" s="8">
        <v>73.800000000000011</v>
      </c>
      <c r="I164" s="8">
        <v>0</v>
      </c>
      <c r="J164" s="9" t="s">
        <v>879</v>
      </c>
      <c r="K164" s="9" t="s">
        <v>22</v>
      </c>
      <c r="L164" s="9" t="s">
        <v>905</v>
      </c>
      <c r="M164" s="7" t="s">
        <v>901</v>
      </c>
      <c r="N164" s="55">
        <f>AVERAGE(Tabela1[[#This Row],[Fevereiro]:[Abril]])</f>
        <v>145.69333333333333</v>
      </c>
      <c r="O164" s="55">
        <f>AVERAGE(Tabela1[[#This Row],[Maio]:[Julho]])</f>
        <v>149.55333333333334</v>
      </c>
      <c r="P164" s="56">
        <f t="shared" si="2"/>
        <v>2</v>
      </c>
    </row>
    <row r="165" spans="1:16">
      <c r="A165" s="7" t="s">
        <v>496</v>
      </c>
      <c r="B165" s="7" t="s">
        <v>889</v>
      </c>
      <c r="C165" s="8">
        <v>0</v>
      </c>
      <c r="D165" s="8">
        <v>0</v>
      </c>
      <c r="E165" s="8">
        <v>323.31</v>
      </c>
      <c r="F165" s="8">
        <v>0</v>
      </c>
      <c r="G165" s="8">
        <v>29.759999999999998</v>
      </c>
      <c r="H165" s="8">
        <v>416.47000000000008</v>
      </c>
      <c r="I165" s="8">
        <v>0</v>
      </c>
      <c r="J165" s="9" t="s">
        <v>880</v>
      </c>
      <c r="K165" s="9" t="s">
        <v>20</v>
      </c>
      <c r="L165" s="9" t="s">
        <v>13</v>
      </c>
      <c r="M165" s="9" t="s">
        <v>902</v>
      </c>
      <c r="N165" s="55">
        <f>AVERAGE(Tabela1[[#This Row],[Fevereiro]:[Abril]])</f>
        <v>107.77</v>
      </c>
      <c r="O165" s="55">
        <f>AVERAGE(Tabela1[[#This Row],[Maio]:[Julho]])</f>
        <v>148.74333333333337</v>
      </c>
      <c r="P165" s="56">
        <f t="shared" si="2"/>
        <v>2</v>
      </c>
    </row>
    <row r="166" spans="1:16">
      <c r="A166" s="7" t="s">
        <v>813</v>
      </c>
      <c r="B166" s="7" t="s">
        <v>891</v>
      </c>
      <c r="C166" s="8">
        <v>165.43999999999997</v>
      </c>
      <c r="D166" s="8">
        <v>113.62</v>
      </c>
      <c r="E166" s="8">
        <v>115.61</v>
      </c>
      <c r="F166" s="8">
        <v>345.96999999999997</v>
      </c>
      <c r="G166" s="8">
        <v>97.820000000000007</v>
      </c>
      <c r="H166" s="8">
        <v>0</v>
      </c>
      <c r="I166" s="8">
        <v>0</v>
      </c>
      <c r="J166" s="9" t="s">
        <v>887</v>
      </c>
      <c r="K166" s="9" t="s">
        <v>15</v>
      </c>
      <c r="L166" s="9" t="s">
        <v>13</v>
      </c>
      <c r="M166" s="9" t="s">
        <v>902</v>
      </c>
      <c r="N166" s="55">
        <f>AVERAGE(Tabela1[[#This Row],[Fevereiro]:[Abril]])</f>
        <v>131.55666666666664</v>
      </c>
      <c r="O166" s="55">
        <f>AVERAGE(Tabela1[[#This Row],[Maio]:[Julho]])</f>
        <v>147.92999999999998</v>
      </c>
      <c r="P166" s="56">
        <f t="shared" si="2"/>
        <v>2</v>
      </c>
    </row>
    <row r="167" spans="1:16">
      <c r="A167" s="7" t="s">
        <v>229</v>
      </c>
      <c r="B167" s="7" t="s">
        <v>889</v>
      </c>
      <c r="C167" s="8">
        <v>0</v>
      </c>
      <c r="D167" s="8">
        <v>0</v>
      </c>
      <c r="E167" s="8">
        <v>0</v>
      </c>
      <c r="F167" s="8">
        <v>1.89</v>
      </c>
      <c r="G167" s="8">
        <v>370.26000000000005</v>
      </c>
      <c r="H167" s="8">
        <v>61.5</v>
      </c>
      <c r="I167" s="8">
        <v>0</v>
      </c>
      <c r="J167" s="9" t="s">
        <v>879</v>
      </c>
      <c r="K167" s="9" t="s">
        <v>16</v>
      </c>
      <c r="L167" s="9" t="s">
        <v>13</v>
      </c>
      <c r="M167" s="9" t="s">
        <v>902</v>
      </c>
      <c r="N167" s="55">
        <f>AVERAGE(Tabela1[[#This Row],[Fevereiro]:[Abril]])</f>
        <v>0</v>
      </c>
      <c r="O167" s="55">
        <f>AVERAGE(Tabela1[[#This Row],[Maio]:[Julho]])</f>
        <v>144.55000000000001</v>
      </c>
      <c r="P167" s="56">
        <f t="shared" si="2"/>
        <v>2</v>
      </c>
    </row>
    <row r="168" spans="1:16">
      <c r="A168" s="7" t="s">
        <v>851</v>
      </c>
      <c r="B168" s="7" t="s">
        <v>888</v>
      </c>
      <c r="C168" s="8">
        <v>73.92</v>
      </c>
      <c r="D168" s="8">
        <v>0</v>
      </c>
      <c r="E168" s="8">
        <v>0.95</v>
      </c>
      <c r="F168" s="8">
        <v>0</v>
      </c>
      <c r="G168" s="8">
        <v>0</v>
      </c>
      <c r="H168" s="8">
        <v>415.86000000000013</v>
      </c>
      <c r="I168" s="8">
        <v>0</v>
      </c>
      <c r="J168" s="9" t="s">
        <v>883</v>
      </c>
      <c r="K168" s="9" t="s">
        <v>15</v>
      </c>
      <c r="L168" s="9" t="s">
        <v>13</v>
      </c>
      <c r="M168" s="7" t="s">
        <v>901</v>
      </c>
      <c r="N168" s="55">
        <f>AVERAGE(Tabela1[[#This Row],[Fevereiro]:[Abril]])</f>
        <v>24.956666666666667</v>
      </c>
      <c r="O168" s="55">
        <f>AVERAGE(Tabela1[[#This Row],[Maio]:[Julho]])</f>
        <v>138.62000000000003</v>
      </c>
      <c r="P168" s="56">
        <f t="shared" si="2"/>
        <v>2</v>
      </c>
    </row>
    <row r="169" spans="1:16">
      <c r="A169" s="7" t="s">
        <v>629</v>
      </c>
      <c r="B169" s="7" t="s">
        <v>890</v>
      </c>
      <c r="C169" s="8">
        <v>0</v>
      </c>
      <c r="D169" s="8">
        <v>0</v>
      </c>
      <c r="E169" s="8">
        <v>0</v>
      </c>
      <c r="F169" s="8">
        <v>0</v>
      </c>
      <c r="G169" s="8">
        <v>410.29999999999995</v>
      </c>
      <c r="H169" s="8">
        <v>0</v>
      </c>
      <c r="I169" s="8">
        <v>0</v>
      </c>
      <c r="J169" s="9" t="s">
        <v>879</v>
      </c>
      <c r="K169" s="9" t="s">
        <v>20</v>
      </c>
      <c r="L169" s="9" t="s">
        <v>14</v>
      </c>
      <c r="M169" s="9" t="s">
        <v>902</v>
      </c>
      <c r="N169" s="55">
        <f>AVERAGE(Tabela1[[#This Row],[Fevereiro]:[Abril]])</f>
        <v>0</v>
      </c>
      <c r="O169" s="55">
        <f>AVERAGE(Tabela1[[#This Row],[Maio]:[Julho]])</f>
        <v>136.76666666666665</v>
      </c>
      <c r="P169" s="56">
        <f t="shared" si="2"/>
        <v>2</v>
      </c>
    </row>
    <row r="170" spans="1:16">
      <c r="A170" s="7" t="s">
        <v>136</v>
      </c>
      <c r="B170" s="7" t="s">
        <v>890</v>
      </c>
      <c r="C170" s="8">
        <v>0</v>
      </c>
      <c r="D170" s="8">
        <v>285.89</v>
      </c>
      <c r="E170" s="8">
        <v>645.53</v>
      </c>
      <c r="F170" s="8">
        <v>257.82</v>
      </c>
      <c r="G170" s="8">
        <v>79.22</v>
      </c>
      <c r="H170" s="8">
        <v>61.5</v>
      </c>
      <c r="I170" s="8">
        <v>0</v>
      </c>
      <c r="J170" s="9" t="s">
        <v>879</v>
      </c>
      <c r="K170" s="9" t="s">
        <v>15</v>
      </c>
      <c r="L170" s="9" t="s">
        <v>13</v>
      </c>
      <c r="M170" s="9" t="s">
        <v>902</v>
      </c>
      <c r="N170" s="55">
        <f>AVERAGE(Tabela1[[#This Row],[Fevereiro]:[Abril]])</f>
        <v>310.4733333333333</v>
      </c>
      <c r="O170" s="55">
        <f>AVERAGE(Tabela1[[#This Row],[Maio]:[Julho]])</f>
        <v>132.84666666666666</v>
      </c>
      <c r="P170" s="56">
        <f t="shared" si="2"/>
        <v>0</v>
      </c>
    </row>
    <row r="171" spans="1:16">
      <c r="A171" s="7" t="s">
        <v>761</v>
      </c>
      <c r="B171" s="7" t="s">
        <v>888</v>
      </c>
      <c r="C171" s="8">
        <v>539.79</v>
      </c>
      <c r="D171" s="8">
        <v>32.28</v>
      </c>
      <c r="E171" s="8">
        <v>74.27000000000001</v>
      </c>
      <c r="F171" s="8">
        <v>298.83999999999997</v>
      </c>
      <c r="G171" s="8">
        <v>0</v>
      </c>
      <c r="H171" s="8">
        <v>86.1</v>
      </c>
      <c r="I171" s="8">
        <v>0</v>
      </c>
      <c r="J171" s="9" t="s">
        <v>882</v>
      </c>
      <c r="K171" s="9" t="s">
        <v>15</v>
      </c>
      <c r="L171" s="9" t="s">
        <v>12</v>
      </c>
      <c r="M171" s="7" t="s">
        <v>901</v>
      </c>
      <c r="N171" s="55">
        <f>AVERAGE(Tabela1[[#This Row],[Fevereiro]:[Abril]])</f>
        <v>215.44666666666663</v>
      </c>
      <c r="O171" s="55">
        <f>AVERAGE(Tabela1[[#This Row],[Maio]:[Julho]])</f>
        <v>128.3133333333333</v>
      </c>
      <c r="P171" s="56">
        <f t="shared" si="2"/>
        <v>0</v>
      </c>
    </row>
    <row r="172" spans="1:16">
      <c r="A172" s="7" t="s">
        <v>721</v>
      </c>
      <c r="B172" s="7" t="s">
        <v>891</v>
      </c>
      <c r="C172" s="8">
        <v>730.71000000000026</v>
      </c>
      <c r="D172" s="8">
        <v>69.569999999999993</v>
      </c>
      <c r="E172" s="8">
        <v>251.20999999999989</v>
      </c>
      <c r="F172" s="8">
        <v>119.38</v>
      </c>
      <c r="G172" s="8">
        <v>73.800000000000011</v>
      </c>
      <c r="H172" s="8">
        <v>172.57000000000002</v>
      </c>
      <c r="I172" s="8">
        <v>0</v>
      </c>
      <c r="J172" s="9" t="s">
        <v>879</v>
      </c>
      <c r="K172" s="9" t="s">
        <v>16</v>
      </c>
      <c r="L172" s="9" t="s">
        <v>905</v>
      </c>
      <c r="M172" s="9" t="s">
        <v>902</v>
      </c>
      <c r="N172" s="55">
        <f>AVERAGE(Tabela1[[#This Row],[Fevereiro]:[Abril]])</f>
        <v>350.49666666666667</v>
      </c>
      <c r="O172" s="55">
        <f>AVERAGE(Tabela1[[#This Row],[Maio]:[Julho]])</f>
        <v>121.91666666666667</v>
      </c>
      <c r="P172" s="56">
        <f t="shared" si="2"/>
        <v>0</v>
      </c>
    </row>
    <row r="173" spans="1:16">
      <c r="A173" s="7" t="s">
        <v>431</v>
      </c>
      <c r="B173" s="7" t="s">
        <v>888</v>
      </c>
      <c r="C173" s="8">
        <v>0</v>
      </c>
      <c r="D173" s="8">
        <v>31.68</v>
      </c>
      <c r="E173" s="8">
        <v>0</v>
      </c>
      <c r="F173" s="8">
        <v>51.25</v>
      </c>
      <c r="G173" s="8">
        <v>276.55</v>
      </c>
      <c r="H173" s="8">
        <v>6.83</v>
      </c>
      <c r="I173" s="8">
        <v>0</v>
      </c>
      <c r="J173" s="9" t="s">
        <v>879</v>
      </c>
      <c r="K173" s="9" t="s">
        <v>18</v>
      </c>
      <c r="L173" s="9" t="s">
        <v>13</v>
      </c>
      <c r="M173" s="9" t="s">
        <v>902</v>
      </c>
      <c r="N173" s="55">
        <f>AVERAGE(Tabela1[[#This Row],[Fevereiro]:[Abril]])</f>
        <v>10.56</v>
      </c>
      <c r="O173" s="55">
        <f>AVERAGE(Tabela1[[#This Row],[Maio]:[Julho]])</f>
        <v>111.54333333333334</v>
      </c>
      <c r="P173" s="56">
        <f t="shared" si="2"/>
        <v>2</v>
      </c>
    </row>
    <row r="174" spans="1:16">
      <c r="A174" s="7" t="s">
        <v>620</v>
      </c>
      <c r="B174" s="7" t="s">
        <v>890</v>
      </c>
      <c r="C174" s="8">
        <v>347.56</v>
      </c>
      <c r="D174" s="8">
        <v>731.32</v>
      </c>
      <c r="E174" s="8">
        <v>85.9</v>
      </c>
      <c r="F174" s="8">
        <v>0</v>
      </c>
      <c r="G174" s="8">
        <v>82.600000000000009</v>
      </c>
      <c r="H174" s="8">
        <v>235.43000000000004</v>
      </c>
      <c r="I174" s="8">
        <v>0</v>
      </c>
      <c r="J174" s="9" t="s">
        <v>879</v>
      </c>
      <c r="K174" s="9" t="s">
        <v>15</v>
      </c>
      <c r="L174" s="9" t="s">
        <v>12</v>
      </c>
      <c r="M174" s="9" t="s">
        <v>902</v>
      </c>
      <c r="N174" s="55">
        <f>AVERAGE(Tabela1[[#This Row],[Fevereiro]:[Abril]])</f>
        <v>388.26000000000005</v>
      </c>
      <c r="O174" s="55">
        <f>AVERAGE(Tabela1[[#This Row],[Maio]:[Julho]])</f>
        <v>106.01</v>
      </c>
      <c r="P174" s="56">
        <f t="shared" si="2"/>
        <v>0</v>
      </c>
    </row>
    <row r="175" spans="1:16">
      <c r="A175" s="7" t="s">
        <v>134</v>
      </c>
      <c r="B175" s="7" t="s">
        <v>890</v>
      </c>
      <c r="C175" s="8">
        <v>0</v>
      </c>
      <c r="D175" s="8">
        <v>0</v>
      </c>
      <c r="E175" s="8">
        <v>0</v>
      </c>
      <c r="F175" s="8">
        <v>12.3</v>
      </c>
      <c r="G175" s="8">
        <v>224.58</v>
      </c>
      <c r="H175" s="8">
        <v>73.800000000000011</v>
      </c>
      <c r="I175" s="8">
        <v>0</v>
      </c>
      <c r="J175" s="9" t="s">
        <v>23</v>
      </c>
      <c r="K175" s="9" t="s">
        <v>15</v>
      </c>
      <c r="L175" s="9" t="s">
        <v>13</v>
      </c>
      <c r="M175" s="9" t="s">
        <v>902</v>
      </c>
      <c r="N175" s="55">
        <f>AVERAGE(Tabela1[[#This Row],[Fevereiro]:[Abril]])</f>
        <v>0</v>
      </c>
      <c r="O175" s="55">
        <f>AVERAGE(Tabela1[[#This Row],[Maio]:[Julho]])</f>
        <v>103.56000000000002</v>
      </c>
      <c r="P175" s="56">
        <f t="shared" si="2"/>
        <v>2</v>
      </c>
    </row>
    <row r="176" spans="1:16">
      <c r="A176" s="7" t="s">
        <v>801</v>
      </c>
      <c r="B176" s="7" t="s">
        <v>891</v>
      </c>
      <c r="C176" s="8">
        <v>522.63000000000011</v>
      </c>
      <c r="D176" s="8">
        <v>127.14000000000001</v>
      </c>
      <c r="E176" s="8">
        <v>318.14000000000004</v>
      </c>
      <c r="F176" s="8">
        <v>0</v>
      </c>
      <c r="G176" s="8">
        <v>79.22</v>
      </c>
      <c r="H176" s="8">
        <v>228.81999999999996</v>
      </c>
      <c r="I176" s="8">
        <v>0</v>
      </c>
      <c r="J176" s="9" t="s">
        <v>885</v>
      </c>
      <c r="K176" s="9" t="s">
        <v>15</v>
      </c>
      <c r="L176" s="9" t="s">
        <v>13</v>
      </c>
      <c r="M176" s="9" t="s">
        <v>902</v>
      </c>
      <c r="N176" s="55">
        <f>AVERAGE(Tabela1[[#This Row],[Fevereiro]:[Abril]])</f>
        <v>322.63666666666671</v>
      </c>
      <c r="O176" s="55">
        <f>AVERAGE(Tabela1[[#This Row],[Maio]:[Julho]])</f>
        <v>102.67999999999999</v>
      </c>
      <c r="P176" s="56">
        <f t="shared" si="2"/>
        <v>0</v>
      </c>
    </row>
    <row r="177" spans="1:16">
      <c r="A177" s="7" t="s">
        <v>522</v>
      </c>
      <c r="B177" s="7" t="s">
        <v>889</v>
      </c>
      <c r="C177" s="8">
        <v>5.93</v>
      </c>
      <c r="D177" s="8">
        <v>52.800000000000004</v>
      </c>
      <c r="E177" s="8">
        <v>6.94</v>
      </c>
      <c r="F177" s="8">
        <v>19.82</v>
      </c>
      <c r="G177" s="8">
        <v>35.67</v>
      </c>
      <c r="H177" s="8">
        <v>252</v>
      </c>
      <c r="I177" s="8">
        <v>0</v>
      </c>
      <c r="J177" s="9" t="s">
        <v>879</v>
      </c>
      <c r="K177" s="9" t="s">
        <v>21</v>
      </c>
      <c r="L177" s="9" t="s">
        <v>13</v>
      </c>
      <c r="M177" s="9" t="s">
        <v>902</v>
      </c>
      <c r="N177" s="55">
        <f>AVERAGE(Tabela1[[#This Row],[Fevereiro]:[Abril]])</f>
        <v>21.89</v>
      </c>
      <c r="O177" s="55">
        <f>AVERAGE(Tabela1[[#This Row],[Maio]:[Julho]])</f>
        <v>102.49666666666667</v>
      </c>
      <c r="P177" s="56">
        <f t="shared" si="2"/>
        <v>2</v>
      </c>
    </row>
    <row r="178" spans="1:16">
      <c r="A178" s="7" t="s">
        <v>857</v>
      </c>
      <c r="B178" s="7" t="s">
        <v>888</v>
      </c>
      <c r="C178" s="8">
        <v>0</v>
      </c>
      <c r="D178" s="8">
        <v>0</v>
      </c>
      <c r="E178" s="8">
        <v>103.17</v>
      </c>
      <c r="F178" s="8">
        <v>29.73</v>
      </c>
      <c r="G178" s="8">
        <v>68.52000000000001</v>
      </c>
      <c r="H178" s="8">
        <v>205.48</v>
      </c>
      <c r="I178" s="8">
        <v>0</v>
      </c>
      <c r="J178" s="9" t="s">
        <v>885</v>
      </c>
      <c r="K178" s="9" t="s">
        <v>15</v>
      </c>
      <c r="L178" s="9" t="s">
        <v>13</v>
      </c>
      <c r="M178" s="9" t="s">
        <v>902</v>
      </c>
      <c r="N178" s="55">
        <f>AVERAGE(Tabela1[[#This Row],[Fevereiro]:[Abril]])</f>
        <v>34.39</v>
      </c>
      <c r="O178" s="55">
        <f>AVERAGE(Tabela1[[#This Row],[Maio]:[Julho]])</f>
        <v>101.24333333333334</v>
      </c>
      <c r="P178" s="56">
        <f t="shared" si="2"/>
        <v>2</v>
      </c>
    </row>
    <row r="179" spans="1:16">
      <c r="A179" s="7" t="s">
        <v>464</v>
      </c>
      <c r="B179" s="7" t="s">
        <v>889</v>
      </c>
      <c r="C179" s="8">
        <v>307.33000000000004</v>
      </c>
      <c r="D179" s="8">
        <v>0</v>
      </c>
      <c r="E179" s="8">
        <v>178.41</v>
      </c>
      <c r="F179" s="8">
        <v>211.38000000000005</v>
      </c>
      <c r="G179" s="8">
        <v>82.110000000000014</v>
      </c>
      <c r="H179" s="8">
        <v>0</v>
      </c>
      <c r="I179" s="8">
        <v>0</v>
      </c>
      <c r="J179" s="9" t="s">
        <v>879</v>
      </c>
      <c r="K179" s="9" t="s">
        <v>20</v>
      </c>
      <c r="L179" s="9" t="s">
        <v>13</v>
      </c>
      <c r="M179" s="9" t="s">
        <v>902</v>
      </c>
      <c r="N179" s="55">
        <f>AVERAGE(Tabela1[[#This Row],[Fevereiro]:[Abril]])</f>
        <v>161.91333333333333</v>
      </c>
      <c r="O179" s="55">
        <f>AVERAGE(Tabela1[[#This Row],[Maio]:[Julho]])</f>
        <v>97.830000000000027</v>
      </c>
      <c r="P179" s="56">
        <f t="shared" si="2"/>
        <v>0</v>
      </c>
    </row>
    <row r="180" spans="1:16">
      <c r="A180" s="7" t="s">
        <v>449</v>
      </c>
      <c r="B180" s="7" t="s">
        <v>888</v>
      </c>
      <c r="C180" s="8">
        <v>3.68</v>
      </c>
      <c r="D180" s="8">
        <v>0</v>
      </c>
      <c r="E180" s="8">
        <v>232.19999999999996</v>
      </c>
      <c r="F180" s="8">
        <v>0</v>
      </c>
      <c r="G180" s="8">
        <v>73.800000000000011</v>
      </c>
      <c r="H180" s="8">
        <v>215.33999999999997</v>
      </c>
      <c r="I180" s="8">
        <v>0</v>
      </c>
      <c r="J180" s="9" t="s">
        <v>879</v>
      </c>
      <c r="K180" s="9" t="s">
        <v>19</v>
      </c>
      <c r="L180" s="9" t="s">
        <v>13</v>
      </c>
      <c r="M180" s="9" t="s">
        <v>902</v>
      </c>
      <c r="N180" s="55">
        <f>AVERAGE(Tabela1[[#This Row],[Fevereiro]:[Abril]])</f>
        <v>78.626666666666651</v>
      </c>
      <c r="O180" s="55">
        <f>AVERAGE(Tabela1[[#This Row],[Maio]:[Julho]])</f>
        <v>96.38</v>
      </c>
      <c r="P180" s="56">
        <f t="shared" si="2"/>
        <v>2</v>
      </c>
    </row>
    <row r="181" spans="1:16">
      <c r="A181" s="7" t="s">
        <v>793</v>
      </c>
      <c r="B181" s="7" t="s">
        <v>890</v>
      </c>
      <c r="C181" s="8">
        <v>3.68</v>
      </c>
      <c r="D181" s="8">
        <v>430.09000000000009</v>
      </c>
      <c r="E181" s="8">
        <v>886.0300000000002</v>
      </c>
      <c r="F181" s="8">
        <v>285.57</v>
      </c>
      <c r="G181" s="8">
        <v>0</v>
      </c>
      <c r="H181" s="8">
        <v>0</v>
      </c>
      <c r="I181" s="8">
        <v>0</v>
      </c>
      <c r="J181" s="9" t="s">
        <v>879</v>
      </c>
      <c r="K181" s="9" t="s">
        <v>15</v>
      </c>
      <c r="L181" s="9" t="s">
        <v>13</v>
      </c>
      <c r="M181" s="7" t="s">
        <v>901</v>
      </c>
      <c r="N181" s="55">
        <f>AVERAGE(Tabela1[[#This Row],[Fevereiro]:[Abril]])</f>
        <v>439.93333333333339</v>
      </c>
      <c r="O181" s="55">
        <f>AVERAGE(Tabela1[[#This Row],[Maio]:[Julho]])</f>
        <v>95.19</v>
      </c>
      <c r="P181" s="56">
        <f t="shared" si="2"/>
        <v>0</v>
      </c>
    </row>
    <row r="182" spans="1:16">
      <c r="A182" s="7" t="s">
        <v>645</v>
      </c>
      <c r="B182" s="7" t="s">
        <v>890</v>
      </c>
      <c r="C182" s="8">
        <v>10.56</v>
      </c>
      <c r="D182" s="8">
        <v>21.12</v>
      </c>
      <c r="E182" s="8">
        <v>9.91</v>
      </c>
      <c r="F182" s="8">
        <v>221.11</v>
      </c>
      <c r="G182" s="8">
        <v>33.06</v>
      </c>
      <c r="H182" s="8">
        <v>24.22</v>
      </c>
      <c r="I182" s="8">
        <v>0</v>
      </c>
      <c r="J182" s="9" t="s">
        <v>879</v>
      </c>
      <c r="K182" s="9" t="s">
        <v>16</v>
      </c>
      <c r="L182" s="9" t="s">
        <v>13</v>
      </c>
      <c r="M182" s="7" t="s">
        <v>901</v>
      </c>
      <c r="N182" s="55">
        <f>AVERAGE(Tabela1[[#This Row],[Fevereiro]:[Abril]])</f>
        <v>13.863333333333335</v>
      </c>
      <c r="O182" s="55">
        <f>AVERAGE(Tabela1[[#This Row],[Maio]:[Julho]])</f>
        <v>92.796666666666667</v>
      </c>
      <c r="P182" s="56">
        <f t="shared" si="2"/>
        <v>2</v>
      </c>
    </row>
    <row r="183" spans="1:16">
      <c r="A183" s="7" t="s">
        <v>84</v>
      </c>
      <c r="B183" s="7" t="s">
        <v>889</v>
      </c>
      <c r="C183" s="8">
        <v>21566.489999999983</v>
      </c>
      <c r="D183" s="8">
        <v>4332.1600000000017</v>
      </c>
      <c r="E183" s="8">
        <v>719.78</v>
      </c>
      <c r="F183" s="8">
        <v>250.67999999999998</v>
      </c>
      <c r="G183" s="8">
        <v>16.420000000000002</v>
      </c>
      <c r="H183" s="8">
        <v>0</v>
      </c>
      <c r="I183" s="8">
        <v>0</v>
      </c>
      <c r="J183" s="9" t="s">
        <v>879</v>
      </c>
      <c r="K183" s="9" t="s">
        <v>16</v>
      </c>
      <c r="L183" s="9" t="s">
        <v>12</v>
      </c>
      <c r="M183" s="9" t="s">
        <v>902</v>
      </c>
      <c r="N183" s="55">
        <f>AVERAGE(Tabela1[[#This Row],[Fevereiro]:[Abril]])</f>
        <v>8872.8099999999959</v>
      </c>
      <c r="O183" s="55">
        <f>AVERAGE(Tabela1[[#This Row],[Maio]:[Julho]])</f>
        <v>89.033333333333317</v>
      </c>
      <c r="P183" s="56">
        <f t="shared" si="2"/>
        <v>0</v>
      </c>
    </row>
    <row r="184" spans="1:16">
      <c r="A184" s="7" t="s">
        <v>362</v>
      </c>
      <c r="B184" s="7" t="s">
        <v>890</v>
      </c>
      <c r="C184" s="8">
        <v>122.88000000000002</v>
      </c>
      <c r="D184" s="8">
        <v>130.12</v>
      </c>
      <c r="E184" s="8">
        <v>171.01999999999998</v>
      </c>
      <c r="F184" s="8">
        <v>110.34</v>
      </c>
      <c r="G184" s="8">
        <v>73.800000000000011</v>
      </c>
      <c r="H184" s="8">
        <v>73.800000000000011</v>
      </c>
      <c r="I184" s="8">
        <v>0</v>
      </c>
      <c r="J184" s="9" t="s">
        <v>879</v>
      </c>
      <c r="K184" s="9" t="s">
        <v>18</v>
      </c>
      <c r="L184" s="9" t="s">
        <v>13</v>
      </c>
      <c r="M184" s="9" t="s">
        <v>902</v>
      </c>
      <c r="N184" s="55">
        <f>AVERAGE(Tabela1[[#This Row],[Fevereiro]:[Abril]])</f>
        <v>141.34</v>
      </c>
      <c r="O184" s="55">
        <f>AVERAGE(Tabela1[[#This Row],[Maio]:[Julho]])</f>
        <v>85.980000000000018</v>
      </c>
      <c r="P184" s="56">
        <f t="shared" si="2"/>
        <v>0</v>
      </c>
    </row>
    <row r="185" spans="1:16">
      <c r="A185" s="7" t="s">
        <v>789</v>
      </c>
      <c r="B185" s="7" t="s">
        <v>890</v>
      </c>
      <c r="C185" s="8">
        <v>851.46</v>
      </c>
      <c r="D185" s="8">
        <v>12.63</v>
      </c>
      <c r="E185" s="8">
        <v>951.51</v>
      </c>
      <c r="F185" s="8">
        <v>121.7</v>
      </c>
      <c r="G185" s="8">
        <v>73.800000000000011</v>
      </c>
      <c r="H185" s="8">
        <v>61.5</v>
      </c>
      <c r="I185" s="8">
        <v>0</v>
      </c>
      <c r="J185" s="9" t="s">
        <v>23</v>
      </c>
      <c r="K185" s="9" t="s">
        <v>15</v>
      </c>
      <c r="L185" s="9" t="s">
        <v>13</v>
      </c>
      <c r="M185" s="7" t="s">
        <v>901</v>
      </c>
      <c r="N185" s="55">
        <f>AVERAGE(Tabela1[[#This Row],[Fevereiro]:[Abril]])</f>
        <v>605.19999999999993</v>
      </c>
      <c r="O185" s="55">
        <f>AVERAGE(Tabela1[[#This Row],[Maio]:[Julho]])</f>
        <v>85.666666666666671</v>
      </c>
      <c r="P185" s="56">
        <f t="shared" si="2"/>
        <v>0</v>
      </c>
    </row>
    <row r="186" spans="1:16">
      <c r="A186" s="7" t="s">
        <v>226</v>
      </c>
      <c r="B186" s="7" t="s">
        <v>888</v>
      </c>
      <c r="C186" s="8">
        <v>54.980000000000004</v>
      </c>
      <c r="D186" s="8">
        <v>8.3800000000000008</v>
      </c>
      <c r="E186" s="8">
        <v>318.52999999999992</v>
      </c>
      <c r="F186" s="8">
        <v>185.28999999999994</v>
      </c>
      <c r="G186" s="8">
        <v>1.89</v>
      </c>
      <c r="H186" s="8">
        <v>61.5</v>
      </c>
      <c r="I186" s="8">
        <v>0</v>
      </c>
      <c r="J186" s="9" t="s">
        <v>879</v>
      </c>
      <c r="K186" s="9" t="s">
        <v>15</v>
      </c>
      <c r="L186" s="9" t="s">
        <v>13</v>
      </c>
      <c r="M186" s="9" t="s">
        <v>902</v>
      </c>
      <c r="N186" s="55">
        <f>AVERAGE(Tabela1[[#This Row],[Fevereiro]:[Abril]])</f>
        <v>127.29666666666664</v>
      </c>
      <c r="O186" s="55">
        <f>AVERAGE(Tabela1[[#This Row],[Maio]:[Julho]])</f>
        <v>82.893333333333302</v>
      </c>
      <c r="P186" s="56">
        <f t="shared" si="2"/>
        <v>0</v>
      </c>
    </row>
    <row r="187" spans="1:16">
      <c r="A187" s="7" t="s">
        <v>752</v>
      </c>
      <c r="B187" s="7" t="s">
        <v>888</v>
      </c>
      <c r="C187" s="8">
        <v>0</v>
      </c>
      <c r="D187" s="8">
        <v>219.75</v>
      </c>
      <c r="E187" s="8">
        <v>518.34999999999991</v>
      </c>
      <c r="F187" s="8">
        <v>234.11999999999998</v>
      </c>
      <c r="G187" s="8">
        <v>12.82</v>
      </c>
      <c r="H187" s="8">
        <v>0</v>
      </c>
      <c r="I187" s="8">
        <v>0</v>
      </c>
      <c r="J187" s="9" t="s">
        <v>883</v>
      </c>
      <c r="K187" s="9" t="s">
        <v>15</v>
      </c>
      <c r="L187" s="9" t="s">
        <v>905</v>
      </c>
      <c r="M187" s="7" t="s">
        <v>901</v>
      </c>
      <c r="N187" s="55">
        <f>AVERAGE(Tabela1[[#This Row],[Fevereiro]:[Abril]])</f>
        <v>246.0333333333333</v>
      </c>
      <c r="O187" s="55">
        <f>AVERAGE(Tabela1[[#This Row],[Maio]:[Julho]])</f>
        <v>82.313333333333318</v>
      </c>
      <c r="P187" s="56">
        <f t="shared" si="2"/>
        <v>0</v>
      </c>
    </row>
    <row r="188" spans="1:16">
      <c r="A188" s="7" t="s">
        <v>67</v>
      </c>
      <c r="B188" s="7" t="s">
        <v>890</v>
      </c>
      <c r="C188" s="8">
        <v>12.34</v>
      </c>
      <c r="D188" s="8">
        <v>250.98000000000002</v>
      </c>
      <c r="E188" s="8">
        <v>0</v>
      </c>
      <c r="F188" s="8">
        <v>173.7</v>
      </c>
      <c r="G188" s="8">
        <v>43.5</v>
      </c>
      <c r="H188" s="8">
        <v>24.6</v>
      </c>
      <c r="I188" s="8">
        <v>0</v>
      </c>
      <c r="J188" s="9" t="s">
        <v>881</v>
      </c>
      <c r="K188" s="9" t="s">
        <v>15</v>
      </c>
      <c r="L188" s="9" t="s">
        <v>13</v>
      </c>
      <c r="M188" s="9" t="s">
        <v>902</v>
      </c>
      <c r="N188" s="55">
        <f>AVERAGE(Tabela1[[#This Row],[Fevereiro]:[Abril]])</f>
        <v>87.773333333333326</v>
      </c>
      <c r="O188" s="55">
        <f>AVERAGE(Tabela1[[#This Row],[Maio]:[Julho]])</f>
        <v>80.599999999999994</v>
      </c>
      <c r="P188" s="56">
        <f t="shared" si="2"/>
        <v>0</v>
      </c>
    </row>
    <row r="189" spans="1:16">
      <c r="A189" s="7" t="s">
        <v>284</v>
      </c>
      <c r="B189" s="7" t="s">
        <v>889</v>
      </c>
      <c r="C189" s="8">
        <v>73.92</v>
      </c>
      <c r="D189" s="8">
        <v>78.06</v>
      </c>
      <c r="E189" s="8">
        <v>0</v>
      </c>
      <c r="F189" s="8">
        <v>74.12</v>
      </c>
      <c r="G189" s="8">
        <v>103.19</v>
      </c>
      <c r="H189" s="8">
        <v>61.5</v>
      </c>
      <c r="I189" s="8">
        <v>0</v>
      </c>
      <c r="J189" s="9" t="s">
        <v>879</v>
      </c>
      <c r="K189" s="9" t="s">
        <v>15</v>
      </c>
      <c r="L189" s="9" t="s">
        <v>13</v>
      </c>
      <c r="M189" s="9" t="s">
        <v>902</v>
      </c>
      <c r="N189" s="55">
        <f>AVERAGE(Tabela1[[#This Row],[Fevereiro]:[Abril]])</f>
        <v>50.660000000000004</v>
      </c>
      <c r="O189" s="55">
        <f>AVERAGE(Tabela1[[#This Row],[Maio]:[Julho]])</f>
        <v>79.603333333333339</v>
      </c>
      <c r="P189" s="56">
        <f t="shared" si="2"/>
        <v>2</v>
      </c>
    </row>
    <row r="190" spans="1:16">
      <c r="A190" s="7" t="s">
        <v>191</v>
      </c>
      <c r="B190" s="7" t="s">
        <v>888</v>
      </c>
      <c r="C190" s="8">
        <v>73.92</v>
      </c>
      <c r="D190" s="8">
        <v>73.92</v>
      </c>
      <c r="E190" s="8">
        <v>1645.3899999999996</v>
      </c>
      <c r="F190" s="8">
        <v>73.800000000000011</v>
      </c>
      <c r="G190" s="8">
        <v>82.600000000000009</v>
      </c>
      <c r="H190" s="8">
        <v>73.800000000000011</v>
      </c>
      <c r="I190" s="8">
        <v>0</v>
      </c>
      <c r="J190" s="9" t="s">
        <v>883</v>
      </c>
      <c r="K190" s="9" t="s">
        <v>15</v>
      </c>
      <c r="L190" s="9" t="s">
        <v>13</v>
      </c>
      <c r="M190" s="7" t="s">
        <v>901</v>
      </c>
      <c r="N190" s="55">
        <f>AVERAGE(Tabela1[[#This Row],[Fevereiro]:[Abril]])</f>
        <v>597.74333333333323</v>
      </c>
      <c r="O190" s="55">
        <f>AVERAGE(Tabela1[[#This Row],[Maio]:[Julho]])</f>
        <v>76.733333333333348</v>
      </c>
      <c r="P190" s="56">
        <f t="shared" si="2"/>
        <v>0</v>
      </c>
    </row>
    <row r="191" spans="1:16">
      <c r="A191" s="7" t="s">
        <v>266</v>
      </c>
      <c r="B191" s="7" t="s">
        <v>891</v>
      </c>
      <c r="C191" s="8">
        <v>24.8</v>
      </c>
      <c r="D191" s="8">
        <v>0</v>
      </c>
      <c r="E191" s="8">
        <v>49.56</v>
      </c>
      <c r="F191" s="8">
        <v>78.92</v>
      </c>
      <c r="G191" s="8">
        <v>22</v>
      </c>
      <c r="H191" s="8">
        <v>128.5</v>
      </c>
      <c r="I191" s="8">
        <v>0</v>
      </c>
      <c r="J191" s="9" t="s">
        <v>879</v>
      </c>
      <c r="K191" s="9" t="s">
        <v>15</v>
      </c>
      <c r="L191" s="9" t="s">
        <v>13</v>
      </c>
      <c r="M191" s="9" t="s">
        <v>902</v>
      </c>
      <c r="N191" s="55">
        <f>AVERAGE(Tabela1[[#This Row],[Fevereiro]:[Abril]])</f>
        <v>24.786666666666665</v>
      </c>
      <c r="O191" s="55">
        <f>AVERAGE(Tabela1[[#This Row],[Maio]:[Julho]])</f>
        <v>76.473333333333343</v>
      </c>
      <c r="P191" s="56">
        <f t="shared" si="2"/>
        <v>2</v>
      </c>
    </row>
    <row r="192" spans="1:16">
      <c r="A192" s="7" t="s">
        <v>510</v>
      </c>
      <c r="B192" s="7" t="s">
        <v>889</v>
      </c>
      <c r="C192" s="8">
        <v>6.71</v>
      </c>
      <c r="D192" s="8">
        <v>79.849999999999994</v>
      </c>
      <c r="E192" s="8">
        <v>2.8499999999999996</v>
      </c>
      <c r="F192" s="8">
        <v>71.289999999999992</v>
      </c>
      <c r="G192" s="8">
        <v>23.68</v>
      </c>
      <c r="H192" s="8">
        <v>133.29000000000002</v>
      </c>
      <c r="I192" s="8">
        <v>0</v>
      </c>
      <c r="J192" s="9" t="s">
        <v>879</v>
      </c>
      <c r="K192" s="9" t="s">
        <v>20</v>
      </c>
      <c r="L192" s="9" t="s">
        <v>13</v>
      </c>
      <c r="M192" s="9" t="s">
        <v>902</v>
      </c>
      <c r="N192" s="55">
        <f>AVERAGE(Tabela1[[#This Row],[Fevereiro]:[Abril]])</f>
        <v>29.803333333333327</v>
      </c>
      <c r="O192" s="55">
        <f>AVERAGE(Tabela1[[#This Row],[Maio]:[Julho]])</f>
        <v>76.086666666666673</v>
      </c>
      <c r="P192" s="56">
        <f t="shared" si="2"/>
        <v>2</v>
      </c>
    </row>
    <row r="193" spans="1:16">
      <c r="A193" s="7" t="s">
        <v>297</v>
      </c>
      <c r="B193" s="7" t="s">
        <v>889</v>
      </c>
      <c r="C193" s="8">
        <v>0</v>
      </c>
      <c r="D193" s="8">
        <v>383.57000000000005</v>
      </c>
      <c r="E193" s="8">
        <v>1052.0900000000001</v>
      </c>
      <c r="F193" s="8">
        <v>185.33999999999997</v>
      </c>
      <c r="G193" s="8">
        <v>40.43</v>
      </c>
      <c r="H193" s="8">
        <v>0</v>
      </c>
      <c r="I193" s="8">
        <v>0</v>
      </c>
      <c r="J193" s="9" t="s">
        <v>885</v>
      </c>
      <c r="K193" s="9" t="s">
        <v>15</v>
      </c>
      <c r="L193" s="9" t="s">
        <v>14</v>
      </c>
      <c r="M193" s="7" t="s">
        <v>901</v>
      </c>
      <c r="N193" s="55">
        <f>AVERAGE(Tabela1[[#This Row],[Fevereiro]:[Abril]])</f>
        <v>478.55333333333346</v>
      </c>
      <c r="O193" s="55">
        <f>AVERAGE(Tabela1[[#This Row],[Maio]:[Julho]])</f>
        <v>75.256666666666661</v>
      </c>
      <c r="P193" s="56">
        <f t="shared" si="2"/>
        <v>0</v>
      </c>
    </row>
    <row r="194" spans="1:16">
      <c r="A194" s="7" t="s">
        <v>453</v>
      </c>
      <c r="B194" s="7" t="s">
        <v>889</v>
      </c>
      <c r="C194" s="8">
        <v>0</v>
      </c>
      <c r="D194" s="8">
        <v>120.30000000000001</v>
      </c>
      <c r="E194" s="8">
        <v>0</v>
      </c>
      <c r="F194" s="8">
        <v>162.57</v>
      </c>
      <c r="G194" s="8">
        <v>0</v>
      </c>
      <c r="H194" s="8">
        <v>61.5</v>
      </c>
      <c r="I194" s="8">
        <v>0</v>
      </c>
      <c r="J194" s="9" t="s">
        <v>879</v>
      </c>
      <c r="K194" s="9" t="s">
        <v>16</v>
      </c>
      <c r="L194" s="9" t="s">
        <v>13</v>
      </c>
      <c r="M194" s="9" t="s">
        <v>902</v>
      </c>
      <c r="N194" s="55">
        <f>AVERAGE(Tabela1[[#This Row],[Fevereiro]:[Abril]])</f>
        <v>40.1</v>
      </c>
      <c r="O194" s="55">
        <f>AVERAGE(Tabela1[[#This Row],[Maio]:[Julho]])</f>
        <v>74.69</v>
      </c>
      <c r="P194" s="56">
        <f t="shared" ref="P194:P257" si="3">IF(O194&gt;N194,2,IF(O194&lt;N194,0,1))</f>
        <v>2</v>
      </c>
    </row>
    <row r="195" spans="1:16">
      <c r="A195" s="7" t="s">
        <v>170</v>
      </c>
      <c r="B195" s="7" t="s">
        <v>890</v>
      </c>
      <c r="C195" s="8">
        <v>73.92</v>
      </c>
      <c r="D195" s="8">
        <v>0</v>
      </c>
      <c r="E195" s="8">
        <v>283.9199999999999</v>
      </c>
      <c r="F195" s="8">
        <v>73.800000000000011</v>
      </c>
      <c r="G195" s="8">
        <v>73.800000000000011</v>
      </c>
      <c r="H195" s="8">
        <v>73.800000000000011</v>
      </c>
      <c r="I195" s="8">
        <v>0</v>
      </c>
      <c r="J195" s="9" t="s">
        <v>879</v>
      </c>
      <c r="K195" s="9" t="s">
        <v>17</v>
      </c>
      <c r="L195" s="9" t="s">
        <v>13</v>
      </c>
      <c r="M195" s="9" t="s">
        <v>902</v>
      </c>
      <c r="N195" s="55">
        <f>AVERAGE(Tabela1[[#This Row],[Fevereiro]:[Abril]])</f>
        <v>119.27999999999997</v>
      </c>
      <c r="O195" s="55">
        <f>AVERAGE(Tabela1[[#This Row],[Maio]:[Julho]])</f>
        <v>73.800000000000011</v>
      </c>
      <c r="P195" s="56">
        <f t="shared" si="3"/>
        <v>0</v>
      </c>
    </row>
    <row r="196" spans="1:16">
      <c r="A196" s="7" t="s">
        <v>838</v>
      </c>
      <c r="B196" s="7" t="s">
        <v>888</v>
      </c>
      <c r="C196" s="8">
        <v>235.07999999999996</v>
      </c>
      <c r="D196" s="8">
        <v>73.92</v>
      </c>
      <c r="E196" s="8">
        <v>79.319999999999993</v>
      </c>
      <c r="F196" s="8">
        <v>73.800000000000011</v>
      </c>
      <c r="G196" s="8">
        <v>73.800000000000011</v>
      </c>
      <c r="H196" s="8">
        <v>73.800000000000011</v>
      </c>
      <c r="I196" s="8">
        <v>0</v>
      </c>
      <c r="J196" s="9" t="s">
        <v>882</v>
      </c>
      <c r="K196" s="9" t="s">
        <v>15</v>
      </c>
      <c r="L196" s="9" t="s">
        <v>13</v>
      </c>
      <c r="M196" s="7" t="s">
        <v>901</v>
      </c>
      <c r="N196" s="55">
        <f>AVERAGE(Tabela1[[#This Row],[Fevereiro]:[Abril]])</f>
        <v>129.43999999999997</v>
      </c>
      <c r="O196" s="55">
        <f>AVERAGE(Tabela1[[#This Row],[Maio]:[Julho]])</f>
        <v>73.800000000000011</v>
      </c>
      <c r="P196" s="56">
        <f t="shared" si="3"/>
        <v>0</v>
      </c>
    </row>
    <row r="197" spans="1:16">
      <c r="A197" s="7" t="s">
        <v>844</v>
      </c>
      <c r="B197" s="7" t="s">
        <v>888</v>
      </c>
      <c r="C197" s="8">
        <v>829.90999999999985</v>
      </c>
      <c r="D197" s="8">
        <v>488.7299999999999</v>
      </c>
      <c r="E197" s="8">
        <v>0</v>
      </c>
      <c r="F197" s="8">
        <v>73.800000000000011</v>
      </c>
      <c r="G197" s="8">
        <v>73.800000000000011</v>
      </c>
      <c r="H197" s="8">
        <v>73.800000000000011</v>
      </c>
      <c r="I197" s="8">
        <v>0</v>
      </c>
      <c r="J197" s="9" t="s">
        <v>879</v>
      </c>
      <c r="K197" s="9" t="s">
        <v>15</v>
      </c>
      <c r="L197" s="9" t="s">
        <v>13</v>
      </c>
      <c r="M197" s="7" t="s">
        <v>901</v>
      </c>
      <c r="N197" s="55">
        <f>AVERAGE(Tabela1[[#This Row],[Fevereiro]:[Abril]])</f>
        <v>439.54666666666662</v>
      </c>
      <c r="O197" s="55">
        <f>AVERAGE(Tabela1[[#This Row],[Maio]:[Julho]])</f>
        <v>73.800000000000011</v>
      </c>
      <c r="P197" s="56">
        <f t="shared" si="3"/>
        <v>0</v>
      </c>
    </row>
    <row r="198" spans="1:16">
      <c r="A198" s="7" t="s">
        <v>90</v>
      </c>
      <c r="B198" s="7" t="s">
        <v>888</v>
      </c>
      <c r="C198" s="8">
        <v>119.75999999999999</v>
      </c>
      <c r="D198" s="8">
        <v>74.25</v>
      </c>
      <c r="E198" s="8">
        <v>158.59</v>
      </c>
      <c r="F198" s="8">
        <v>113.44</v>
      </c>
      <c r="G198" s="8">
        <v>24.6</v>
      </c>
      <c r="H198" s="8">
        <v>82.6</v>
      </c>
      <c r="I198" s="8">
        <v>0</v>
      </c>
      <c r="J198" s="9" t="s">
        <v>886</v>
      </c>
      <c r="K198" s="9" t="s">
        <v>15</v>
      </c>
      <c r="L198" s="9" t="s">
        <v>13</v>
      </c>
      <c r="M198" s="9" t="s">
        <v>902</v>
      </c>
      <c r="N198" s="55">
        <f>AVERAGE(Tabela1[[#This Row],[Fevereiro]:[Abril]])</f>
        <v>117.53333333333335</v>
      </c>
      <c r="O198" s="55">
        <f>AVERAGE(Tabela1[[#This Row],[Maio]:[Julho]])</f>
        <v>73.546666666666667</v>
      </c>
      <c r="P198" s="56">
        <f t="shared" si="3"/>
        <v>0</v>
      </c>
    </row>
    <row r="199" spans="1:16">
      <c r="A199" s="7" t="s">
        <v>757</v>
      </c>
      <c r="B199" s="7" t="s">
        <v>888</v>
      </c>
      <c r="C199" s="8">
        <v>0</v>
      </c>
      <c r="D199" s="8">
        <v>267.37</v>
      </c>
      <c r="E199" s="8">
        <v>1845.7999999999997</v>
      </c>
      <c r="F199" s="8">
        <v>143.76</v>
      </c>
      <c r="G199" s="8">
        <v>72.28</v>
      </c>
      <c r="H199" s="8">
        <v>0</v>
      </c>
      <c r="I199" s="8">
        <v>0</v>
      </c>
      <c r="J199" s="9" t="s">
        <v>883</v>
      </c>
      <c r="K199" s="9" t="s">
        <v>15</v>
      </c>
      <c r="L199" s="9" t="s">
        <v>14</v>
      </c>
      <c r="M199" s="7" t="s">
        <v>901</v>
      </c>
      <c r="N199" s="55">
        <f>AVERAGE(Tabela1[[#This Row],[Fevereiro]:[Abril]])</f>
        <v>704.38999999999987</v>
      </c>
      <c r="O199" s="55">
        <f>AVERAGE(Tabela1[[#This Row],[Maio]:[Julho]])</f>
        <v>72.013333333333335</v>
      </c>
      <c r="P199" s="56">
        <f t="shared" si="3"/>
        <v>0</v>
      </c>
    </row>
    <row r="200" spans="1:16">
      <c r="A200" s="7" t="s">
        <v>174</v>
      </c>
      <c r="B200" s="7" t="s">
        <v>891</v>
      </c>
      <c r="C200" s="8">
        <v>0</v>
      </c>
      <c r="D200" s="8">
        <v>0</v>
      </c>
      <c r="E200" s="8">
        <v>0</v>
      </c>
      <c r="F200" s="8">
        <v>0</v>
      </c>
      <c r="G200" s="8">
        <v>213.12</v>
      </c>
      <c r="H200" s="8">
        <v>0</v>
      </c>
      <c r="I200" s="8">
        <v>0</v>
      </c>
      <c r="J200" s="9" t="s">
        <v>879</v>
      </c>
      <c r="K200" s="9" t="s">
        <v>16</v>
      </c>
      <c r="L200" s="9" t="s">
        <v>13</v>
      </c>
      <c r="M200" s="9" t="s">
        <v>902</v>
      </c>
      <c r="N200" s="55">
        <f>AVERAGE(Tabela1[[#This Row],[Fevereiro]:[Abril]])</f>
        <v>0</v>
      </c>
      <c r="O200" s="55">
        <f>AVERAGE(Tabela1[[#This Row],[Maio]:[Julho]])</f>
        <v>71.040000000000006</v>
      </c>
      <c r="P200" s="56">
        <f t="shared" si="3"/>
        <v>2</v>
      </c>
    </row>
    <row r="201" spans="1:16">
      <c r="A201" s="7" t="s">
        <v>422</v>
      </c>
      <c r="B201" s="7" t="s">
        <v>888</v>
      </c>
      <c r="C201" s="8">
        <v>1.84</v>
      </c>
      <c r="D201" s="8">
        <v>0</v>
      </c>
      <c r="E201" s="8">
        <v>237.96</v>
      </c>
      <c r="F201" s="8">
        <v>74.12</v>
      </c>
      <c r="G201" s="8">
        <v>73.800000000000011</v>
      </c>
      <c r="H201" s="8">
        <v>61.5</v>
      </c>
      <c r="I201" s="8">
        <v>0</v>
      </c>
      <c r="J201" s="9" t="s">
        <v>879</v>
      </c>
      <c r="K201" s="9" t="s">
        <v>19</v>
      </c>
      <c r="L201" s="9" t="s">
        <v>13</v>
      </c>
      <c r="M201" s="9" t="s">
        <v>902</v>
      </c>
      <c r="N201" s="55">
        <f>AVERAGE(Tabela1[[#This Row],[Fevereiro]:[Abril]])</f>
        <v>79.933333333333337</v>
      </c>
      <c r="O201" s="55">
        <f>AVERAGE(Tabela1[[#This Row],[Maio]:[Julho]])</f>
        <v>69.806666666666672</v>
      </c>
      <c r="P201" s="56">
        <f t="shared" si="3"/>
        <v>0</v>
      </c>
    </row>
    <row r="202" spans="1:16">
      <c r="A202" s="7" t="s">
        <v>442</v>
      </c>
      <c r="B202" s="7" t="s">
        <v>888</v>
      </c>
      <c r="C202" s="8">
        <v>21.12</v>
      </c>
      <c r="D202" s="8">
        <v>0</v>
      </c>
      <c r="E202" s="8">
        <v>0</v>
      </c>
      <c r="F202" s="8">
        <v>118.11000000000001</v>
      </c>
      <c r="G202" s="8">
        <v>59.669999999999995</v>
      </c>
      <c r="H202" s="8">
        <v>29.75</v>
      </c>
      <c r="I202" s="8">
        <v>0</v>
      </c>
      <c r="J202" s="9" t="s">
        <v>879</v>
      </c>
      <c r="K202" s="9" t="s">
        <v>15</v>
      </c>
      <c r="L202" s="9" t="s">
        <v>13</v>
      </c>
      <c r="M202" s="9" t="s">
        <v>902</v>
      </c>
      <c r="N202" s="55">
        <f>AVERAGE(Tabela1[[#This Row],[Fevereiro]:[Abril]])</f>
        <v>7.04</v>
      </c>
      <c r="O202" s="55">
        <f>AVERAGE(Tabela1[[#This Row],[Maio]:[Julho]])</f>
        <v>69.176666666666662</v>
      </c>
      <c r="P202" s="56">
        <f t="shared" si="3"/>
        <v>2</v>
      </c>
    </row>
    <row r="203" spans="1:16">
      <c r="A203" s="7" t="s">
        <v>786</v>
      </c>
      <c r="B203" s="7" t="s">
        <v>890</v>
      </c>
      <c r="C203" s="8">
        <v>851.46</v>
      </c>
      <c r="D203" s="8">
        <v>0</v>
      </c>
      <c r="E203" s="8">
        <v>0</v>
      </c>
      <c r="F203" s="8">
        <v>121.7</v>
      </c>
      <c r="G203" s="8">
        <v>12.3</v>
      </c>
      <c r="H203" s="8">
        <v>61.5</v>
      </c>
      <c r="I203" s="8">
        <v>0</v>
      </c>
      <c r="J203" s="9" t="s">
        <v>879</v>
      </c>
      <c r="K203" s="9" t="s">
        <v>15</v>
      </c>
      <c r="L203" s="9" t="s">
        <v>13</v>
      </c>
      <c r="M203" s="9" t="s">
        <v>902</v>
      </c>
      <c r="N203" s="55">
        <f>AVERAGE(Tabela1[[#This Row],[Fevereiro]:[Abril]])</f>
        <v>283.82</v>
      </c>
      <c r="O203" s="55">
        <f>AVERAGE(Tabela1[[#This Row],[Maio]:[Julho]])</f>
        <v>65.166666666666671</v>
      </c>
      <c r="P203" s="56">
        <f t="shared" si="3"/>
        <v>0</v>
      </c>
    </row>
    <row r="204" spans="1:16">
      <c r="A204" s="7" t="s">
        <v>758</v>
      </c>
      <c r="B204" s="7" t="s">
        <v>888</v>
      </c>
      <c r="C204" s="8">
        <v>0</v>
      </c>
      <c r="D204" s="8">
        <v>153.88999999999999</v>
      </c>
      <c r="E204" s="8">
        <v>2528.2899999999995</v>
      </c>
      <c r="F204" s="8">
        <v>156.82</v>
      </c>
      <c r="G204" s="8">
        <v>37.42</v>
      </c>
      <c r="H204" s="8">
        <v>0</v>
      </c>
      <c r="I204" s="8">
        <v>0</v>
      </c>
      <c r="J204" s="9" t="s">
        <v>885</v>
      </c>
      <c r="K204" s="9" t="s">
        <v>15</v>
      </c>
      <c r="L204" s="9" t="s">
        <v>14</v>
      </c>
      <c r="M204" s="7" t="s">
        <v>901</v>
      </c>
      <c r="N204" s="55">
        <f>AVERAGE(Tabela1[[#This Row],[Fevereiro]:[Abril]])</f>
        <v>894.05999999999983</v>
      </c>
      <c r="O204" s="55">
        <f>AVERAGE(Tabela1[[#This Row],[Maio]:[Julho]])</f>
        <v>64.74666666666667</v>
      </c>
      <c r="P204" s="56">
        <f t="shared" si="3"/>
        <v>0</v>
      </c>
    </row>
    <row r="205" spans="1:16">
      <c r="A205" s="7" t="s">
        <v>323</v>
      </c>
      <c r="B205" s="7" t="s">
        <v>889</v>
      </c>
      <c r="C205" s="8">
        <v>362.16</v>
      </c>
      <c r="D205" s="8">
        <v>42.24</v>
      </c>
      <c r="E205" s="8">
        <v>1.93</v>
      </c>
      <c r="F205" s="8">
        <v>75.690000000000012</v>
      </c>
      <c r="G205" s="8">
        <v>22.82</v>
      </c>
      <c r="H205" s="8">
        <v>86.100000000000009</v>
      </c>
      <c r="I205" s="8">
        <v>0</v>
      </c>
      <c r="J205" s="9" t="s">
        <v>879</v>
      </c>
      <c r="K205" s="9" t="s">
        <v>19</v>
      </c>
      <c r="L205" s="9" t="s">
        <v>13</v>
      </c>
      <c r="M205" s="9" t="s">
        <v>902</v>
      </c>
      <c r="N205" s="55">
        <f>AVERAGE(Tabela1[[#This Row],[Fevereiro]:[Abril]])</f>
        <v>135.44333333333336</v>
      </c>
      <c r="O205" s="55">
        <f>AVERAGE(Tabela1[[#This Row],[Maio]:[Julho]])</f>
        <v>61.536666666666669</v>
      </c>
      <c r="P205" s="56">
        <f t="shared" si="3"/>
        <v>0</v>
      </c>
    </row>
    <row r="206" spans="1:16">
      <c r="A206" s="7" t="s">
        <v>320</v>
      </c>
      <c r="B206" s="7" t="s">
        <v>889</v>
      </c>
      <c r="C206" s="8">
        <v>1.84</v>
      </c>
      <c r="D206" s="8">
        <v>37.89</v>
      </c>
      <c r="E206" s="8">
        <v>6.26</v>
      </c>
      <c r="F206" s="8">
        <v>0</v>
      </c>
      <c r="G206" s="8">
        <v>95.539999999999992</v>
      </c>
      <c r="H206" s="8">
        <v>80.63000000000001</v>
      </c>
      <c r="I206" s="8">
        <v>0</v>
      </c>
      <c r="J206" s="9" t="s">
        <v>887</v>
      </c>
      <c r="K206" s="9" t="s">
        <v>16</v>
      </c>
      <c r="L206" s="9" t="s">
        <v>13</v>
      </c>
      <c r="M206" s="9" t="s">
        <v>902</v>
      </c>
      <c r="N206" s="55">
        <f>AVERAGE(Tabela1[[#This Row],[Fevereiro]:[Abril]])</f>
        <v>15.33</v>
      </c>
      <c r="O206" s="55">
        <f>AVERAGE(Tabela1[[#This Row],[Maio]:[Julho]])</f>
        <v>58.723333333333336</v>
      </c>
      <c r="P206" s="56">
        <f t="shared" si="3"/>
        <v>2</v>
      </c>
    </row>
    <row r="207" spans="1:16">
      <c r="A207" s="7" t="s">
        <v>347</v>
      </c>
      <c r="B207" s="7" t="s">
        <v>888</v>
      </c>
      <c r="C207" s="8">
        <v>84.27000000000001</v>
      </c>
      <c r="D207" s="8">
        <v>31.68</v>
      </c>
      <c r="E207" s="8">
        <v>66.550000000000011</v>
      </c>
      <c r="F207" s="8">
        <v>36.900000000000006</v>
      </c>
      <c r="G207" s="8">
        <v>50.269999999999996</v>
      </c>
      <c r="H207" s="8">
        <v>85.24</v>
      </c>
      <c r="I207" s="8">
        <v>0</v>
      </c>
      <c r="J207" s="9" t="s">
        <v>885</v>
      </c>
      <c r="K207" s="9" t="s">
        <v>15</v>
      </c>
      <c r="L207" s="9" t="s">
        <v>13</v>
      </c>
      <c r="M207" s="9" t="s">
        <v>902</v>
      </c>
      <c r="N207" s="55">
        <f>AVERAGE(Tabela1[[#This Row],[Fevereiro]:[Abril]])</f>
        <v>60.833333333333343</v>
      </c>
      <c r="O207" s="55">
        <f>AVERAGE(Tabela1[[#This Row],[Maio]:[Julho]])</f>
        <v>57.47</v>
      </c>
      <c r="P207" s="56">
        <f t="shared" si="3"/>
        <v>0</v>
      </c>
    </row>
    <row r="208" spans="1:16">
      <c r="A208" s="7" t="s">
        <v>222</v>
      </c>
      <c r="B208" s="7" t="s">
        <v>889</v>
      </c>
      <c r="C208" s="8">
        <v>1.84</v>
      </c>
      <c r="D208" s="8">
        <v>0</v>
      </c>
      <c r="E208" s="8">
        <v>467.6099999999999</v>
      </c>
      <c r="F208" s="8">
        <v>36.900000000000006</v>
      </c>
      <c r="G208" s="8">
        <v>73.800000000000011</v>
      </c>
      <c r="H208" s="8">
        <v>61.5</v>
      </c>
      <c r="I208" s="8">
        <v>0</v>
      </c>
      <c r="J208" s="9" t="s">
        <v>879</v>
      </c>
      <c r="K208" s="9" t="s">
        <v>16</v>
      </c>
      <c r="L208" s="9" t="s">
        <v>13</v>
      </c>
      <c r="M208" s="9" t="s">
        <v>902</v>
      </c>
      <c r="N208" s="55">
        <f>AVERAGE(Tabela1[[#This Row],[Fevereiro]:[Abril]])</f>
        <v>156.48333333333329</v>
      </c>
      <c r="O208" s="55">
        <f>AVERAGE(Tabela1[[#This Row],[Maio]:[Julho]])</f>
        <v>57.400000000000006</v>
      </c>
      <c r="P208" s="56">
        <f t="shared" si="3"/>
        <v>0</v>
      </c>
    </row>
    <row r="209" spans="1:16">
      <c r="A209" s="7" t="s">
        <v>455</v>
      </c>
      <c r="B209" s="7" t="s">
        <v>889</v>
      </c>
      <c r="C209" s="8">
        <v>141.38</v>
      </c>
      <c r="D209" s="8">
        <v>125.14999999999999</v>
      </c>
      <c r="E209" s="8">
        <v>153.6</v>
      </c>
      <c r="F209" s="8">
        <v>34.150000000000006</v>
      </c>
      <c r="G209" s="8">
        <v>73.800000000000011</v>
      </c>
      <c r="H209" s="8">
        <v>61.5</v>
      </c>
      <c r="I209" s="8">
        <v>0</v>
      </c>
      <c r="J209" s="9" t="s">
        <v>879</v>
      </c>
      <c r="K209" s="9" t="s">
        <v>18</v>
      </c>
      <c r="L209" s="9" t="s">
        <v>13</v>
      </c>
      <c r="M209" s="9" t="s">
        <v>902</v>
      </c>
      <c r="N209" s="55">
        <f>AVERAGE(Tabela1[[#This Row],[Fevereiro]:[Abril]])</f>
        <v>140.04333333333332</v>
      </c>
      <c r="O209" s="55">
        <f>AVERAGE(Tabela1[[#This Row],[Maio]:[Julho]])</f>
        <v>56.483333333333341</v>
      </c>
      <c r="P209" s="56">
        <f t="shared" si="3"/>
        <v>0</v>
      </c>
    </row>
    <row r="210" spans="1:16">
      <c r="A210" s="7" t="s">
        <v>322</v>
      </c>
      <c r="B210" s="7" t="s">
        <v>889</v>
      </c>
      <c r="C210" s="8">
        <v>12.4</v>
      </c>
      <c r="D210" s="8">
        <v>1.84</v>
      </c>
      <c r="E210" s="8">
        <v>2.99</v>
      </c>
      <c r="F210" s="8">
        <v>1.88</v>
      </c>
      <c r="G210" s="8">
        <v>92.02000000000001</v>
      </c>
      <c r="H210" s="8">
        <v>73.800000000000011</v>
      </c>
      <c r="I210" s="8">
        <v>0</v>
      </c>
      <c r="J210" s="9" t="s">
        <v>879</v>
      </c>
      <c r="K210" s="9" t="s">
        <v>19</v>
      </c>
      <c r="L210" s="9" t="s">
        <v>13</v>
      </c>
      <c r="M210" s="9" t="s">
        <v>902</v>
      </c>
      <c r="N210" s="55">
        <f>AVERAGE(Tabela1[[#This Row],[Fevereiro]:[Abril]])</f>
        <v>5.7433333333333332</v>
      </c>
      <c r="O210" s="55">
        <f>AVERAGE(Tabela1[[#This Row],[Maio]:[Julho]])</f>
        <v>55.900000000000006</v>
      </c>
      <c r="P210" s="56">
        <f t="shared" si="3"/>
        <v>2</v>
      </c>
    </row>
    <row r="211" spans="1:16">
      <c r="A211" s="7" t="s">
        <v>556</v>
      </c>
      <c r="B211" s="7" t="s">
        <v>889</v>
      </c>
      <c r="C211" s="8">
        <v>368.58000000000004</v>
      </c>
      <c r="D211" s="8">
        <v>4.74</v>
      </c>
      <c r="E211" s="8">
        <v>0.95</v>
      </c>
      <c r="F211" s="8">
        <v>1.88</v>
      </c>
      <c r="G211" s="8">
        <v>85.95999999999998</v>
      </c>
      <c r="H211" s="8">
        <v>73.800000000000011</v>
      </c>
      <c r="I211" s="8">
        <v>0</v>
      </c>
      <c r="J211" s="9" t="s">
        <v>879</v>
      </c>
      <c r="K211" s="9" t="s">
        <v>21</v>
      </c>
      <c r="L211" s="9" t="s">
        <v>13</v>
      </c>
      <c r="M211" s="9" t="s">
        <v>902</v>
      </c>
      <c r="N211" s="55">
        <f>AVERAGE(Tabela1[[#This Row],[Fevereiro]:[Abril]])</f>
        <v>124.75666666666667</v>
      </c>
      <c r="O211" s="55">
        <f>AVERAGE(Tabela1[[#This Row],[Maio]:[Julho]])</f>
        <v>53.879999999999995</v>
      </c>
      <c r="P211" s="56">
        <f t="shared" si="3"/>
        <v>0</v>
      </c>
    </row>
    <row r="212" spans="1:16">
      <c r="A212" s="7" t="s">
        <v>683</v>
      </c>
      <c r="B212" s="7" t="s">
        <v>890</v>
      </c>
      <c r="C212" s="8">
        <v>0</v>
      </c>
      <c r="D212" s="8">
        <v>0</v>
      </c>
      <c r="E212" s="8">
        <v>0</v>
      </c>
      <c r="F212" s="8">
        <v>0</v>
      </c>
      <c r="G212" s="8">
        <v>84.07</v>
      </c>
      <c r="H212" s="8">
        <v>73.800000000000011</v>
      </c>
      <c r="I212" s="8">
        <v>0</v>
      </c>
      <c r="J212" s="9" t="s">
        <v>879</v>
      </c>
      <c r="K212" s="9" t="s">
        <v>16</v>
      </c>
      <c r="L212" s="9" t="s">
        <v>13</v>
      </c>
      <c r="M212" s="7" t="s">
        <v>901</v>
      </c>
      <c r="N212" s="55">
        <f>AVERAGE(Tabela1[[#This Row],[Fevereiro]:[Abril]])</f>
        <v>0</v>
      </c>
      <c r="O212" s="55">
        <f>AVERAGE(Tabela1[[#This Row],[Maio]:[Julho]])</f>
        <v>52.623333333333335</v>
      </c>
      <c r="P212" s="56">
        <f t="shared" si="3"/>
        <v>2</v>
      </c>
    </row>
    <row r="213" spans="1:16">
      <c r="A213" s="7" t="s">
        <v>382</v>
      </c>
      <c r="B213" s="7" t="s">
        <v>890</v>
      </c>
      <c r="C213" s="8">
        <v>0</v>
      </c>
      <c r="D213" s="8">
        <v>75.78</v>
      </c>
      <c r="E213" s="8">
        <v>79.260000000000005</v>
      </c>
      <c r="F213" s="8">
        <v>0</v>
      </c>
      <c r="G213" s="8">
        <v>82.760000000000019</v>
      </c>
      <c r="H213" s="8">
        <v>73.800000000000011</v>
      </c>
      <c r="I213" s="8">
        <v>0</v>
      </c>
      <c r="J213" s="9" t="s">
        <v>879</v>
      </c>
      <c r="K213" s="9" t="s">
        <v>18</v>
      </c>
      <c r="L213" s="9" t="s">
        <v>13</v>
      </c>
      <c r="M213" s="9" t="s">
        <v>902</v>
      </c>
      <c r="N213" s="55">
        <f>AVERAGE(Tabela1[[#This Row],[Fevereiro]:[Abril]])</f>
        <v>51.680000000000007</v>
      </c>
      <c r="O213" s="55">
        <f>AVERAGE(Tabela1[[#This Row],[Maio]:[Julho]])</f>
        <v>52.186666666666675</v>
      </c>
      <c r="P213" s="56">
        <f t="shared" si="3"/>
        <v>2</v>
      </c>
    </row>
    <row r="214" spans="1:16">
      <c r="A214" s="7" t="s">
        <v>194</v>
      </c>
      <c r="B214" s="7" t="s">
        <v>889</v>
      </c>
      <c r="C214" s="8">
        <v>0</v>
      </c>
      <c r="D214" s="8">
        <v>73.760000000000005</v>
      </c>
      <c r="E214" s="8">
        <v>85.9</v>
      </c>
      <c r="F214" s="8">
        <v>73.800000000000011</v>
      </c>
      <c r="G214" s="8">
        <v>82.600000000000009</v>
      </c>
      <c r="H214" s="8">
        <v>0</v>
      </c>
      <c r="I214" s="8">
        <v>0</v>
      </c>
      <c r="J214" s="9" t="s">
        <v>879</v>
      </c>
      <c r="K214" s="9" t="s">
        <v>17</v>
      </c>
      <c r="L214" s="9" t="s">
        <v>13</v>
      </c>
      <c r="M214" s="7" t="s">
        <v>901</v>
      </c>
      <c r="N214" s="55">
        <f>AVERAGE(Tabela1[[#This Row],[Fevereiro]:[Abril]])</f>
        <v>53.220000000000006</v>
      </c>
      <c r="O214" s="55">
        <f>AVERAGE(Tabela1[[#This Row],[Maio]:[Julho]])</f>
        <v>52.133333333333347</v>
      </c>
      <c r="P214" s="56">
        <f t="shared" si="3"/>
        <v>0</v>
      </c>
    </row>
    <row r="215" spans="1:16">
      <c r="A215" s="7" t="s">
        <v>68</v>
      </c>
      <c r="B215" s="7" t="s">
        <v>888</v>
      </c>
      <c r="C215" s="8">
        <v>71.64</v>
      </c>
      <c r="D215" s="8">
        <v>0</v>
      </c>
      <c r="E215" s="8">
        <v>0</v>
      </c>
      <c r="F215" s="8">
        <v>0</v>
      </c>
      <c r="G215" s="8">
        <v>75.69</v>
      </c>
      <c r="H215" s="8">
        <v>78.38</v>
      </c>
      <c r="I215" s="8">
        <v>0</v>
      </c>
      <c r="J215" s="9" t="s">
        <v>885</v>
      </c>
      <c r="K215" s="9" t="s">
        <v>15</v>
      </c>
      <c r="L215" s="9" t="s">
        <v>13</v>
      </c>
      <c r="M215" s="9" t="s">
        <v>902</v>
      </c>
      <c r="N215" s="55">
        <f>AVERAGE(Tabela1[[#This Row],[Fevereiro]:[Abril]])</f>
        <v>23.88</v>
      </c>
      <c r="O215" s="55">
        <f>AVERAGE(Tabela1[[#This Row],[Maio]:[Julho]])</f>
        <v>51.356666666666662</v>
      </c>
      <c r="P215" s="56">
        <f t="shared" si="3"/>
        <v>2</v>
      </c>
    </row>
    <row r="216" spans="1:16">
      <c r="A216" s="7" t="s">
        <v>410</v>
      </c>
      <c r="B216" s="7" t="s">
        <v>888</v>
      </c>
      <c r="C216" s="8">
        <v>337.70000000000005</v>
      </c>
      <c r="D216" s="8">
        <v>1.84</v>
      </c>
      <c r="E216" s="8">
        <v>1.89</v>
      </c>
      <c r="F216" s="8">
        <v>3.82</v>
      </c>
      <c r="G216" s="8">
        <v>74.77000000000001</v>
      </c>
      <c r="H216" s="8">
        <v>73.800000000000011</v>
      </c>
      <c r="I216" s="8">
        <v>0</v>
      </c>
      <c r="J216" s="9" t="s">
        <v>879</v>
      </c>
      <c r="K216" s="9" t="s">
        <v>15</v>
      </c>
      <c r="L216" s="9" t="s">
        <v>13</v>
      </c>
      <c r="M216" s="9" t="s">
        <v>902</v>
      </c>
      <c r="N216" s="55">
        <f>AVERAGE(Tabela1[[#This Row],[Fevereiro]:[Abril]])</f>
        <v>113.81</v>
      </c>
      <c r="O216" s="55">
        <f>AVERAGE(Tabela1[[#This Row],[Maio]:[Julho]])</f>
        <v>50.796666666666674</v>
      </c>
      <c r="P216" s="56">
        <f t="shared" si="3"/>
        <v>0</v>
      </c>
    </row>
    <row r="217" spans="1:16">
      <c r="A217" s="7" t="s">
        <v>361</v>
      </c>
      <c r="B217" s="7" t="s">
        <v>890</v>
      </c>
      <c r="C217" s="8">
        <v>1.84</v>
      </c>
      <c r="D217" s="8">
        <v>75.78</v>
      </c>
      <c r="E217" s="8">
        <v>79.260000000000005</v>
      </c>
      <c r="F217" s="8">
        <v>1.89</v>
      </c>
      <c r="G217" s="8">
        <v>73.800000000000011</v>
      </c>
      <c r="H217" s="8">
        <v>73.800000000000011</v>
      </c>
      <c r="I217" s="8">
        <v>0</v>
      </c>
      <c r="J217" s="9" t="s">
        <v>879</v>
      </c>
      <c r="K217" s="9" t="s">
        <v>19</v>
      </c>
      <c r="L217" s="9" t="s">
        <v>13</v>
      </c>
      <c r="M217" s="9" t="s">
        <v>902</v>
      </c>
      <c r="N217" s="55">
        <f>AVERAGE(Tabela1[[#This Row],[Fevereiro]:[Abril]])</f>
        <v>52.293333333333329</v>
      </c>
      <c r="O217" s="55">
        <f>AVERAGE(Tabela1[[#This Row],[Maio]:[Julho]])</f>
        <v>49.830000000000005</v>
      </c>
      <c r="P217" s="56">
        <f t="shared" si="3"/>
        <v>0</v>
      </c>
    </row>
    <row r="218" spans="1:16">
      <c r="A218" s="7" t="s">
        <v>584</v>
      </c>
      <c r="B218" s="7" t="s">
        <v>890</v>
      </c>
      <c r="C218" s="8">
        <v>10.56</v>
      </c>
      <c r="D218" s="8">
        <v>1.84</v>
      </c>
      <c r="E218" s="8">
        <v>2.84</v>
      </c>
      <c r="F218" s="8">
        <v>1.89</v>
      </c>
      <c r="G218" s="8">
        <v>73.800000000000011</v>
      </c>
      <c r="H218" s="8">
        <v>73.800000000000011</v>
      </c>
      <c r="I218" s="8">
        <v>0</v>
      </c>
      <c r="J218" s="9" t="s">
        <v>879</v>
      </c>
      <c r="K218" s="9" t="s">
        <v>15</v>
      </c>
      <c r="L218" s="9" t="s">
        <v>13</v>
      </c>
      <c r="M218" s="9" t="s">
        <v>902</v>
      </c>
      <c r="N218" s="55">
        <f>AVERAGE(Tabela1[[#This Row],[Fevereiro]:[Abril]])</f>
        <v>5.08</v>
      </c>
      <c r="O218" s="55">
        <f>AVERAGE(Tabela1[[#This Row],[Maio]:[Julho]])</f>
        <v>49.830000000000005</v>
      </c>
      <c r="P218" s="56">
        <f t="shared" si="3"/>
        <v>2</v>
      </c>
    </row>
    <row r="219" spans="1:16">
      <c r="A219" s="7" t="s">
        <v>825</v>
      </c>
      <c r="B219" s="7" t="s">
        <v>891</v>
      </c>
      <c r="C219" s="8">
        <v>12.63</v>
      </c>
      <c r="D219" s="8">
        <v>3.68</v>
      </c>
      <c r="E219" s="8">
        <v>334.80999999999995</v>
      </c>
      <c r="F219" s="8">
        <v>1.89</v>
      </c>
      <c r="G219" s="8">
        <v>73.800000000000011</v>
      </c>
      <c r="H219" s="8">
        <v>73.800000000000011</v>
      </c>
      <c r="I219" s="8">
        <v>0</v>
      </c>
      <c r="J219" s="9" t="s">
        <v>879</v>
      </c>
      <c r="K219" s="9" t="s">
        <v>17</v>
      </c>
      <c r="L219" s="9" t="s">
        <v>13</v>
      </c>
      <c r="M219" s="7" t="s">
        <v>901</v>
      </c>
      <c r="N219" s="55">
        <f>AVERAGE(Tabela1[[#This Row],[Fevereiro]:[Abril]])</f>
        <v>117.03999999999998</v>
      </c>
      <c r="O219" s="55">
        <f>AVERAGE(Tabela1[[#This Row],[Maio]:[Julho]])</f>
        <v>49.830000000000005</v>
      </c>
      <c r="P219" s="56">
        <f t="shared" si="3"/>
        <v>0</v>
      </c>
    </row>
    <row r="220" spans="1:16">
      <c r="A220" s="7" t="s">
        <v>835</v>
      </c>
      <c r="B220" s="7" t="s">
        <v>888</v>
      </c>
      <c r="C220" s="8">
        <v>110.86999999999999</v>
      </c>
      <c r="D220" s="8">
        <v>73.92</v>
      </c>
      <c r="E220" s="8">
        <v>79.319999999999993</v>
      </c>
      <c r="F220" s="8">
        <v>73.800000000000011</v>
      </c>
      <c r="G220" s="8">
        <v>73.800000000000011</v>
      </c>
      <c r="H220" s="8">
        <v>0</v>
      </c>
      <c r="I220" s="8">
        <v>0</v>
      </c>
      <c r="J220" s="9" t="s">
        <v>879</v>
      </c>
      <c r="K220" s="9" t="s">
        <v>15</v>
      </c>
      <c r="L220" s="9" t="s">
        <v>13</v>
      </c>
      <c r="M220" s="7" t="s">
        <v>901</v>
      </c>
      <c r="N220" s="55">
        <f>AVERAGE(Tabela1[[#This Row],[Fevereiro]:[Abril]])</f>
        <v>88.036666666666676</v>
      </c>
      <c r="O220" s="55">
        <f>AVERAGE(Tabela1[[#This Row],[Maio]:[Julho]])</f>
        <v>49.20000000000001</v>
      </c>
      <c r="P220" s="56">
        <f t="shared" si="3"/>
        <v>0</v>
      </c>
    </row>
    <row r="221" spans="1:16">
      <c r="A221" s="7" t="s">
        <v>309</v>
      </c>
      <c r="B221" s="7" t="s">
        <v>889</v>
      </c>
      <c r="C221" s="8">
        <v>0</v>
      </c>
      <c r="D221" s="8">
        <v>453.11999999999995</v>
      </c>
      <c r="E221" s="8">
        <v>92.47</v>
      </c>
      <c r="F221" s="8">
        <v>0</v>
      </c>
      <c r="G221" s="8">
        <v>146.36000000000001</v>
      </c>
      <c r="H221" s="8">
        <v>0</v>
      </c>
      <c r="I221" s="8">
        <v>0</v>
      </c>
      <c r="J221" s="9" t="s">
        <v>879</v>
      </c>
      <c r="K221" s="9" t="s">
        <v>17</v>
      </c>
      <c r="L221" s="9" t="s">
        <v>13</v>
      </c>
      <c r="M221" s="9" t="s">
        <v>902</v>
      </c>
      <c r="N221" s="55">
        <f>AVERAGE(Tabela1[[#This Row],[Fevereiro]:[Abril]])</f>
        <v>181.86333333333332</v>
      </c>
      <c r="O221" s="55">
        <f>AVERAGE(Tabela1[[#This Row],[Maio]:[Julho]])</f>
        <v>48.786666666666669</v>
      </c>
      <c r="P221" s="56">
        <f t="shared" si="3"/>
        <v>0</v>
      </c>
    </row>
    <row r="222" spans="1:16">
      <c r="A222" s="7" t="s">
        <v>604</v>
      </c>
      <c r="B222" s="7" t="s">
        <v>890</v>
      </c>
      <c r="C222" s="8">
        <v>113.67</v>
      </c>
      <c r="D222" s="8">
        <v>0</v>
      </c>
      <c r="E222" s="8">
        <v>0</v>
      </c>
      <c r="F222" s="8">
        <v>74.12</v>
      </c>
      <c r="G222" s="8">
        <v>68.820000000000007</v>
      </c>
      <c r="H222" s="8">
        <v>0</v>
      </c>
      <c r="I222" s="8">
        <v>0</v>
      </c>
      <c r="J222" s="9" t="s">
        <v>879</v>
      </c>
      <c r="K222" s="9" t="s">
        <v>15</v>
      </c>
      <c r="L222" s="9" t="s">
        <v>12</v>
      </c>
      <c r="M222" s="9" t="s">
        <v>902</v>
      </c>
      <c r="N222" s="55">
        <f>AVERAGE(Tabela1[[#This Row],[Fevereiro]:[Abril]])</f>
        <v>37.89</v>
      </c>
      <c r="O222" s="55">
        <f>AVERAGE(Tabela1[[#This Row],[Maio]:[Julho]])</f>
        <v>47.646666666666668</v>
      </c>
      <c r="P222" s="56">
        <f t="shared" si="3"/>
        <v>2</v>
      </c>
    </row>
    <row r="223" spans="1:16">
      <c r="A223" s="7" t="s">
        <v>225</v>
      </c>
      <c r="B223" s="7" t="s">
        <v>890</v>
      </c>
      <c r="C223" s="8">
        <v>0</v>
      </c>
      <c r="D223" s="8">
        <v>31.68</v>
      </c>
      <c r="E223" s="8">
        <v>29.409999999999997</v>
      </c>
      <c r="F223" s="8">
        <v>80.45</v>
      </c>
      <c r="G223" s="8">
        <v>0</v>
      </c>
      <c r="H223" s="8">
        <v>61.5</v>
      </c>
      <c r="I223" s="8">
        <v>0</v>
      </c>
      <c r="J223" s="9" t="s">
        <v>879</v>
      </c>
      <c r="K223" s="9" t="s">
        <v>16</v>
      </c>
      <c r="L223" s="9" t="s">
        <v>13</v>
      </c>
      <c r="M223" s="9" t="s">
        <v>902</v>
      </c>
      <c r="N223" s="55">
        <f>AVERAGE(Tabela1[[#This Row],[Fevereiro]:[Abril]])</f>
        <v>20.363333333333333</v>
      </c>
      <c r="O223" s="55">
        <f>AVERAGE(Tabela1[[#This Row],[Maio]:[Julho]])</f>
        <v>47.316666666666663</v>
      </c>
      <c r="P223" s="56">
        <f t="shared" si="3"/>
        <v>2</v>
      </c>
    </row>
    <row r="224" spans="1:16">
      <c r="A224" s="7" t="s">
        <v>754</v>
      </c>
      <c r="B224" s="7" t="s">
        <v>888</v>
      </c>
      <c r="C224" s="8">
        <v>0</v>
      </c>
      <c r="D224" s="8">
        <v>272.36</v>
      </c>
      <c r="E224" s="8">
        <v>2341.6900000000005</v>
      </c>
      <c r="F224" s="8">
        <v>112.25</v>
      </c>
      <c r="G224" s="8">
        <v>25.7</v>
      </c>
      <c r="H224" s="8">
        <v>0</v>
      </c>
      <c r="I224" s="8">
        <v>0</v>
      </c>
      <c r="J224" s="9" t="s">
        <v>884</v>
      </c>
      <c r="K224" s="9" t="s">
        <v>15</v>
      </c>
      <c r="L224" s="9" t="s">
        <v>14</v>
      </c>
      <c r="M224" s="7" t="s">
        <v>901</v>
      </c>
      <c r="N224" s="55">
        <f>AVERAGE(Tabela1[[#This Row],[Fevereiro]:[Abril]])</f>
        <v>871.35000000000025</v>
      </c>
      <c r="O224" s="55">
        <f>AVERAGE(Tabela1[[#This Row],[Maio]:[Julho]])</f>
        <v>45.983333333333327</v>
      </c>
      <c r="P224" s="56">
        <f t="shared" si="3"/>
        <v>0</v>
      </c>
    </row>
    <row r="225" spans="1:16">
      <c r="A225" s="7" t="s">
        <v>298</v>
      </c>
      <c r="B225" s="7" t="s">
        <v>889</v>
      </c>
      <c r="C225" s="8">
        <v>80.13000000000001</v>
      </c>
      <c r="D225" s="8">
        <v>84.48</v>
      </c>
      <c r="E225" s="8">
        <v>82.570000000000007</v>
      </c>
      <c r="F225" s="8">
        <v>0</v>
      </c>
      <c r="G225" s="8">
        <v>74.73</v>
      </c>
      <c r="H225" s="8">
        <v>61.5</v>
      </c>
      <c r="I225" s="8">
        <v>0</v>
      </c>
      <c r="J225" s="9" t="s">
        <v>879</v>
      </c>
      <c r="K225" s="9" t="s">
        <v>18</v>
      </c>
      <c r="L225" s="9" t="s">
        <v>13</v>
      </c>
      <c r="M225" s="7" t="s">
        <v>901</v>
      </c>
      <c r="N225" s="55">
        <f>AVERAGE(Tabela1[[#This Row],[Fevereiro]:[Abril]])</f>
        <v>82.393333333333331</v>
      </c>
      <c r="O225" s="55">
        <f>AVERAGE(Tabela1[[#This Row],[Maio]:[Julho]])</f>
        <v>45.410000000000004</v>
      </c>
      <c r="P225" s="56">
        <f t="shared" si="3"/>
        <v>0</v>
      </c>
    </row>
    <row r="226" spans="1:16">
      <c r="A226" s="7" t="s">
        <v>325</v>
      </c>
      <c r="B226" s="7" t="s">
        <v>889</v>
      </c>
      <c r="C226" s="8">
        <v>0</v>
      </c>
      <c r="D226" s="8">
        <v>1.84</v>
      </c>
      <c r="E226" s="8">
        <v>105.29</v>
      </c>
      <c r="F226" s="8">
        <v>74.12</v>
      </c>
      <c r="G226" s="8">
        <v>0</v>
      </c>
      <c r="H226" s="8">
        <v>61.5</v>
      </c>
      <c r="I226" s="8">
        <v>0</v>
      </c>
      <c r="J226" s="9" t="s">
        <v>879</v>
      </c>
      <c r="K226" s="9" t="s">
        <v>16</v>
      </c>
      <c r="L226" s="9" t="s">
        <v>13</v>
      </c>
      <c r="M226" s="9" t="s">
        <v>902</v>
      </c>
      <c r="N226" s="55">
        <f>AVERAGE(Tabela1[[#This Row],[Fevereiro]:[Abril]])</f>
        <v>35.71</v>
      </c>
      <c r="O226" s="55">
        <f>AVERAGE(Tabela1[[#This Row],[Maio]:[Julho]])</f>
        <v>45.206666666666671</v>
      </c>
      <c r="P226" s="56">
        <f t="shared" si="3"/>
        <v>2</v>
      </c>
    </row>
    <row r="227" spans="1:16">
      <c r="A227" s="7" t="s">
        <v>433</v>
      </c>
      <c r="B227" s="7" t="s">
        <v>888</v>
      </c>
      <c r="C227" s="8">
        <v>137.33999999999997</v>
      </c>
      <c r="D227" s="8">
        <v>164.25</v>
      </c>
      <c r="E227" s="8">
        <v>0</v>
      </c>
      <c r="F227" s="8">
        <v>74.12</v>
      </c>
      <c r="G227" s="8">
        <v>0</v>
      </c>
      <c r="H227" s="8">
        <v>61.5</v>
      </c>
      <c r="I227" s="8">
        <v>0</v>
      </c>
      <c r="J227" s="9" t="s">
        <v>879</v>
      </c>
      <c r="K227" s="9" t="s">
        <v>18</v>
      </c>
      <c r="L227" s="9" t="s">
        <v>13</v>
      </c>
      <c r="M227" s="9" t="s">
        <v>902</v>
      </c>
      <c r="N227" s="55">
        <f>AVERAGE(Tabela1[[#This Row],[Fevereiro]:[Abril]])</f>
        <v>100.52999999999999</v>
      </c>
      <c r="O227" s="55">
        <f>AVERAGE(Tabela1[[#This Row],[Maio]:[Julho]])</f>
        <v>45.206666666666671</v>
      </c>
      <c r="P227" s="56">
        <f t="shared" si="3"/>
        <v>0</v>
      </c>
    </row>
    <row r="228" spans="1:16">
      <c r="A228" s="7" t="s">
        <v>200</v>
      </c>
      <c r="B228" s="7" t="s">
        <v>890</v>
      </c>
      <c r="C228" s="8">
        <v>0</v>
      </c>
      <c r="D228" s="8">
        <v>1.84</v>
      </c>
      <c r="E228" s="8">
        <v>0</v>
      </c>
      <c r="F228" s="8">
        <v>74.12</v>
      </c>
      <c r="G228" s="8">
        <v>0</v>
      </c>
      <c r="H228" s="8">
        <v>61.5</v>
      </c>
      <c r="I228" s="8">
        <v>0</v>
      </c>
      <c r="J228" s="9" t="s">
        <v>886</v>
      </c>
      <c r="K228" s="9" t="s">
        <v>15</v>
      </c>
      <c r="L228" s="9" t="s">
        <v>14</v>
      </c>
      <c r="M228" s="7" t="s">
        <v>901</v>
      </c>
      <c r="N228" s="55">
        <f>AVERAGE(Tabela1[[#This Row],[Fevereiro]:[Abril]])</f>
        <v>0.6133333333333334</v>
      </c>
      <c r="O228" s="55">
        <f>AVERAGE(Tabela1[[#This Row],[Maio]:[Julho]])</f>
        <v>45.206666666666671</v>
      </c>
      <c r="P228" s="56">
        <f t="shared" si="3"/>
        <v>2</v>
      </c>
    </row>
    <row r="229" spans="1:16">
      <c r="A229" s="7" t="s">
        <v>264</v>
      </c>
      <c r="B229" s="7" t="s">
        <v>891</v>
      </c>
      <c r="C229" s="8">
        <v>0</v>
      </c>
      <c r="D229" s="8">
        <v>0</v>
      </c>
      <c r="E229" s="8">
        <v>0</v>
      </c>
      <c r="F229" s="8">
        <v>0</v>
      </c>
      <c r="G229" s="8">
        <v>73.800000000000011</v>
      </c>
      <c r="H229" s="8">
        <v>61.5</v>
      </c>
      <c r="I229" s="8">
        <v>0</v>
      </c>
      <c r="J229" s="9" t="s">
        <v>879</v>
      </c>
      <c r="K229" s="9" t="s">
        <v>15</v>
      </c>
      <c r="L229" s="9" t="s">
        <v>13</v>
      </c>
      <c r="M229" s="9" t="s">
        <v>902</v>
      </c>
      <c r="N229" s="55">
        <f>AVERAGE(Tabela1[[#This Row],[Fevereiro]:[Abril]])</f>
        <v>0</v>
      </c>
      <c r="O229" s="55">
        <f>AVERAGE(Tabela1[[#This Row],[Maio]:[Julho]])</f>
        <v>45.1</v>
      </c>
      <c r="P229" s="56">
        <f t="shared" si="3"/>
        <v>2</v>
      </c>
    </row>
    <row r="230" spans="1:16">
      <c r="A230" s="7" t="s">
        <v>296</v>
      </c>
      <c r="B230" s="7" t="s">
        <v>889</v>
      </c>
      <c r="C230" s="8">
        <v>0</v>
      </c>
      <c r="D230" s="8">
        <v>1.84</v>
      </c>
      <c r="E230" s="8">
        <v>0</v>
      </c>
      <c r="F230" s="8">
        <v>0</v>
      </c>
      <c r="G230" s="8">
        <v>73.800000000000011</v>
      </c>
      <c r="H230" s="8">
        <v>61.5</v>
      </c>
      <c r="I230" s="8">
        <v>0</v>
      </c>
      <c r="J230" s="9" t="s">
        <v>879</v>
      </c>
      <c r="K230" s="9" t="s">
        <v>19</v>
      </c>
      <c r="L230" s="9" t="s">
        <v>13</v>
      </c>
      <c r="M230" s="7" t="s">
        <v>901</v>
      </c>
      <c r="N230" s="55">
        <f>AVERAGE(Tabela1[[#This Row],[Fevereiro]:[Abril]])</f>
        <v>0.6133333333333334</v>
      </c>
      <c r="O230" s="55">
        <f>AVERAGE(Tabela1[[#This Row],[Maio]:[Julho]])</f>
        <v>45.1</v>
      </c>
      <c r="P230" s="56">
        <f t="shared" si="3"/>
        <v>2</v>
      </c>
    </row>
    <row r="231" spans="1:16">
      <c r="A231" s="7" t="s">
        <v>248</v>
      </c>
      <c r="B231" s="7" t="s">
        <v>890</v>
      </c>
      <c r="C231" s="8">
        <v>473.27000000000004</v>
      </c>
      <c r="D231" s="8">
        <v>73.760000000000005</v>
      </c>
      <c r="E231" s="8">
        <v>0</v>
      </c>
      <c r="F231" s="8">
        <v>74.12</v>
      </c>
      <c r="G231" s="8">
        <v>-4.9800000000000004</v>
      </c>
      <c r="H231" s="8">
        <v>61.5</v>
      </c>
      <c r="I231" s="8">
        <v>0</v>
      </c>
      <c r="J231" s="9" t="s">
        <v>879</v>
      </c>
      <c r="K231" s="9" t="s">
        <v>15</v>
      </c>
      <c r="L231" s="9" t="s">
        <v>13</v>
      </c>
      <c r="M231" s="9" t="s">
        <v>902</v>
      </c>
      <c r="N231" s="55">
        <f>AVERAGE(Tabela1[[#This Row],[Fevereiro]:[Abril]])</f>
        <v>182.34333333333336</v>
      </c>
      <c r="O231" s="55">
        <f>AVERAGE(Tabela1[[#This Row],[Maio]:[Julho]])</f>
        <v>43.54666666666666</v>
      </c>
      <c r="P231" s="56">
        <f t="shared" si="3"/>
        <v>0</v>
      </c>
    </row>
    <row r="232" spans="1:16">
      <c r="A232" s="7" t="s">
        <v>424</v>
      </c>
      <c r="B232" s="7" t="s">
        <v>888</v>
      </c>
      <c r="C232" s="8">
        <v>0</v>
      </c>
      <c r="D232" s="8">
        <v>25.26</v>
      </c>
      <c r="E232" s="8">
        <v>277.44</v>
      </c>
      <c r="F232" s="8">
        <v>74.12</v>
      </c>
      <c r="G232" s="8">
        <v>-4.9800000000000004</v>
      </c>
      <c r="H232" s="8">
        <v>61.5</v>
      </c>
      <c r="I232" s="8">
        <v>0</v>
      </c>
      <c r="J232" s="9" t="s">
        <v>879</v>
      </c>
      <c r="K232" s="9" t="s">
        <v>15</v>
      </c>
      <c r="L232" s="9" t="s">
        <v>13</v>
      </c>
      <c r="M232" s="9" t="s">
        <v>902</v>
      </c>
      <c r="N232" s="55">
        <f>AVERAGE(Tabela1[[#This Row],[Fevereiro]:[Abril]])</f>
        <v>100.89999999999999</v>
      </c>
      <c r="O232" s="55">
        <f>AVERAGE(Tabela1[[#This Row],[Maio]:[Julho]])</f>
        <v>43.54666666666666</v>
      </c>
      <c r="P232" s="56">
        <f t="shared" si="3"/>
        <v>0</v>
      </c>
    </row>
    <row r="233" spans="1:16">
      <c r="A233" s="7" t="s">
        <v>460</v>
      </c>
      <c r="B233" s="7" t="s">
        <v>889</v>
      </c>
      <c r="C233" s="8">
        <v>1.84</v>
      </c>
      <c r="D233" s="8">
        <v>0</v>
      </c>
      <c r="E233" s="8">
        <v>118.92</v>
      </c>
      <c r="F233" s="8">
        <v>74.12</v>
      </c>
      <c r="G233" s="8">
        <v>-4.9800000000000004</v>
      </c>
      <c r="H233" s="8">
        <v>61.5</v>
      </c>
      <c r="I233" s="8">
        <v>0</v>
      </c>
      <c r="J233" s="9" t="s">
        <v>883</v>
      </c>
      <c r="K233" s="9" t="s">
        <v>20</v>
      </c>
      <c r="L233" s="9" t="s">
        <v>13</v>
      </c>
      <c r="M233" s="9" t="s">
        <v>902</v>
      </c>
      <c r="N233" s="55">
        <f>AVERAGE(Tabela1[[#This Row],[Fevereiro]:[Abril]])</f>
        <v>40.253333333333337</v>
      </c>
      <c r="O233" s="55">
        <f>AVERAGE(Tabela1[[#This Row],[Maio]:[Julho]])</f>
        <v>43.54666666666666</v>
      </c>
      <c r="P233" s="56">
        <f t="shared" si="3"/>
        <v>2</v>
      </c>
    </row>
    <row r="234" spans="1:16">
      <c r="A234" s="7" t="s">
        <v>516</v>
      </c>
      <c r="B234" s="7" t="s">
        <v>889</v>
      </c>
      <c r="C234" s="8">
        <v>3.95</v>
      </c>
      <c r="D234" s="8">
        <v>46.13</v>
      </c>
      <c r="E234" s="8">
        <v>257.69999999999993</v>
      </c>
      <c r="F234" s="8">
        <v>2.2599999999999998</v>
      </c>
      <c r="G234" s="8">
        <v>51.4</v>
      </c>
      <c r="H234" s="8">
        <v>73.800000000000011</v>
      </c>
      <c r="I234" s="8">
        <v>0</v>
      </c>
      <c r="J234" s="9" t="s">
        <v>887</v>
      </c>
      <c r="K234" s="9" t="s">
        <v>15</v>
      </c>
      <c r="L234" s="9" t="s">
        <v>13</v>
      </c>
      <c r="M234" s="9" t="s">
        <v>902</v>
      </c>
      <c r="N234" s="55">
        <f>AVERAGE(Tabela1[[#This Row],[Fevereiro]:[Abril]])</f>
        <v>102.59333333333331</v>
      </c>
      <c r="O234" s="55">
        <f>AVERAGE(Tabela1[[#This Row],[Maio]:[Julho]])</f>
        <v>42.486666666666672</v>
      </c>
      <c r="P234" s="56">
        <f t="shared" si="3"/>
        <v>0</v>
      </c>
    </row>
    <row r="235" spans="1:16">
      <c r="A235" s="7" t="s">
        <v>657</v>
      </c>
      <c r="B235" s="7" t="s">
        <v>890</v>
      </c>
      <c r="C235" s="8">
        <v>1.84</v>
      </c>
      <c r="D235" s="8">
        <v>22.9</v>
      </c>
      <c r="E235" s="8">
        <v>820.15000000000032</v>
      </c>
      <c r="F235" s="8">
        <v>40.46</v>
      </c>
      <c r="G235" s="8">
        <v>49.55</v>
      </c>
      <c r="H235" s="8">
        <v>33.700000000000003</v>
      </c>
      <c r="I235" s="8">
        <v>0</v>
      </c>
      <c r="J235" s="9" t="s">
        <v>879</v>
      </c>
      <c r="K235" s="9" t="s">
        <v>22</v>
      </c>
      <c r="L235" s="9" t="s">
        <v>13</v>
      </c>
      <c r="M235" s="7" t="s">
        <v>901</v>
      </c>
      <c r="N235" s="55">
        <f>AVERAGE(Tabela1[[#This Row],[Fevereiro]:[Abril]])</f>
        <v>281.63000000000011</v>
      </c>
      <c r="O235" s="55">
        <f>AVERAGE(Tabela1[[#This Row],[Maio]:[Julho]])</f>
        <v>41.236666666666665</v>
      </c>
      <c r="P235" s="56">
        <f t="shared" si="3"/>
        <v>0</v>
      </c>
    </row>
    <row r="236" spans="1:16">
      <c r="A236" s="7" t="s">
        <v>612</v>
      </c>
      <c r="B236" s="7" t="s">
        <v>890</v>
      </c>
      <c r="C236" s="8">
        <v>2.93</v>
      </c>
      <c r="D236" s="8">
        <v>73.92</v>
      </c>
      <c r="E236" s="8">
        <v>19.82</v>
      </c>
      <c r="F236" s="8">
        <v>33.15</v>
      </c>
      <c r="G236" s="8">
        <v>24.22</v>
      </c>
      <c r="H236" s="8">
        <v>59.47</v>
      </c>
      <c r="I236" s="8">
        <v>0</v>
      </c>
      <c r="J236" s="9" t="s">
        <v>879</v>
      </c>
      <c r="K236" s="9" t="s">
        <v>17</v>
      </c>
      <c r="L236" s="9" t="s">
        <v>13</v>
      </c>
      <c r="M236" s="9" t="s">
        <v>902</v>
      </c>
      <c r="N236" s="55">
        <f>AVERAGE(Tabela1[[#This Row],[Fevereiro]:[Abril]])</f>
        <v>32.223333333333336</v>
      </c>
      <c r="O236" s="55">
        <f>AVERAGE(Tabela1[[#This Row],[Maio]:[Julho]])</f>
        <v>38.946666666666665</v>
      </c>
      <c r="P236" s="56">
        <f t="shared" si="3"/>
        <v>2</v>
      </c>
    </row>
    <row r="237" spans="1:16">
      <c r="A237" s="7" t="s">
        <v>164</v>
      </c>
      <c r="B237" s="7" t="s">
        <v>889</v>
      </c>
      <c r="C237" s="8">
        <v>0</v>
      </c>
      <c r="D237" s="8">
        <v>0</v>
      </c>
      <c r="E237" s="8">
        <v>0</v>
      </c>
      <c r="F237" s="8">
        <v>0</v>
      </c>
      <c r="G237" s="8">
        <v>93.259999999999991</v>
      </c>
      <c r="H237" s="8">
        <v>20.22</v>
      </c>
      <c r="I237" s="8">
        <v>0</v>
      </c>
      <c r="J237" s="9" t="s">
        <v>879</v>
      </c>
      <c r="K237" s="9" t="s">
        <v>15</v>
      </c>
      <c r="L237" s="9" t="s">
        <v>13</v>
      </c>
      <c r="M237" s="9" t="s">
        <v>902</v>
      </c>
      <c r="N237" s="55">
        <f>AVERAGE(Tabela1[[#This Row],[Fevereiro]:[Abril]])</f>
        <v>0</v>
      </c>
      <c r="O237" s="55">
        <f>AVERAGE(Tabela1[[#This Row],[Maio]:[Julho]])</f>
        <v>37.826666666666661</v>
      </c>
      <c r="P237" s="56">
        <f t="shared" si="3"/>
        <v>2</v>
      </c>
    </row>
    <row r="238" spans="1:16">
      <c r="A238" s="7" t="s">
        <v>418</v>
      </c>
      <c r="B238" s="7" t="s">
        <v>888</v>
      </c>
      <c r="C238" s="8">
        <v>0</v>
      </c>
      <c r="D238" s="8">
        <v>117.03</v>
      </c>
      <c r="E238" s="8">
        <v>6.26</v>
      </c>
      <c r="F238" s="8">
        <v>29.75</v>
      </c>
      <c r="G238" s="8">
        <v>73.800000000000011</v>
      </c>
      <c r="H238" s="8">
        <v>8.25</v>
      </c>
      <c r="I238" s="8">
        <v>0</v>
      </c>
      <c r="J238" s="9" t="s">
        <v>881</v>
      </c>
      <c r="K238" s="9" t="s">
        <v>18</v>
      </c>
      <c r="L238" s="9" t="s">
        <v>13</v>
      </c>
      <c r="M238" s="9" t="s">
        <v>902</v>
      </c>
      <c r="N238" s="55">
        <f>AVERAGE(Tabela1[[#This Row],[Fevereiro]:[Abril]])</f>
        <v>41.096666666666671</v>
      </c>
      <c r="O238" s="55">
        <f>AVERAGE(Tabela1[[#This Row],[Maio]:[Julho]])</f>
        <v>37.266666666666673</v>
      </c>
      <c r="P238" s="56">
        <f t="shared" si="3"/>
        <v>0</v>
      </c>
    </row>
    <row r="239" spans="1:16">
      <c r="A239" s="7" t="s">
        <v>409</v>
      </c>
      <c r="B239" s="7" t="s">
        <v>888</v>
      </c>
      <c r="C239" s="8">
        <v>38.980000000000004</v>
      </c>
      <c r="D239" s="8">
        <v>12.63</v>
      </c>
      <c r="E239" s="8">
        <v>0.95</v>
      </c>
      <c r="F239" s="8">
        <v>26.490000000000002</v>
      </c>
      <c r="G239" s="8">
        <v>75.690000000000012</v>
      </c>
      <c r="H239" s="8">
        <v>0</v>
      </c>
      <c r="I239" s="8">
        <v>0</v>
      </c>
      <c r="J239" s="9" t="s">
        <v>879</v>
      </c>
      <c r="K239" s="9" t="s">
        <v>18</v>
      </c>
      <c r="L239" s="9" t="s">
        <v>13</v>
      </c>
      <c r="M239" s="9" t="s">
        <v>902</v>
      </c>
      <c r="N239" s="55">
        <f>AVERAGE(Tabela1[[#This Row],[Fevereiro]:[Abril]])</f>
        <v>17.520000000000003</v>
      </c>
      <c r="O239" s="55">
        <f>AVERAGE(Tabela1[[#This Row],[Maio]:[Julho]])</f>
        <v>34.06</v>
      </c>
      <c r="P239" s="56">
        <f t="shared" si="3"/>
        <v>2</v>
      </c>
    </row>
    <row r="240" spans="1:16">
      <c r="A240" s="7" t="s">
        <v>366</v>
      </c>
      <c r="B240" s="7" t="s">
        <v>890</v>
      </c>
      <c r="C240" s="8">
        <v>5.93</v>
      </c>
      <c r="D240" s="8">
        <v>1.0900000000000001</v>
      </c>
      <c r="E240" s="8">
        <v>0.95</v>
      </c>
      <c r="F240" s="8">
        <v>1.89</v>
      </c>
      <c r="G240" s="8">
        <v>73.800000000000011</v>
      </c>
      <c r="H240" s="8">
        <v>24.6</v>
      </c>
      <c r="I240" s="8">
        <v>0</v>
      </c>
      <c r="J240" s="9" t="s">
        <v>879</v>
      </c>
      <c r="K240" s="9" t="s">
        <v>18</v>
      </c>
      <c r="L240" s="9" t="s">
        <v>13</v>
      </c>
      <c r="M240" s="9" t="s">
        <v>902</v>
      </c>
      <c r="N240" s="55">
        <f>AVERAGE(Tabela1[[#This Row],[Fevereiro]:[Abril]])</f>
        <v>2.6566666666666667</v>
      </c>
      <c r="O240" s="55">
        <f>AVERAGE(Tabela1[[#This Row],[Maio]:[Julho]])</f>
        <v>33.430000000000007</v>
      </c>
      <c r="P240" s="56">
        <f t="shared" si="3"/>
        <v>2</v>
      </c>
    </row>
    <row r="241" spans="1:16">
      <c r="A241" s="7" t="s">
        <v>371</v>
      </c>
      <c r="B241" s="7" t="s">
        <v>890</v>
      </c>
      <c r="C241" s="8">
        <v>1.84</v>
      </c>
      <c r="D241" s="8">
        <v>1.84</v>
      </c>
      <c r="E241" s="8">
        <v>0</v>
      </c>
      <c r="F241" s="8">
        <v>5.67</v>
      </c>
      <c r="G241" s="8">
        <v>91.720000000000013</v>
      </c>
      <c r="H241" s="8">
        <v>0</v>
      </c>
      <c r="I241" s="8">
        <v>0</v>
      </c>
      <c r="J241" s="9" t="s">
        <v>879</v>
      </c>
      <c r="K241" s="9" t="s">
        <v>18</v>
      </c>
      <c r="L241" s="9" t="s">
        <v>13</v>
      </c>
      <c r="M241" s="9" t="s">
        <v>902</v>
      </c>
      <c r="N241" s="55">
        <f>AVERAGE(Tabela1[[#This Row],[Fevereiro]:[Abril]])</f>
        <v>1.2266666666666668</v>
      </c>
      <c r="O241" s="55">
        <f>AVERAGE(Tabela1[[#This Row],[Maio]:[Julho]])</f>
        <v>32.463333333333338</v>
      </c>
      <c r="P241" s="56">
        <f t="shared" si="3"/>
        <v>2</v>
      </c>
    </row>
    <row r="242" spans="1:16">
      <c r="A242" s="7" t="s">
        <v>151</v>
      </c>
      <c r="B242" s="7" t="s">
        <v>889</v>
      </c>
      <c r="C242" s="8">
        <v>8.3800000000000008</v>
      </c>
      <c r="D242" s="8">
        <v>8.3800000000000008</v>
      </c>
      <c r="E242" s="8">
        <v>4.47</v>
      </c>
      <c r="F242" s="8">
        <v>19.560000000000002</v>
      </c>
      <c r="G242" s="8">
        <v>59.8</v>
      </c>
      <c r="H242" s="8">
        <v>14.39</v>
      </c>
      <c r="I242" s="8">
        <v>0</v>
      </c>
      <c r="J242" s="9" t="s">
        <v>879</v>
      </c>
      <c r="K242" s="9" t="s">
        <v>17</v>
      </c>
      <c r="L242" s="9" t="s">
        <v>13</v>
      </c>
      <c r="M242" s="9" t="s">
        <v>902</v>
      </c>
      <c r="N242" s="55">
        <f>AVERAGE(Tabela1[[#This Row],[Fevereiro]:[Abril]])</f>
        <v>7.0766666666666671</v>
      </c>
      <c r="O242" s="55">
        <f>AVERAGE(Tabela1[[#This Row],[Maio]:[Julho]])</f>
        <v>31.25</v>
      </c>
      <c r="P242" s="56">
        <f t="shared" si="3"/>
        <v>2</v>
      </c>
    </row>
    <row r="243" spans="1:16">
      <c r="A243" s="7" t="s">
        <v>703</v>
      </c>
      <c r="B243" s="7" t="s">
        <v>891</v>
      </c>
      <c r="C243" s="8">
        <v>3.68</v>
      </c>
      <c r="D243" s="8">
        <v>551.45000000000005</v>
      </c>
      <c r="E243" s="8">
        <v>69.37</v>
      </c>
      <c r="F243" s="8">
        <v>0</v>
      </c>
      <c r="G243" s="8">
        <v>19.84</v>
      </c>
      <c r="H243" s="8">
        <v>73.800000000000011</v>
      </c>
      <c r="I243" s="8">
        <v>0</v>
      </c>
      <c r="J243" s="9" t="s">
        <v>879</v>
      </c>
      <c r="K243" s="9" t="s">
        <v>22</v>
      </c>
      <c r="L243" s="9" t="s">
        <v>905</v>
      </c>
      <c r="M243" s="7" t="s">
        <v>901</v>
      </c>
      <c r="N243" s="55">
        <f>AVERAGE(Tabela1[[#This Row],[Fevereiro]:[Abril]])</f>
        <v>208.16666666666666</v>
      </c>
      <c r="O243" s="55">
        <f>AVERAGE(Tabela1[[#This Row],[Maio]:[Julho]])</f>
        <v>31.213333333333338</v>
      </c>
      <c r="P243" s="56">
        <f t="shared" si="3"/>
        <v>0</v>
      </c>
    </row>
    <row r="244" spans="1:16">
      <c r="A244" s="7" t="s">
        <v>142</v>
      </c>
      <c r="B244" s="7" t="s">
        <v>890</v>
      </c>
      <c r="C244" s="8">
        <v>82.620000000000019</v>
      </c>
      <c r="D244" s="8">
        <v>3.68</v>
      </c>
      <c r="E244" s="8">
        <v>21.71</v>
      </c>
      <c r="F244" s="8">
        <v>1.89</v>
      </c>
      <c r="G244" s="8">
        <v>83.710000000000008</v>
      </c>
      <c r="H244" s="8">
        <v>0</v>
      </c>
      <c r="I244" s="8">
        <v>0</v>
      </c>
      <c r="J244" s="9" t="s">
        <v>879</v>
      </c>
      <c r="K244" s="9" t="s">
        <v>17</v>
      </c>
      <c r="L244" s="9" t="s">
        <v>13</v>
      </c>
      <c r="M244" s="9" t="s">
        <v>902</v>
      </c>
      <c r="N244" s="55">
        <f>AVERAGE(Tabela1[[#This Row],[Fevereiro]:[Abril]])</f>
        <v>36.003333333333337</v>
      </c>
      <c r="O244" s="55">
        <f>AVERAGE(Tabela1[[#This Row],[Maio]:[Julho]])</f>
        <v>28.533333333333335</v>
      </c>
      <c r="P244" s="56">
        <f t="shared" si="3"/>
        <v>0</v>
      </c>
    </row>
    <row r="245" spans="1:16">
      <c r="A245" s="7" t="s">
        <v>291</v>
      </c>
      <c r="B245" s="7" t="s">
        <v>889</v>
      </c>
      <c r="C245" s="8">
        <v>0</v>
      </c>
      <c r="D245" s="8">
        <v>187.01999999999998</v>
      </c>
      <c r="E245" s="8">
        <v>416.52000000000004</v>
      </c>
      <c r="F245" s="8">
        <v>58.459999999999994</v>
      </c>
      <c r="G245" s="8">
        <v>24.36</v>
      </c>
      <c r="H245" s="8">
        <v>0</v>
      </c>
      <c r="I245" s="8">
        <v>0</v>
      </c>
      <c r="J245" s="9" t="s">
        <v>879</v>
      </c>
      <c r="K245" s="9" t="s">
        <v>16</v>
      </c>
      <c r="L245" s="9" t="s">
        <v>14</v>
      </c>
      <c r="M245" s="7" t="s">
        <v>901</v>
      </c>
      <c r="N245" s="55">
        <f>AVERAGE(Tabela1[[#This Row],[Fevereiro]:[Abril]])</f>
        <v>201.17999999999998</v>
      </c>
      <c r="O245" s="55">
        <f>AVERAGE(Tabela1[[#This Row],[Maio]:[Julho]])</f>
        <v>27.606666666666666</v>
      </c>
      <c r="P245" s="56">
        <f t="shared" si="3"/>
        <v>0</v>
      </c>
    </row>
    <row r="246" spans="1:16">
      <c r="A246" s="7" t="s">
        <v>630</v>
      </c>
      <c r="B246" s="7" t="s">
        <v>890</v>
      </c>
      <c r="C246" s="8">
        <v>293.03000000000003</v>
      </c>
      <c r="D246" s="8">
        <v>10.56</v>
      </c>
      <c r="E246" s="8">
        <v>9.91</v>
      </c>
      <c r="F246" s="8">
        <v>0</v>
      </c>
      <c r="G246" s="8">
        <v>58.160000000000004</v>
      </c>
      <c r="H246" s="8">
        <v>24.22</v>
      </c>
      <c r="I246" s="8">
        <v>0</v>
      </c>
      <c r="J246" s="9" t="s">
        <v>887</v>
      </c>
      <c r="K246" s="9" t="s">
        <v>15</v>
      </c>
      <c r="L246" s="9" t="s">
        <v>13</v>
      </c>
      <c r="M246" s="9" t="s">
        <v>902</v>
      </c>
      <c r="N246" s="55">
        <f>AVERAGE(Tabela1[[#This Row],[Fevereiro]:[Abril]])</f>
        <v>104.50000000000001</v>
      </c>
      <c r="O246" s="55">
        <f>AVERAGE(Tabela1[[#This Row],[Maio]:[Julho]])</f>
        <v>27.459999999999997</v>
      </c>
      <c r="P246" s="56">
        <f t="shared" si="3"/>
        <v>0</v>
      </c>
    </row>
    <row r="247" spans="1:16">
      <c r="A247" s="7" t="s">
        <v>388</v>
      </c>
      <c r="B247" s="7" t="s">
        <v>890</v>
      </c>
      <c r="C247" s="8">
        <v>256.91999999999996</v>
      </c>
      <c r="D247" s="8">
        <v>75.78</v>
      </c>
      <c r="E247" s="8">
        <v>0.95</v>
      </c>
      <c r="F247" s="8">
        <v>3.82</v>
      </c>
      <c r="G247" s="8">
        <v>73.800000000000011</v>
      </c>
      <c r="H247" s="8">
        <v>0</v>
      </c>
      <c r="I247" s="8">
        <v>0</v>
      </c>
      <c r="J247" s="9" t="s">
        <v>879</v>
      </c>
      <c r="K247" s="9" t="s">
        <v>19</v>
      </c>
      <c r="L247" s="9" t="s">
        <v>13</v>
      </c>
      <c r="M247" s="9" t="s">
        <v>902</v>
      </c>
      <c r="N247" s="55">
        <f>AVERAGE(Tabela1[[#This Row],[Fevereiro]:[Abril]])</f>
        <v>111.21666666666664</v>
      </c>
      <c r="O247" s="55">
        <f>AVERAGE(Tabela1[[#This Row],[Maio]:[Julho]])</f>
        <v>25.873333333333335</v>
      </c>
      <c r="P247" s="56">
        <f t="shared" si="3"/>
        <v>0</v>
      </c>
    </row>
    <row r="248" spans="1:16">
      <c r="A248" s="7" t="s">
        <v>413</v>
      </c>
      <c r="B248" s="7" t="s">
        <v>888</v>
      </c>
      <c r="C248" s="8">
        <v>126.72</v>
      </c>
      <c r="D248" s="8">
        <v>75.78</v>
      </c>
      <c r="E248" s="8">
        <v>0.95</v>
      </c>
      <c r="F248" s="8">
        <v>1.89</v>
      </c>
      <c r="G248" s="8">
        <v>73.800000000000011</v>
      </c>
      <c r="H248" s="8">
        <v>0</v>
      </c>
      <c r="I248" s="8">
        <v>0</v>
      </c>
      <c r="J248" s="9" t="s">
        <v>879</v>
      </c>
      <c r="K248" s="9" t="s">
        <v>19</v>
      </c>
      <c r="L248" s="9" t="s">
        <v>13</v>
      </c>
      <c r="M248" s="9" t="s">
        <v>902</v>
      </c>
      <c r="N248" s="55">
        <f>AVERAGE(Tabela1[[#This Row],[Fevereiro]:[Abril]])</f>
        <v>67.816666666666663</v>
      </c>
      <c r="O248" s="55">
        <f>AVERAGE(Tabela1[[#This Row],[Maio]:[Julho]])</f>
        <v>25.230000000000004</v>
      </c>
      <c r="P248" s="56">
        <f t="shared" si="3"/>
        <v>0</v>
      </c>
    </row>
    <row r="249" spans="1:16">
      <c r="A249" s="7" t="s">
        <v>278</v>
      </c>
      <c r="B249" s="7" t="s">
        <v>889</v>
      </c>
      <c r="C249" s="8">
        <v>1.84</v>
      </c>
      <c r="D249" s="8">
        <v>1.06</v>
      </c>
      <c r="E249" s="8">
        <v>0</v>
      </c>
      <c r="F249" s="8">
        <v>1.88</v>
      </c>
      <c r="G249" s="8">
        <v>73.800000000000011</v>
      </c>
      <c r="H249" s="8">
        <v>0</v>
      </c>
      <c r="I249" s="8">
        <v>0</v>
      </c>
      <c r="J249" s="9" t="s">
        <v>879</v>
      </c>
      <c r="K249" s="9" t="s">
        <v>18</v>
      </c>
      <c r="L249" s="9" t="s">
        <v>13</v>
      </c>
      <c r="M249" s="9" t="s">
        <v>902</v>
      </c>
      <c r="N249" s="55">
        <f>AVERAGE(Tabela1[[#This Row],[Fevereiro]:[Abril]])</f>
        <v>0.96666666666666679</v>
      </c>
      <c r="O249" s="55">
        <f>AVERAGE(Tabela1[[#This Row],[Maio]:[Julho]])</f>
        <v>25.22666666666667</v>
      </c>
      <c r="P249" s="56">
        <f t="shared" si="3"/>
        <v>2</v>
      </c>
    </row>
    <row r="250" spans="1:16">
      <c r="A250" s="7" t="s">
        <v>83</v>
      </c>
      <c r="B250" s="7" t="s">
        <v>888</v>
      </c>
      <c r="C250" s="8">
        <v>0</v>
      </c>
      <c r="D250" s="8">
        <v>0</v>
      </c>
      <c r="E250" s="8">
        <v>0</v>
      </c>
      <c r="F250" s="8">
        <v>0</v>
      </c>
      <c r="G250" s="8">
        <v>74.539999999999992</v>
      </c>
      <c r="H250" s="8">
        <v>0</v>
      </c>
      <c r="I250" s="8">
        <v>0</v>
      </c>
      <c r="J250" s="9" t="s">
        <v>879</v>
      </c>
      <c r="K250" s="9" t="s">
        <v>15</v>
      </c>
      <c r="L250" s="9" t="s">
        <v>13</v>
      </c>
      <c r="M250" s="9" t="s">
        <v>902</v>
      </c>
      <c r="N250" s="55">
        <f>AVERAGE(Tabela1[[#This Row],[Fevereiro]:[Abril]])</f>
        <v>0</v>
      </c>
      <c r="O250" s="55">
        <f>AVERAGE(Tabela1[[#This Row],[Maio]:[Julho]])</f>
        <v>24.846666666666664</v>
      </c>
      <c r="P250" s="56">
        <f t="shared" si="3"/>
        <v>2</v>
      </c>
    </row>
    <row r="251" spans="1:16">
      <c r="A251" s="7" t="s">
        <v>561</v>
      </c>
      <c r="B251" s="7" t="s">
        <v>890</v>
      </c>
      <c r="C251" s="8">
        <v>0</v>
      </c>
      <c r="D251" s="8">
        <v>0</v>
      </c>
      <c r="E251" s="8">
        <v>9.91</v>
      </c>
      <c r="F251" s="8">
        <v>74.12</v>
      </c>
      <c r="G251" s="8">
        <v>0</v>
      </c>
      <c r="H251" s="8">
        <v>0</v>
      </c>
      <c r="I251" s="8">
        <v>0</v>
      </c>
      <c r="J251" s="9" t="s">
        <v>879</v>
      </c>
      <c r="K251" s="9" t="s">
        <v>15</v>
      </c>
      <c r="L251" s="9" t="s">
        <v>13</v>
      </c>
      <c r="M251" s="9" t="s">
        <v>902</v>
      </c>
      <c r="N251" s="55">
        <f>AVERAGE(Tabela1[[#This Row],[Fevereiro]:[Abril]])</f>
        <v>3.3033333333333332</v>
      </c>
      <c r="O251" s="55">
        <f>AVERAGE(Tabela1[[#This Row],[Maio]:[Julho]])</f>
        <v>24.706666666666667</v>
      </c>
      <c r="P251" s="56">
        <f t="shared" si="3"/>
        <v>2</v>
      </c>
    </row>
    <row r="252" spans="1:16">
      <c r="A252" s="7" t="s">
        <v>310</v>
      </c>
      <c r="B252" s="7" t="s">
        <v>889</v>
      </c>
      <c r="C252" s="8">
        <v>80.13000000000001</v>
      </c>
      <c r="D252" s="8">
        <v>0</v>
      </c>
      <c r="E252" s="8">
        <v>0</v>
      </c>
      <c r="F252" s="8">
        <v>73.800000000000011</v>
      </c>
      <c r="G252" s="8">
        <v>0</v>
      </c>
      <c r="H252" s="8">
        <v>0</v>
      </c>
      <c r="I252" s="8">
        <v>0</v>
      </c>
      <c r="J252" s="9" t="s">
        <v>879</v>
      </c>
      <c r="K252" s="9" t="s">
        <v>19</v>
      </c>
      <c r="L252" s="9" t="s">
        <v>13</v>
      </c>
      <c r="M252" s="9" t="s">
        <v>902</v>
      </c>
      <c r="N252" s="55">
        <f>AVERAGE(Tabela1[[#This Row],[Fevereiro]:[Abril]])</f>
        <v>26.710000000000004</v>
      </c>
      <c r="O252" s="55">
        <f>AVERAGE(Tabela1[[#This Row],[Maio]:[Julho]])</f>
        <v>24.600000000000005</v>
      </c>
      <c r="P252" s="56">
        <f t="shared" si="3"/>
        <v>0</v>
      </c>
    </row>
    <row r="253" spans="1:16">
      <c r="A253" s="7" t="s">
        <v>404</v>
      </c>
      <c r="B253" s="7" t="s">
        <v>888</v>
      </c>
      <c r="C253" s="8">
        <v>151.56</v>
      </c>
      <c r="D253" s="8">
        <v>75.78</v>
      </c>
      <c r="E253" s="8">
        <v>0</v>
      </c>
      <c r="F253" s="8">
        <v>0</v>
      </c>
      <c r="G253" s="8">
        <v>73.800000000000011</v>
      </c>
      <c r="H253" s="8">
        <v>0</v>
      </c>
      <c r="I253" s="8">
        <v>0</v>
      </c>
      <c r="J253" s="9" t="s">
        <v>879</v>
      </c>
      <c r="K253" s="9" t="s">
        <v>18</v>
      </c>
      <c r="L253" s="9" t="s">
        <v>13</v>
      </c>
      <c r="M253" s="9" t="s">
        <v>902</v>
      </c>
      <c r="N253" s="55">
        <f>AVERAGE(Tabela1[[#This Row],[Fevereiro]:[Abril]])</f>
        <v>75.78</v>
      </c>
      <c r="O253" s="55">
        <f>AVERAGE(Tabela1[[#This Row],[Maio]:[Julho]])</f>
        <v>24.600000000000005</v>
      </c>
      <c r="P253" s="56">
        <f t="shared" si="3"/>
        <v>0</v>
      </c>
    </row>
    <row r="254" spans="1:16">
      <c r="A254" s="7" t="s">
        <v>411</v>
      </c>
      <c r="B254" s="7" t="s">
        <v>888</v>
      </c>
      <c r="C254" s="8">
        <v>0</v>
      </c>
      <c r="D254" s="8">
        <v>75.78</v>
      </c>
      <c r="E254" s="8">
        <v>438.74999999999989</v>
      </c>
      <c r="F254" s="8">
        <v>0</v>
      </c>
      <c r="G254" s="8">
        <v>0</v>
      </c>
      <c r="H254" s="8">
        <v>73.800000000000011</v>
      </c>
      <c r="I254" s="8">
        <v>0</v>
      </c>
      <c r="J254" s="9" t="s">
        <v>879</v>
      </c>
      <c r="K254" s="9" t="s">
        <v>15</v>
      </c>
      <c r="L254" s="9" t="s">
        <v>13</v>
      </c>
      <c r="M254" s="9" t="s">
        <v>902</v>
      </c>
      <c r="N254" s="55">
        <f>AVERAGE(Tabela1[[#This Row],[Fevereiro]:[Abril]])</f>
        <v>171.50999999999996</v>
      </c>
      <c r="O254" s="55">
        <f>AVERAGE(Tabela1[[#This Row],[Maio]:[Julho]])</f>
        <v>24.600000000000005</v>
      </c>
      <c r="P254" s="56">
        <f t="shared" si="3"/>
        <v>0</v>
      </c>
    </row>
    <row r="255" spans="1:16">
      <c r="A255" s="7" t="s">
        <v>845</v>
      </c>
      <c r="B255" s="7" t="s">
        <v>888</v>
      </c>
      <c r="C255" s="8">
        <v>0</v>
      </c>
      <c r="D255" s="8">
        <v>1179.07</v>
      </c>
      <c r="E255" s="8">
        <v>1233.3600000000004</v>
      </c>
      <c r="F255" s="8">
        <v>73.800000000000011</v>
      </c>
      <c r="G255" s="8">
        <v>0</v>
      </c>
      <c r="H255" s="8">
        <v>0</v>
      </c>
      <c r="I255" s="8">
        <v>0</v>
      </c>
      <c r="J255" s="9" t="s">
        <v>881</v>
      </c>
      <c r="K255" s="9" t="s">
        <v>15</v>
      </c>
      <c r="L255" s="9" t="s">
        <v>13</v>
      </c>
      <c r="M255" s="7" t="s">
        <v>901</v>
      </c>
      <c r="N255" s="55">
        <f>AVERAGE(Tabela1[[#This Row],[Fevereiro]:[Abril]])</f>
        <v>804.14333333333343</v>
      </c>
      <c r="O255" s="55">
        <f>AVERAGE(Tabela1[[#This Row],[Maio]:[Julho]])</f>
        <v>24.600000000000005</v>
      </c>
      <c r="P255" s="56">
        <f t="shared" si="3"/>
        <v>0</v>
      </c>
    </row>
    <row r="256" spans="1:16">
      <c r="A256" s="7" t="s">
        <v>52</v>
      </c>
      <c r="B256" s="7" t="s">
        <v>888</v>
      </c>
      <c r="C256" s="8">
        <v>6.17</v>
      </c>
      <c r="D256" s="8">
        <v>6.17</v>
      </c>
      <c r="E256" s="8">
        <v>0</v>
      </c>
      <c r="F256" s="8">
        <v>20.490000000000002</v>
      </c>
      <c r="G256" s="8">
        <v>27.32</v>
      </c>
      <c r="H256" s="8">
        <v>25.590000000000003</v>
      </c>
      <c r="I256" s="8">
        <v>0</v>
      </c>
      <c r="J256" s="9" t="s">
        <v>879</v>
      </c>
      <c r="K256" s="9" t="s">
        <v>15</v>
      </c>
      <c r="L256" s="9" t="s">
        <v>13</v>
      </c>
      <c r="M256" s="9" t="s">
        <v>902</v>
      </c>
      <c r="N256" s="55">
        <f>AVERAGE(Tabela1[[#This Row],[Fevereiro]:[Abril]])</f>
        <v>4.1133333333333333</v>
      </c>
      <c r="O256" s="55">
        <f>AVERAGE(Tabela1[[#This Row],[Maio]:[Julho]])</f>
        <v>24.466666666666669</v>
      </c>
      <c r="P256" s="56">
        <f t="shared" si="3"/>
        <v>2</v>
      </c>
    </row>
    <row r="257" spans="1:16">
      <c r="A257" s="7" t="s">
        <v>782</v>
      </c>
      <c r="B257" s="7" t="s">
        <v>890</v>
      </c>
      <c r="C257" s="8">
        <v>0</v>
      </c>
      <c r="D257" s="8">
        <v>1.84</v>
      </c>
      <c r="E257" s="8">
        <v>0</v>
      </c>
      <c r="F257" s="8">
        <v>74.12</v>
      </c>
      <c r="G257" s="8">
        <v>-4.9800000000000004</v>
      </c>
      <c r="H257" s="8">
        <v>0</v>
      </c>
      <c r="I257" s="8">
        <v>0</v>
      </c>
      <c r="J257" s="9" t="s">
        <v>23</v>
      </c>
      <c r="K257" s="9" t="s">
        <v>15</v>
      </c>
      <c r="L257" s="9" t="s">
        <v>13</v>
      </c>
      <c r="M257" s="9" t="s">
        <v>902</v>
      </c>
      <c r="N257" s="55">
        <f>AVERAGE(Tabela1[[#This Row],[Fevereiro]:[Abril]])</f>
        <v>0.6133333333333334</v>
      </c>
      <c r="O257" s="55">
        <f>AVERAGE(Tabela1[[#This Row],[Maio]:[Julho]])</f>
        <v>23.046666666666667</v>
      </c>
      <c r="P257" s="56">
        <f t="shared" si="3"/>
        <v>2</v>
      </c>
    </row>
    <row r="258" spans="1:16">
      <c r="A258" s="7" t="s">
        <v>133</v>
      </c>
      <c r="B258" s="7" t="s">
        <v>889</v>
      </c>
      <c r="C258" s="8">
        <v>881.29</v>
      </c>
      <c r="D258" s="8">
        <v>75.12</v>
      </c>
      <c r="E258" s="8">
        <v>343.07</v>
      </c>
      <c r="F258" s="8">
        <v>9.91</v>
      </c>
      <c r="G258" s="8">
        <v>33.4</v>
      </c>
      <c r="H258" s="8">
        <v>24.6</v>
      </c>
      <c r="I258" s="8">
        <v>0</v>
      </c>
      <c r="J258" s="9" t="s">
        <v>883</v>
      </c>
      <c r="K258" s="9" t="s">
        <v>15</v>
      </c>
      <c r="L258" s="9" t="s">
        <v>13</v>
      </c>
      <c r="M258" s="9" t="s">
        <v>902</v>
      </c>
      <c r="N258" s="55">
        <f>AVERAGE(Tabela1[[#This Row],[Fevereiro]:[Abril]])</f>
        <v>433.16</v>
      </c>
      <c r="O258" s="55">
        <f>AVERAGE(Tabela1[[#This Row],[Maio]:[Julho]])</f>
        <v>22.636666666666667</v>
      </c>
      <c r="P258" s="56">
        <f t="shared" ref="P258:P321" si="4">IF(O258&gt;N258,2,IF(O258&lt;N258,0,1))</f>
        <v>0</v>
      </c>
    </row>
    <row r="259" spans="1:16">
      <c r="A259" s="7" t="s">
        <v>435</v>
      </c>
      <c r="B259" s="7" t="s">
        <v>888</v>
      </c>
      <c r="C259" s="8">
        <v>1.84</v>
      </c>
      <c r="D259" s="8">
        <v>1.84</v>
      </c>
      <c r="E259" s="8">
        <v>0.95</v>
      </c>
      <c r="F259" s="8">
        <v>1.89</v>
      </c>
      <c r="G259" s="8">
        <v>3.78</v>
      </c>
      <c r="H259" s="8">
        <v>61.5</v>
      </c>
      <c r="I259" s="8">
        <v>0</v>
      </c>
      <c r="J259" s="9" t="s">
        <v>879</v>
      </c>
      <c r="K259" s="9" t="s">
        <v>20</v>
      </c>
      <c r="L259" s="9" t="s">
        <v>13</v>
      </c>
      <c r="M259" s="9" t="s">
        <v>902</v>
      </c>
      <c r="N259" s="55">
        <f>AVERAGE(Tabela1[[#This Row],[Fevereiro]:[Abril]])</f>
        <v>1.5433333333333332</v>
      </c>
      <c r="O259" s="55">
        <f>AVERAGE(Tabela1[[#This Row],[Maio]:[Julho]])</f>
        <v>22.39</v>
      </c>
      <c r="P259" s="56">
        <f t="shared" si="4"/>
        <v>2</v>
      </c>
    </row>
    <row r="260" spans="1:16">
      <c r="A260" s="7" t="s">
        <v>557</v>
      </c>
      <c r="B260" s="7" t="s">
        <v>889</v>
      </c>
      <c r="C260" s="8">
        <v>238.82000000000005</v>
      </c>
      <c r="D260" s="8">
        <v>1.84</v>
      </c>
      <c r="E260" s="8">
        <v>3.82</v>
      </c>
      <c r="F260" s="8">
        <v>1.88</v>
      </c>
      <c r="G260" s="8">
        <v>1.89</v>
      </c>
      <c r="H260" s="8">
        <v>62.52000000000001</v>
      </c>
      <c r="I260" s="8">
        <v>0</v>
      </c>
      <c r="J260" s="9" t="s">
        <v>879</v>
      </c>
      <c r="K260" s="9" t="s">
        <v>21</v>
      </c>
      <c r="L260" s="9" t="s">
        <v>13</v>
      </c>
      <c r="M260" s="9" t="s">
        <v>902</v>
      </c>
      <c r="N260" s="55">
        <f>AVERAGE(Tabela1[[#This Row],[Fevereiro]:[Abril]])</f>
        <v>81.493333333333354</v>
      </c>
      <c r="O260" s="55">
        <f>AVERAGE(Tabela1[[#This Row],[Maio]:[Julho]])</f>
        <v>22.096666666666668</v>
      </c>
      <c r="P260" s="56">
        <f t="shared" si="4"/>
        <v>0</v>
      </c>
    </row>
    <row r="261" spans="1:16">
      <c r="A261" s="7" t="s">
        <v>445</v>
      </c>
      <c r="B261" s="7" t="s">
        <v>888</v>
      </c>
      <c r="C261" s="8">
        <v>1.84</v>
      </c>
      <c r="D261" s="8">
        <v>1.84</v>
      </c>
      <c r="E261" s="8">
        <v>0</v>
      </c>
      <c r="F261" s="8">
        <v>0</v>
      </c>
      <c r="G261" s="8">
        <v>0</v>
      </c>
      <c r="H261" s="8">
        <v>65.930000000000007</v>
      </c>
      <c r="I261" s="8">
        <v>0</v>
      </c>
      <c r="J261" s="9" t="s">
        <v>879</v>
      </c>
      <c r="K261" s="9" t="s">
        <v>19</v>
      </c>
      <c r="L261" s="9" t="s">
        <v>13</v>
      </c>
      <c r="M261" s="9" t="s">
        <v>902</v>
      </c>
      <c r="N261" s="55">
        <f>AVERAGE(Tabela1[[#This Row],[Fevereiro]:[Abril]])</f>
        <v>1.2266666666666668</v>
      </c>
      <c r="O261" s="55">
        <f>AVERAGE(Tabela1[[#This Row],[Maio]:[Julho]])</f>
        <v>21.97666666666667</v>
      </c>
      <c r="P261" s="56">
        <f t="shared" si="4"/>
        <v>2</v>
      </c>
    </row>
    <row r="262" spans="1:16">
      <c r="A262" s="7" t="s">
        <v>208</v>
      </c>
      <c r="B262" s="7" t="s">
        <v>891</v>
      </c>
      <c r="C262" s="8">
        <v>1.84</v>
      </c>
      <c r="D262" s="8">
        <v>0</v>
      </c>
      <c r="E262" s="8">
        <v>0</v>
      </c>
      <c r="F262" s="8">
        <v>0.98</v>
      </c>
      <c r="G262" s="8">
        <v>1.89</v>
      </c>
      <c r="H262" s="8">
        <v>61.5</v>
      </c>
      <c r="I262" s="8">
        <v>0</v>
      </c>
      <c r="J262" s="9" t="s">
        <v>879</v>
      </c>
      <c r="K262" s="9" t="s">
        <v>18</v>
      </c>
      <c r="L262" s="9" t="s">
        <v>13</v>
      </c>
      <c r="M262" s="9" t="s">
        <v>902</v>
      </c>
      <c r="N262" s="55">
        <f>AVERAGE(Tabela1[[#This Row],[Fevereiro]:[Abril]])</f>
        <v>0.6133333333333334</v>
      </c>
      <c r="O262" s="55">
        <f>AVERAGE(Tabela1[[#This Row],[Maio]:[Julho]])</f>
        <v>21.456666666666667</v>
      </c>
      <c r="P262" s="56">
        <f t="shared" si="4"/>
        <v>2</v>
      </c>
    </row>
    <row r="263" spans="1:16">
      <c r="A263" s="7" t="s">
        <v>444</v>
      </c>
      <c r="B263" s="7" t="s">
        <v>888</v>
      </c>
      <c r="C263" s="8">
        <v>87.71</v>
      </c>
      <c r="D263" s="8">
        <v>119.06000000000002</v>
      </c>
      <c r="E263" s="8">
        <v>0</v>
      </c>
      <c r="F263" s="8">
        <v>1.93</v>
      </c>
      <c r="G263" s="8">
        <v>0</v>
      </c>
      <c r="H263" s="8">
        <v>61.5</v>
      </c>
      <c r="I263" s="8">
        <v>0</v>
      </c>
      <c r="J263" s="9" t="s">
        <v>879</v>
      </c>
      <c r="K263" s="9" t="s">
        <v>15</v>
      </c>
      <c r="L263" s="9" t="s">
        <v>13</v>
      </c>
      <c r="M263" s="9" t="s">
        <v>902</v>
      </c>
      <c r="N263" s="55">
        <f>AVERAGE(Tabela1[[#This Row],[Fevereiro]:[Abril]])</f>
        <v>68.923333333333332</v>
      </c>
      <c r="O263" s="55">
        <f>AVERAGE(Tabela1[[#This Row],[Maio]:[Julho]])</f>
        <v>21.143333333333334</v>
      </c>
      <c r="P263" s="56">
        <f t="shared" si="4"/>
        <v>0</v>
      </c>
    </row>
    <row r="264" spans="1:16">
      <c r="A264" s="7" t="s">
        <v>255</v>
      </c>
      <c r="B264" s="7" t="s">
        <v>889</v>
      </c>
      <c r="C264" s="8">
        <v>1.84</v>
      </c>
      <c r="D264" s="8">
        <v>1.0900000000000001</v>
      </c>
      <c r="E264" s="8">
        <v>0</v>
      </c>
      <c r="F264" s="8">
        <v>1.89</v>
      </c>
      <c r="G264" s="8">
        <v>0</v>
      </c>
      <c r="H264" s="8">
        <v>61.5</v>
      </c>
      <c r="I264" s="8">
        <v>0</v>
      </c>
      <c r="J264" s="9" t="s">
        <v>879</v>
      </c>
      <c r="K264" s="9" t="s">
        <v>16</v>
      </c>
      <c r="L264" s="9" t="s">
        <v>13</v>
      </c>
      <c r="M264" s="9" t="s">
        <v>902</v>
      </c>
      <c r="N264" s="55">
        <f>AVERAGE(Tabela1[[#This Row],[Fevereiro]:[Abril]])</f>
        <v>0.97666666666666668</v>
      </c>
      <c r="O264" s="55">
        <f>AVERAGE(Tabela1[[#This Row],[Maio]:[Julho]])</f>
        <v>21.13</v>
      </c>
      <c r="P264" s="56">
        <f t="shared" si="4"/>
        <v>2</v>
      </c>
    </row>
    <row r="265" spans="1:16">
      <c r="A265" s="7" t="s">
        <v>139</v>
      </c>
      <c r="B265" s="7" t="s">
        <v>889</v>
      </c>
      <c r="C265" s="8">
        <v>1.84</v>
      </c>
      <c r="D265" s="8">
        <v>0</v>
      </c>
      <c r="E265" s="8">
        <v>2.04</v>
      </c>
      <c r="F265" s="8">
        <v>0</v>
      </c>
      <c r="G265" s="8">
        <v>0</v>
      </c>
      <c r="H265" s="8">
        <v>61.5</v>
      </c>
      <c r="I265" s="8">
        <v>0</v>
      </c>
      <c r="J265" s="9" t="s">
        <v>879</v>
      </c>
      <c r="K265" s="9" t="s">
        <v>16</v>
      </c>
      <c r="L265" s="9" t="s">
        <v>13</v>
      </c>
      <c r="M265" s="9" t="s">
        <v>902</v>
      </c>
      <c r="N265" s="55">
        <f>AVERAGE(Tabela1[[#This Row],[Fevereiro]:[Abril]])</f>
        <v>1.2933333333333332</v>
      </c>
      <c r="O265" s="55">
        <f>AVERAGE(Tabela1[[#This Row],[Maio]:[Julho]])</f>
        <v>20.5</v>
      </c>
      <c r="P265" s="56">
        <f t="shared" si="4"/>
        <v>2</v>
      </c>
    </row>
    <row r="266" spans="1:16">
      <c r="A266" s="7" t="s">
        <v>240</v>
      </c>
      <c r="B266" s="7" t="s">
        <v>888</v>
      </c>
      <c r="C266" s="8">
        <v>30.040000000000003</v>
      </c>
      <c r="D266" s="8">
        <v>0</v>
      </c>
      <c r="E266" s="8">
        <v>0</v>
      </c>
      <c r="F266" s="8">
        <v>0</v>
      </c>
      <c r="G266" s="8">
        <v>0</v>
      </c>
      <c r="H266" s="8">
        <v>61.5</v>
      </c>
      <c r="I266" s="8">
        <v>0</v>
      </c>
      <c r="J266" s="9" t="s">
        <v>879</v>
      </c>
      <c r="K266" s="9" t="s">
        <v>18</v>
      </c>
      <c r="L266" s="9" t="s">
        <v>13</v>
      </c>
      <c r="M266" s="7" t="s">
        <v>901</v>
      </c>
      <c r="N266" s="55">
        <f>AVERAGE(Tabela1[[#This Row],[Fevereiro]:[Abril]])</f>
        <v>10.013333333333334</v>
      </c>
      <c r="O266" s="55">
        <f>AVERAGE(Tabela1[[#This Row],[Maio]:[Julho]])</f>
        <v>20.5</v>
      </c>
      <c r="P266" s="56">
        <f t="shared" si="4"/>
        <v>2</v>
      </c>
    </row>
    <row r="267" spans="1:16">
      <c r="A267" s="7" t="s">
        <v>259</v>
      </c>
      <c r="B267" s="7" t="s">
        <v>890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8">
        <v>61.5</v>
      </c>
      <c r="I267" s="8">
        <v>0</v>
      </c>
      <c r="J267" s="9" t="s">
        <v>879</v>
      </c>
      <c r="K267" s="9" t="s">
        <v>18</v>
      </c>
      <c r="L267" s="9" t="s">
        <v>13</v>
      </c>
      <c r="M267" s="9" t="s">
        <v>902</v>
      </c>
      <c r="N267" s="55">
        <f>AVERAGE(Tabela1[[#This Row],[Fevereiro]:[Abril]])</f>
        <v>0</v>
      </c>
      <c r="O267" s="55">
        <f>AVERAGE(Tabela1[[#This Row],[Maio]:[Julho]])</f>
        <v>20.5</v>
      </c>
      <c r="P267" s="56">
        <f t="shared" si="4"/>
        <v>2</v>
      </c>
    </row>
    <row r="268" spans="1:16">
      <c r="A268" s="7" t="s">
        <v>269</v>
      </c>
      <c r="B268" s="7" t="s">
        <v>889</v>
      </c>
      <c r="C268" s="8">
        <v>5.33</v>
      </c>
      <c r="D268" s="8">
        <v>3.68</v>
      </c>
      <c r="E268" s="8">
        <v>6.67</v>
      </c>
      <c r="F268" s="8">
        <v>0</v>
      </c>
      <c r="G268" s="8">
        <v>0</v>
      </c>
      <c r="H268" s="8">
        <v>61.5</v>
      </c>
      <c r="I268" s="8">
        <v>0</v>
      </c>
      <c r="J268" s="9" t="s">
        <v>879</v>
      </c>
      <c r="K268" s="9" t="s">
        <v>18</v>
      </c>
      <c r="L268" s="9" t="s">
        <v>13</v>
      </c>
      <c r="M268" s="9" t="s">
        <v>902</v>
      </c>
      <c r="N268" s="55">
        <f>AVERAGE(Tabela1[[#This Row],[Fevereiro]:[Abril]])</f>
        <v>5.2266666666666666</v>
      </c>
      <c r="O268" s="55">
        <f>AVERAGE(Tabela1[[#This Row],[Maio]:[Julho]])</f>
        <v>20.5</v>
      </c>
      <c r="P268" s="56">
        <f t="shared" si="4"/>
        <v>2</v>
      </c>
    </row>
    <row r="269" spans="1:16">
      <c r="A269" s="7" t="s">
        <v>459</v>
      </c>
      <c r="B269" s="7" t="s">
        <v>889</v>
      </c>
      <c r="C269" s="8">
        <v>1.84</v>
      </c>
      <c r="D269" s="8">
        <v>0</v>
      </c>
      <c r="E269" s="8">
        <v>0</v>
      </c>
      <c r="F269" s="8">
        <v>0</v>
      </c>
      <c r="G269" s="8">
        <v>0</v>
      </c>
      <c r="H269" s="8">
        <v>61.5</v>
      </c>
      <c r="I269" s="8">
        <v>0</v>
      </c>
      <c r="J269" s="9" t="s">
        <v>879</v>
      </c>
      <c r="K269" s="9" t="s">
        <v>18</v>
      </c>
      <c r="L269" s="9" t="s">
        <v>13</v>
      </c>
      <c r="M269" s="9" t="s">
        <v>902</v>
      </c>
      <c r="N269" s="55">
        <f>AVERAGE(Tabela1[[#This Row],[Fevereiro]:[Abril]])</f>
        <v>0.6133333333333334</v>
      </c>
      <c r="O269" s="55">
        <f>AVERAGE(Tabela1[[#This Row],[Maio]:[Julho]])</f>
        <v>20.5</v>
      </c>
      <c r="P269" s="56">
        <f t="shared" si="4"/>
        <v>2</v>
      </c>
    </row>
    <row r="270" spans="1:16">
      <c r="A270" s="7" t="s">
        <v>635</v>
      </c>
      <c r="B270" s="7" t="s">
        <v>890</v>
      </c>
      <c r="C270" s="8">
        <v>10.56</v>
      </c>
      <c r="D270" s="8">
        <v>7.91</v>
      </c>
      <c r="E270" s="8">
        <v>9.91</v>
      </c>
      <c r="F270" s="8">
        <v>3.33</v>
      </c>
      <c r="G270" s="8">
        <v>33.019999999999996</v>
      </c>
      <c r="H270" s="8">
        <v>24.229999999999997</v>
      </c>
      <c r="I270" s="8">
        <v>0</v>
      </c>
      <c r="J270" s="9" t="s">
        <v>879</v>
      </c>
      <c r="K270" s="9" t="s">
        <v>16</v>
      </c>
      <c r="L270" s="9" t="s">
        <v>13</v>
      </c>
      <c r="M270" s="9" t="s">
        <v>902</v>
      </c>
      <c r="N270" s="55">
        <f>AVERAGE(Tabela1[[#This Row],[Fevereiro]:[Abril]])</f>
        <v>9.4599999999999991</v>
      </c>
      <c r="O270" s="55">
        <f>AVERAGE(Tabela1[[#This Row],[Maio]:[Julho]])</f>
        <v>20.193333333333332</v>
      </c>
      <c r="P270" s="56">
        <f t="shared" si="4"/>
        <v>2</v>
      </c>
    </row>
    <row r="271" spans="1:16">
      <c r="A271" s="7" t="s">
        <v>446</v>
      </c>
      <c r="B271" s="7" t="s">
        <v>888</v>
      </c>
      <c r="C271" s="8">
        <v>32.730000000000004</v>
      </c>
      <c r="D271" s="8">
        <v>23.66</v>
      </c>
      <c r="E271" s="8">
        <v>1259.6900000000003</v>
      </c>
      <c r="F271" s="8">
        <v>24.16</v>
      </c>
      <c r="G271" s="8">
        <v>0</v>
      </c>
      <c r="H271" s="8">
        <v>36.24</v>
      </c>
      <c r="I271" s="8">
        <v>0</v>
      </c>
      <c r="J271" s="9" t="s">
        <v>879</v>
      </c>
      <c r="K271" s="9" t="s">
        <v>18</v>
      </c>
      <c r="L271" s="9" t="s">
        <v>13</v>
      </c>
      <c r="M271" s="9" t="s">
        <v>902</v>
      </c>
      <c r="N271" s="55">
        <f>AVERAGE(Tabela1[[#This Row],[Fevereiro]:[Abril]])</f>
        <v>438.69333333333344</v>
      </c>
      <c r="O271" s="55">
        <f>AVERAGE(Tabela1[[#This Row],[Maio]:[Julho]])</f>
        <v>20.133333333333336</v>
      </c>
      <c r="P271" s="56">
        <f t="shared" si="4"/>
        <v>0</v>
      </c>
    </row>
    <row r="272" spans="1:16">
      <c r="A272" s="7" t="s">
        <v>485</v>
      </c>
      <c r="B272" s="7" t="s">
        <v>889</v>
      </c>
      <c r="C272" s="8">
        <v>0</v>
      </c>
      <c r="D272" s="8">
        <v>2.9</v>
      </c>
      <c r="E272" s="8">
        <v>0</v>
      </c>
      <c r="F272" s="8">
        <v>1.1299999999999999</v>
      </c>
      <c r="G272" s="8">
        <v>21.75</v>
      </c>
      <c r="H272" s="8">
        <v>29.73</v>
      </c>
      <c r="I272" s="8">
        <v>0</v>
      </c>
      <c r="J272" s="9" t="s">
        <v>879</v>
      </c>
      <c r="K272" s="9" t="s">
        <v>16</v>
      </c>
      <c r="L272" s="9" t="s">
        <v>13</v>
      </c>
      <c r="M272" s="9" t="s">
        <v>902</v>
      </c>
      <c r="N272" s="55">
        <f>AVERAGE(Tabela1[[#This Row],[Fevereiro]:[Abril]])</f>
        <v>0.96666666666666667</v>
      </c>
      <c r="O272" s="55">
        <f>AVERAGE(Tabela1[[#This Row],[Maio]:[Julho]])</f>
        <v>17.536666666666665</v>
      </c>
      <c r="P272" s="56">
        <f t="shared" si="4"/>
        <v>2</v>
      </c>
    </row>
    <row r="273" spans="1:16">
      <c r="A273" s="7" t="s">
        <v>122</v>
      </c>
      <c r="B273" s="7" t="s">
        <v>890</v>
      </c>
      <c r="C273" s="8">
        <v>651.82999999999993</v>
      </c>
      <c r="D273" s="8">
        <v>4.74</v>
      </c>
      <c r="E273" s="8">
        <v>3.32</v>
      </c>
      <c r="F273" s="8">
        <v>0</v>
      </c>
      <c r="G273" s="8">
        <v>24.6</v>
      </c>
      <c r="H273" s="8">
        <v>24.22</v>
      </c>
      <c r="I273" s="8">
        <v>0</v>
      </c>
      <c r="J273" s="9" t="s">
        <v>879</v>
      </c>
      <c r="K273" s="9" t="s">
        <v>17</v>
      </c>
      <c r="L273" s="9" t="s">
        <v>13</v>
      </c>
      <c r="M273" s="9" t="s">
        <v>902</v>
      </c>
      <c r="N273" s="55">
        <f>AVERAGE(Tabela1[[#This Row],[Fevereiro]:[Abril]])</f>
        <v>219.96333333333334</v>
      </c>
      <c r="O273" s="55">
        <f>AVERAGE(Tabela1[[#This Row],[Maio]:[Julho]])</f>
        <v>16.273333333333333</v>
      </c>
      <c r="P273" s="56">
        <f t="shared" si="4"/>
        <v>0</v>
      </c>
    </row>
    <row r="274" spans="1:16">
      <c r="A274" s="7" t="s">
        <v>374</v>
      </c>
      <c r="B274" s="7" t="s">
        <v>890</v>
      </c>
      <c r="C274" s="8">
        <v>126.72</v>
      </c>
      <c r="D274" s="8">
        <v>16.14</v>
      </c>
      <c r="E274" s="8">
        <v>79.260000000000005</v>
      </c>
      <c r="F274" s="8">
        <v>1.89</v>
      </c>
      <c r="G274" s="8">
        <v>33.56</v>
      </c>
      <c r="H274" s="8">
        <v>0</v>
      </c>
      <c r="I274" s="8">
        <v>0</v>
      </c>
      <c r="J274" s="9" t="s">
        <v>879</v>
      </c>
      <c r="K274" s="9" t="s">
        <v>18</v>
      </c>
      <c r="L274" s="9" t="s">
        <v>13</v>
      </c>
      <c r="M274" s="9" t="s">
        <v>902</v>
      </c>
      <c r="N274" s="55">
        <f>AVERAGE(Tabela1[[#This Row],[Fevereiro]:[Abril]])</f>
        <v>74.040000000000006</v>
      </c>
      <c r="O274" s="55">
        <f>AVERAGE(Tabela1[[#This Row],[Maio]:[Julho]])</f>
        <v>11.816666666666668</v>
      </c>
      <c r="P274" s="56">
        <f t="shared" si="4"/>
        <v>0</v>
      </c>
    </row>
    <row r="275" spans="1:16">
      <c r="A275" s="7" t="s">
        <v>488</v>
      </c>
      <c r="B275" s="7" t="s">
        <v>889</v>
      </c>
      <c r="C275" s="8">
        <v>9.4</v>
      </c>
      <c r="D275" s="8">
        <v>0</v>
      </c>
      <c r="E275" s="8">
        <v>0</v>
      </c>
      <c r="F275" s="8">
        <v>0</v>
      </c>
      <c r="G275" s="8">
        <v>33.74</v>
      </c>
      <c r="H275" s="8">
        <v>0</v>
      </c>
      <c r="I275" s="8">
        <v>0</v>
      </c>
      <c r="J275" s="9" t="s">
        <v>879</v>
      </c>
      <c r="K275" s="9" t="s">
        <v>20</v>
      </c>
      <c r="L275" s="9" t="s">
        <v>13</v>
      </c>
      <c r="M275" s="9" t="s">
        <v>902</v>
      </c>
      <c r="N275" s="55">
        <f>AVERAGE(Tabela1[[#This Row],[Fevereiro]:[Abril]])</f>
        <v>3.1333333333333333</v>
      </c>
      <c r="O275" s="55">
        <f>AVERAGE(Tabela1[[#This Row],[Maio]:[Julho]])</f>
        <v>11.246666666666668</v>
      </c>
      <c r="P275" s="56">
        <f t="shared" si="4"/>
        <v>2</v>
      </c>
    </row>
    <row r="276" spans="1:16">
      <c r="A276" s="7" t="s">
        <v>385</v>
      </c>
      <c r="B276" s="7" t="s">
        <v>890</v>
      </c>
      <c r="C276" s="8">
        <v>1.0900000000000001</v>
      </c>
      <c r="D276" s="8">
        <v>2.1500000000000004</v>
      </c>
      <c r="E276" s="8">
        <v>0.95</v>
      </c>
      <c r="F276" s="8">
        <v>1.89</v>
      </c>
      <c r="G276" s="8">
        <v>0</v>
      </c>
      <c r="H276" s="8">
        <v>24.6</v>
      </c>
      <c r="I276" s="8">
        <v>0</v>
      </c>
      <c r="J276" s="9" t="s">
        <v>879</v>
      </c>
      <c r="K276" s="9" t="s">
        <v>15</v>
      </c>
      <c r="L276" s="9" t="s">
        <v>13</v>
      </c>
      <c r="M276" s="9" t="s">
        <v>902</v>
      </c>
      <c r="N276" s="55">
        <f>AVERAGE(Tabela1[[#This Row],[Fevereiro]:[Abril]])</f>
        <v>1.3966666666666667</v>
      </c>
      <c r="O276" s="55">
        <f>AVERAGE(Tabela1[[#This Row],[Maio]:[Julho]])</f>
        <v>8.83</v>
      </c>
      <c r="P276" s="56">
        <f t="shared" si="4"/>
        <v>2</v>
      </c>
    </row>
    <row r="277" spans="1:16">
      <c r="A277" s="7" t="s">
        <v>509</v>
      </c>
      <c r="B277" s="7" t="s">
        <v>889</v>
      </c>
      <c r="C277" s="8">
        <v>1.84</v>
      </c>
      <c r="D277" s="8">
        <v>3.68</v>
      </c>
      <c r="E277" s="8">
        <v>3.86</v>
      </c>
      <c r="F277" s="8">
        <v>0</v>
      </c>
      <c r="G277" s="8">
        <v>0</v>
      </c>
      <c r="H277" s="8">
        <v>24.6</v>
      </c>
      <c r="I277" s="8">
        <v>0</v>
      </c>
      <c r="J277" s="9" t="s">
        <v>879</v>
      </c>
      <c r="K277" s="9" t="s">
        <v>15</v>
      </c>
      <c r="L277" s="9" t="s">
        <v>13</v>
      </c>
      <c r="M277" s="9" t="s">
        <v>902</v>
      </c>
      <c r="N277" s="55">
        <f>AVERAGE(Tabela1[[#This Row],[Fevereiro]:[Abril]])</f>
        <v>3.1266666666666669</v>
      </c>
      <c r="O277" s="55">
        <f>AVERAGE(Tabela1[[#This Row],[Maio]:[Julho]])</f>
        <v>8.2000000000000011</v>
      </c>
      <c r="P277" s="56">
        <f t="shared" si="4"/>
        <v>2</v>
      </c>
    </row>
    <row r="278" spans="1:16">
      <c r="A278" s="7" t="s">
        <v>872</v>
      </c>
      <c r="B278" s="7" t="s">
        <v>888</v>
      </c>
      <c r="C278" s="8">
        <v>0</v>
      </c>
      <c r="D278" s="8">
        <v>0</v>
      </c>
      <c r="E278" s="8">
        <v>0</v>
      </c>
      <c r="F278" s="8">
        <v>0</v>
      </c>
      <c r="G278" s="8">
        <v>24.6</v>
      </c>
      <c r="H278" s="8">
        <v>0</v>
      </c>
      <c r="I278" s="8">
        <v>0</v>
      </c>
      <c r="J278" s="9" t="s">
        <v>881</v>
      </c>
      <c r="K278" s="9" t="s">
        <v>22</v>
      </c>
      <c r="L278" s="9" t="s">
        <v>13</v>
      </c>
      <c r="M278" s="9" t="s">
        <v>902</v>
      </c>
      <c r="N278" s="55">
        <f>AVERAGE(Tabela1[[#This Row],[Fevereiro]:[Abril]])</f>
        <v>0</v>
      </c>
      <c r="O278" s="55">
        <f>AVERAGE(Tabela1[[#This Row],[Maio]:[Julho]])</f>
        <v>8.2000000000000011</v>
      </c>
      <c r="P278" s="56">
        <f t="shared" si="4"/>
        <v>2</v>
      </c>
    </row>
    <row r="279" spans="1:16">
      <c r="A279" s="7" t="s">
        <v>58</v>
      </c>
      <c r="B279" s="7" t="s">
        <v>889</v>
      </c>
      <c r="C279" s="8">
        <v>1.06</v>
      </c>
      <c r="D279" s="8">
        <v>2.5099999999999998</v>
      </c>
      <c r="E279" s="8">
        <v>2.88</v>
      </c>
      <c r="F279" s="8">
        <v>3.01</v>
      </c>
      <c r="G279" s="8">
        <v>21.12</v>
      </c>
      <c r="H279" s="8">
        <v>0</v>
      </c>
      <c r="I279" s="8">
        <v>0</v>
      </c>
      <c r="J279" s="9" t="s">
        <v>886</v>
      </c>
      <c r="K279" s="9" t="s">
        <v>15</v>
      </c>
      <c r="L279" s="9" t="s">
        <v>13</v>
      </c>
      <c r="M279" s="9" t="s">
        <v>902</v>
      </c>
      <c r="N279" s="55">
        <f>AVERAGE(Tabela1[[#This Row],[Fevereiro]:[Abril]])</f>
        <v>2.15</v>
      </c>
      <c r="O279" s="55">
        <f>AVERAGE(Tabela1[[#This Row],[Maio]:[Julho]])</f>
        <v>8.0433333333333348</v>
      </c>
      <c r="P279" s="56">
        <f t="shared" si="4"/>
        <v>2</v>
      </c>
    </row>
    <row r="280" spans="1:16">
      <c r="A280" s="7" t="s">
        <v>130</v>
      </c>
      <c r="B280" s="7" t="s">
        <v>891</v>
      </c>
      <c r="C280" s="8">
        <v>7.36</v>
      </c>
      <c r="D280" s="8">
        <v>2.9</v>
      </c>
      <c r="E280" s="8">
        <v>1.9</v>
      </c>
      <c r="F280" s="8">
        <v>1.93</v>
      </c>
      <c r="G280" s="8">
        <v>21.75</v>
      </c>
      <c r="H280" s="8">
        <v>0</v>
      </c>
      <c r="I280" s="8">
        <v>0</v>
      </c>
      <c r="J280" s="9" t="s">
        <v>881</v>
      </c>
      <c r="K280" s="9" t="s">
        <v>15</v>
      </c>
      <c r="L280" s="9" t="s">
        <v>13</v>
      </c>
      <c r="M280" s="9" t="s">
        <v>902</v>
      </c>
      <c r="N280" s="55">
        <f>AVERAGE(Tabela1[[#This Row],[Fevereiro]:[Abril]])</f>
        <v>4.0533333333333337</v>
      </c>
      <c r="O280" s="55">
        <f>AVERAGE(Tabela1[[#This Row],[Maio]:[Julho]])</f>
        <v>7.8933333333333335</v>
      </c>
      <c r="P280" s="56">
        <f t="shared" si="4"/>
        <v>2</v>
      </c>
    </row>
    <row r="281" spans="1:16">
      <c r="A281" s="7" t="s">
        <v>299</v>
      </c>
      <c r="B281" s="7" t="s">
        <v>889</v>
      </c>
      <c r="C281" s="8">
        <v>6.17</v>
      </c>
      <c r="D281" s="8">
        <v>0</v>
      </c>
      <c r="E281" s="8">
        <v>0</v>
      </c>
      <c r="F281" s="8">
        <v>0</v>
      </c>
      <c r="G281" s="8">
        <v>0</v>
      </c>
      <c r="H281" s="8">
        <v>14.5</v>
      </c>
      <c r="I281" s="8">
        <v>0</v>
      </c>
      <c r="J281" s="9" t="s">
        <v>879</v>
      </c>
      <c r="K281" s="9" t="s">
        <v>18</v>
      </c>
      <c r="L281" s="9" t="s">
        <v>13</v>
      </c>
      <c r="M281" s="7" t="s">
        <v>901</v>
      </c>
      <c r="N281" s="55">
        <f>AVERAGE(Tabela1[[#This Row],[Fevereiro]:[Abril]])</f>
        <v>2.0566666666666666</v>
      </c>
      <c r="O281" s="55">
        <f>AVERAGE(Tabela1[[#This Row],[Maio]:[Julho]])</f>
        <v>4.833333333333333</v>
      </c>
      <c r="P281" s="56">
        <f t="shared" si="4"/>
        <v>2</v>
      </c>
    </row>
    <row r="282" spans="1:16">
      <c r="A282" s="7" t="s">
        <v>42</v>
      </c>
      <c r="B282" s="7" t="s">
        <v>888</v>
      </c>
      <c r="C282" s="8">
        <v>1.84</v>
      </c>
      <c r="D282" s="8">
        <v>0</v>
      </c>
      <c r="E282" s="8">
        <v>1.89</v>
      </c>
      <c r="F282" s="8">
        <v>0</v>
      </c>
      <c r="G282" s="8">
        <v>0</v>
      </c>
      <c r="H282" s="8">
        <v>9.91</v>
      </c>
      <c r="I282" s="8">
        <v>0</v>
      </c>
      <c r="J282" s="9" t="s">
        <v>879</v>
      </c>
      <c r="K282" s="9" t="s">
        <v>15</v>
      </c>
      <c r="L282" s="9" t="s">
        <v>13</v>
      </c>
      <c r="M282" s="9" t="s">
        <v>902</v>
      </c>
      <c r="N282" s="55">
        <f>AVERAGE(Tabela1[[#This Row],[Fevereiro]:[Abril]])</f>
        <v>1.2433333333333334</v>
      </c>
      <c r="O282" s="55">
        <f>AVERAGE(Tabela1[[#This Row],[Maio]:[Julho]])</f>
        <v>3.3033333333333332</v>
      </c>
      <c r="P282" s="56">
        <f t="shared" si="4"/>
        <v>2</v>
      </c>
    </row>
    <row r="283" spans="1:16">
      <c r="A283" s="7" t="s">
        <v>653</v>
      </c>
      <c r="B283" s="7" t="s">
        <v>890</v>
      </c>
      <c r="C283" s="8">
        <v>0</v>
      </c>
      <c r="D283" s="8">
        <v>0</v>
      </c>
      <c r="E283" s="8">
        <v>0</v>
      </c>
      <c r="F283" s="8">
        <v>0</v>
      </c>
      <c r="G283" s="8">
        <v>4.4000000000000004</v>
      </c>
      <c r="H283" s="8">
        <v>0</v>
      </c>
      <c r="I283" s="8">
        <v>0</v>
      </c>
      <c r="J283" s="9" t="s">
        <v>879</v>
      </c>
      <c r="K283" s="9" t="s">
        <v>21</v>
      </c>
      <c r="L283" s="9" t="s">
        <v>13</v>
      </c>
      <c r="M283" s="7" t="s">
        <v>901</v>
      </c>
      <c r="N283" s="55">
        <f>AVERAGE(Tabela1[[#This Row],[Fevereiro]:[Abril]])</f>
        <v>0</v>
      </c>
      <c r="O283" s="55">
        <f>AVERAGE(Tabela1[[#This Row],[Maio]:[Julho]])</f>
        <v>1.4666666666666668</v>
      </c>
      <c r="P283" s="56">
        <f t="shared" si="4"/>
        <v>2</v>
      </c>
    </row>
    <row r="284" spans="1:16">
      <c r="A284" s="7" t="s">
        <v>72</v>
      </c>
      <c r="B284" s="7" t="s">
        <v>890</v>
      </c>
      <c r="C284" s="8">
        <v>1.45</v>
      </c>
      <c r="D284" s="8">
        <v>3.29</v>
      </c>
      <c r="E284" s="8">
        <v>0.95</v>
      </c>
      <c r="F284" s="8">
        <v>1.1299999999999999</v>
      </c>
      <c r="G284" s="8">
        <v>0</v>
      </c>
      <c r="H284" s="8">
        <v>0</v>
      </c>
      <c r="I284" s="8">
        <v>0</v>
      </c>
      <c r="J284" s="9" t="s">
        <v>882</v>
      </c>
      <c r="K284" s="9" t="s">
        <v>15</v>
      </c>
      <c r="L284" s="9" t="s">
        <v>13</v>
      </c>
      <c r="M284" s="9" t="s">
        <v>902</v>
      </c>
      <c r="N284" s="55">
        <f>AVERAGE(Tabela1[[#This Row],[Fevereiro]:[Abril]])</f>
        <v>1.8966666666666667</v>
      </c>
      <c r="O284" s="55">
        <f>AVERAGE(Tabela1[[#This Row],[Maio]:[Julho]])</f>
        <v>0.37666666666666665</v>
      </c>
      <c r="P284" s="56">
        <f t="shared" si="4"/>
        <v>0</v>
      </c>
    </row>
    <row r="285" spans="1:16">
      <c r="A285" s="7" t="s">
        <v>86</v>
      </c>
      <c r="B285" s="7" t="s">
        <v>889</v>
      </c>
      <c r="C285" s="8">
        <v>73.92</v>
      </c>
      <c r="D285" s="8">
        <v>10.91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9" t="s">
        <v>879</v>
      </c>
      <c r="K285" s="9" t="s">
        <v>16</v>
      </c>
      <c r="L285" s="9" t="s">
        <v>13</v>
      </c>
      <c r="M285" s="9" t="s">
        <v>902</v>
      </c>
      <c r="N285" s="55">
        <f>AVERAGE(Tabela1[[#This Row],[Fevereiro]:[Abril]])</f>
        <v>28.276666666666667</v>
      </c>
      <c r="O285" s="55">
        <f>AVERAGE(Tabela1[[#This Row],[Maio]:[Julho]])</f>
        <v>0</v>
      </c>
      <c r="P285" s="56">
        <f t="shared" si="4"/>
        <v>0</v>
      </c>
    </row>
    <row r="286" spans="1:16">
      <c r="A286" s="7" t="s">
        <v>193</v>
      </c>
      <c r="B286" s="7" t="s">
        <v>891</v>
      </c>
      <c r="C286" s="8">
        <v>1.84</v>
      </c>
      <c r="D286" s="8">
        <v>1.84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9" t="s">
        <v>885</v>
      </c>
      <c r="K286" s="9" t="s">
        <v>15</v>
      </c>
      <c r="L286" s="9" t="s">
        <v>13</v>
      </c>
      <c r="M286" s="7" t="s">
        <v>901</v>
      </c>
      <c r="N286" s="55">
        <f>AVERAGE(Tabela1[[#This Row],[Fevereiro]:[Abril]])</f>
        <v>1.2266666666666668</v>
      </c>
      <c r="O286" s="55">
        <f>AVERAGE(Tabela1[[#This Row],[Maio]:[Julho]])</f>
        <v>0</v>
      </c>
      <c r="P286" s="56">
        <f t="shared" si="4"/>
        <v>0</v>
      </c>
    </row>
    <row r="287" spans="1:16">
      <c r="A287" s="7" t="s">
        <v>195</v>
      </c>
      <c r="B287" s="7" t="s">
        <v>888</v>
      </c>
      <c r="C287" s="8">
        <v>27368.879999999997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9" t="s">
        <v>879</v>
      </c>
      <c r="K287" s="9" t="s">
        <v>18</v>
      </c>
      <c r="L287" s="9" t="s">
        <v>13</v>
      </c>
      <c r="M287" s="7" t="s">
        <v>901</v>
      </c>
      <c r="N287" s="55">
        <f>AVERAGE(Tabela1[[#This Row],[Fevereiro]:[Abril]])</f>
        <v>9122.9599999999991</v>
      </c>
      <c r="O287" s="55">
        <f>AVERAGE(Tabela1[[#This Row],[Maio]:[Julho]])</f>
        <v>0</v>
      </c>
      <c r="P287" s="56">
        <f t="shared" si="4"/>
        <v>0</v>
      </c>
    </row>
    <row r="288" spans="1:16">
      <c r="A288" s="7" t="s">
        <v>196</v>
      </c>
      <c r="B288" s="7" t="s">
        <v>888</v>
      </c>
      <c r="C288" s="8">
        <v>729.76</v>
      </c>
      <c r="D288" s="8">
        <v>3.68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9" t="s">
        <v>879</v>
      </c>
      <c r="K288" s="9" t="s">
        <v>15</v>
      </c>
      <c r="L288" s="9" t="s">
        <v>13</v>
      </c>
      <c r="M288" s="7" t="s">
        <v>901</v>
      </c>
      <c r="N288" s="55">
        <f>AVERAGE(Tabela1[[#This Row],[Fevereiro]:[Abril]])</f>
        <v>244.48</v>
      </c>
      <c r="O288" s="55">
        <f>AVERAGE(Tabela1[[#This Row],[Maio]:[Julho]])</f>
        <v>0</v>
      </c>
      <c r="P288" s="56">
        <f t="shared" si="4"/>
        <v>0</v>
      </c>
    </row>
    <row r="289" spans="1:16">
      <c r="A289" s="7" t="s">
        <v>265</v>
      </c>
      <c r="B289" s="7" t="s">
        <v>891</v>
      </c>
      <c r="C289" s="8">
        <v>1.84</v>
      </c>
      <c r="D289" s="8">
        <v>883.9799999999999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9" t="s">
        <v>879</v>
      </c>
      <c r="K289" s="9" t="s">
        <v>15</v>
      </c>
      <c r="L289" s="9" t="s">
        <v>13</v>
      </c>
      <c r="M289" s="9" t="s">
        <v>902</v>
      </c>
      <c r="N289" s="55">
        <f>AVERAGE(Tabela1[[#This Row],[Fevereiro]:[Abril]])</f>
        <v>295.27333333333331</v>
      </c>
      <c r="O289" s="55">
        <f>AVERAGE(Tabela1[[#This Row],[Maio]:[Julho]])</f>
        <v>0</v>
      </c>
      <c r="P289" s="56">
        <f t="shared" si="4"/>
        <v>0</v>
      </c>
    </row>
    <row r="290" spans="1:16">
      <c r="A290" s="7" t="s">
        <v>482</v>
      </c>
      <c r="B290" s="7" t="s">
        <v>889</v>
      </c>
      <c r="C290" s="8">
        <v>1.84</v>
      </c>
      <c r="D290" s="8">
        <v>0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  <c r="J290" s="9" t="s">
        <v>879</v>
      </c>
      <c r="K290" s="9" t="s">
        <v>15</v>
      </c>
      <c r="L290" s="9" t="s">
        <v>13</v>
      </c>
      <c r="M290" s="9" t="s">
        <v>902</v>
      </c>
      <c r="N290" s="55">
        <f>AVERAGE(Tabela1[[#This Row],[Fevereiro]:[Abril]])</f>
        <v>0.6133333333333334</v>
      </c>
      <c r="O290" s="55">
        <f>AVERAGE(Tabela1[[#This Row],[Maio]:[Julho]])</f>
        <v>0</v>
      </c>
      <c r="P290" s="56">
        <f t="shared" si="4"/>
        <v>0</v>
      </c>
    </row>
    <row r="291" spans="1:16">
      <c r="A291" s="7" t="s">
        <v>539</v>
      </c>
      <c r="B291" s="7" t="s">
        <v>889</v>
      </c>
      <c r="C291" s="8">
        <v>0</v>
      </c>
      <c r="D291" s="8">
        <v>1.84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9" t="s">
        <v>879</v>
      </c>
      <c r="K291" s="9" t="s">
        <v>15</v>
      </c>
      <c r="L291" s="9" t="s">
        <v>13</v>
      </c>
      <c r="M291" s="9" t="s">
        <v>902</v>
      </c>
      <c r="N291" s="55">
        <f>AVERAGE(Tabela1[[#This Row],[Fevereiro]:[Abril]])</f>
        <v>0.6133333333333334</v>
      </c>
      <c r="O291" s="55">
        <f>AVERAGE(Tabela1[[#This Row],[Maio]:[Julho]])</f>
        <v>0</v>
      </c>
      <c r="P291" s="56">
        <f t="shared" si="4"/>
        <v>0</v>
      </c>
    </row>
    <row r="292" spans="1:16">
      <c r="A292" s="7" t="s">
        <v>675</v>
      </c>
      <c r="B292" s="7" t="s">
        <v>890</v>
      </c>
      <c r="C292" s="8">
        <v>0</v>
      </c>
      <c r="D292" s="8">
        <v>52.07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9" t="s">
        <v>886</v>
      </c>
      <c r="K292" s="9" t="s">
        <v>22</v>
      </c>
      <c r="L292" s="9" t="s">
        <v>13</v>
      </c>
      <c r="M292" s="7" t="s">
        <v>901</v>
      </c>
      <c r="N292" s="55">
        <f>AVERAGE(Tabela1[[#This Row],[Fevereiro]:[Abril]])</f>
        <v>17.356666666666666</v>
      </c>
      <c r="O292" s="55">
        <f>AVERAGE(Tabela1[[#This Row],[Maio]:[Julho]])</f>
        <v>0</v>
      </c>
      <c r="P292" s="56">
        <f t="shared" si="4"/>
        <v>0</v>
      </c>
    </row>
    <row r="293" spans="1:16">
      <c r="A293" s="7" t="s">
        <v>688</v>
      </c>
      <c r="B293" s="7" t="s">
        <v>890</v>
      </c>
      <c r="C293" s="8">
        <v>0</v>
      </c>
      <c r="D293" s="8">
        <v>18.32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9" t="s">
        <v>886</v>
      </c>
      <c r="K293" s="9" t="s">
        <v>15</v>
      </c>
      <c r="L293" s="9" t="s">
        <v>13</v>
      </c>
      <c r="M293" s="7" t="s">
        <v>901</v>
      </c>
      <c r="N293" s="55">
        <f>AVERAGE(Tabela1[[#This Row],[Fevereiro]:[Abril]])</f>
        <v>6.1066666666666665</v>
      </c>
      <c r="O293" s="55">
        <f>AVERAGE(Tabela1[[#This Row],[Maio]:[Julho]])</f>
        <v>0</v>
      </c>
      <c r="P293" s="56">
        <f t="shared" si="4"/>
        <v>0</v>
      </c>
    </row>
    <row r="294" spans="1:16">
      <c r="A294" s="7" t="s">
        <v>695</v>
      </c>
      <c r="B294" s="7" t="s">
        <v>890</v>
      </c>
      <c r="C294" s="8">
        <v>0</v>
      </c>
      <c r="D294" s="8">
        <v>43.580000000000005</v>
      </c>
      <c r="E294" s="8">
        <v>0</v>
      </c>
      <c r="F294" s="8">
        <v>0</v>
      </c>
      <c r="G294" s="8">
        <v>0</v>
      </c>
      <c r="H294" s="8">
        <v>0</v>
      </c>
      <c r="I294" s="8">
        <v>0</v>
      </c>
      <c r="J294" s="9" t="s">
        <v>879</v>
      </c>
      <c r="K294" s="9" t="s">
        <v>16</v>
      </c>
      <c r="L294" s="9" t="s">
        <v>13</v>
      </c>
      <c r="M294" s="7" t="s">
        <v>901</v>
      </c>
      <c r="N294" s="55">
        <f>AVERAGE(Tabela1[[#This Row],[Fevereiro]:[Abril]])</f>
        <v>14.526666666666669</v>
      </c>
      <c r="O294" s="55">
        <f>AVERAGE(Tabela1[[#This Row],[Maio]:[Julho]])</f>
        <v>0</v>
      </c>
      <c r="P294" s="56">
        <f t="shared" si="4"/>
        <v>0</v>
      </c>
    </row>
    <row r="295" spans="1:16">
      <c r="A295" s="7" t="s">
        <v>696</v>
      </c>
      <c r="B295" s="7" t="s">
        <v>890</v>
      </c>
      <c r="C295" s="8">
        <v>0</v>
      </c>
      <c r="D295" s="8">
        <v>66.66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9" t="s">
        <v>879</v>
      </c>
      <c r="K295" s="9" t="s">
        <v>16</v>
      </c>
      <c r="L295" s="9" t="s">
        <v>13</v>
      </c>
      <c r="M295" s="7" t="s">
        <v>901</v>
      </c>
      <c r="N295" s="55">
        <f>AVERAGE(Tabela1[[#This Row],[Fevereiro]:[Abril]])</f>
        <v>22.22</v>
      </c>
      <c r="O295" s="55">
        <f>AVERAGE(Tabela1[[#This Row],[Maio]:[Julho]])</f>
        <v>0</v>
      </c>
      <c r="P295" s="56">
        <f t="shared" si="4"/>
        <v>0</v>
      </c>
    </row>
    <row r="296" spans="1:16">
      <c r="A296" s="7" t="s">
        <v>714</v>
      </c>
      <c r="B296" s="7" t="s">
        <v>891</v>
      </c>
      <c r="C296" s="8">
        <v>63.150000000000006</v>
      </c>
      <c r="D296" s="8">
        <v>0</v>
      </c>
      <c r="E296" s="8">
        <v>69.37</v>
      </c>
      <c r="F296" s="8">
        <v>0</v>
      </c>
      <c r="G296" s="8">
        <v>0</v>
      </c>
      <c r="H296" s="8">
        <v>0</v>
      </c>
      <c r="I296" s="8">
        <v>0</v>
      </c>
      <c r="J296" s="9" t="s">
        <v>879</v>
      </c>
      <c r="K296" s="9" t="s">
        <v>17</v>
      </c>
      <c r="L296" s="9" t="s">
        <v>905</v>
      </c>
      <c r="M296" s="7" t="s">
        <v>901</v>
      </c>
      <c r="N296" s="55">
        <f>AVERAGE(Tabela1[[#This Row],[Fevereiro]:[Abril]])</f>
        <v>44.173333333333339</v>
      </c>
      <c r="O296" s="55">
        <f>AVERAGE(Tabela1[[#This Row],[Maio]:[Julho]])</f>
        <v>0</v>
      </c>
      <c r="P296" s="56">
        <f t="shared" si="4"/>
        <v>0</v>
      </c>
    </row>
    <row r="297" spans="1:16">
      <c r="A297" s="7" t="s">
        <v>804</v>
      </c>
      <c r="B297" s="7" t="s">
        <v>891</v>
      </c>
      <c r="C297" s="8">
        <v>1.0900000000000001</v>
      </c>
      <c r="D297" s="8">
        <v>0</v>
      </c>
      <c r="E297" s="8">
        <v>354.07000000000005</v>
      </c>
      <c r="F297" s="8">
        <v>0</v>
      </c>
      <c r="G297" s="8">
        <v>0</v>
      </c>
      <c r="H297" s="8">
        <v>0</v>
      </c>
      <c r="I297" s="8">
        <v>0</v>
      </c>
      <c r="J297" s="9" t="s">
        <v>882</v>
      </c>
      <c r="K297" s="9" t="s">
        <v>15</v>
      </c>
      <c r="L297" s="9" t="s">
        <v>13</v>
      </c>
      <c r="M297" s="9" t="s">
        <v>902</v>
      </c>
      <c r="N297" s="55">
        <f>AVERAGE(Tabela1[[#This Row],[Fevereiro]:[Abril]])</f>
        <v>118.38666666666667</v>
      </c>
      <c r="O297" s="55">
        <f>AVERAGE(Tabela1[[#This Row],[Maio]:[Julho]])</f>
        <v>0</v>
      </c>
      <c r="P297" s="56">
        <f t="shared" si="4"/>
        <v>0</v>
      </c>
    </row>
    <row r="298" spans="1:16">
      <c r="A298" s="7" t="s">
        <v>810</v>
      </c>
      <c r="B298" s="7" t="s">
        <v>891</v>
      </c>
      <c r="C298" s="8">
        <v>574.98</v>
      </c>
      <c r="D298" s="8">
        <v>0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  <c r="J298" s="9" t="s">
        <v>885</v>
      </c>
      <c r="K298" s="9" t="s">
        <v>15</v>
      </c>
      <c r="L298" s="9" t="s">
        <v>13</v>
      </c>
      <c r="M298" s="9" t="s">
        <v>902</v>
      </c>
      <c r="N298" s="55">
        <f>AVERAGE(Tabela1[[#This Row],[Fevereiro]:[Abril]])</f>
        <v>191.66</v>
      </c>
      <c r="O298" s="55">
        <f>AVERAGE(Tabela1[[#This Row],[Maio]:[Julho]])</f>
        <v>0</v>
      </c>
      <c r="P298" s="56">
        <f t="shared" si="4"/>
        <v>0</v>
      </c>
    </row>
    <row r="299" spans="1:16">
      <c r="A299" s="7" t="s">
        <v>121</v>
      </c>
      <c r="B299" s="7" t="s">
        <v>890</v>
      </c>
      <c r="C299" s="8">
        <v>0</v>
      </c>
      <c r="D299" s="8">
        <v>32.28</v>
      </c>
      <c r="E299" s="8">
        <v>79.260000000000005</v>
      </c>
      <c r="F299" s="8">
        <v>0</v>
      </c>
      <c r="G299" s="8">
        <v>0</v>
      </c>
      <c r="H299" s="8">
        <v>0</v>
      </c>
      <c r="I299" s="8">
        <v>0</v>
      </c>
      <c r="J299" s="9" t="s">
        <v>879</v>
      </c>
      <c r="K299" s="9" t="s">
        <v>15</v>
      </c>
      <c r="L299" s="9" t="s">
        <v>14</v>
      </c>
      <c r="M299" s="9" t="s">
        <v>902</v>
      </c>
      <c r="N299" s="55">
        <f>AVERAGE(Tabela1[[#This Row],[Fevereiro]:[Abril]])</f>
        <v>37.18</v>
      </c>
      <c r="O299" s="55">
        <f>AVERAGE(Tabela1[[#This Row],[Maio]:[Julho]])</f>
        <v>0</v>
      </c>
      <c r="P299" s="56">
        <f t="shared" si="4"/>
        <v>0</v>
      </c>
    </row>
    <row r="300" spans="1:16">
      <c r="A300" s="7" t="s">
        <v>106</v>
      </c>
      <c r="B300" s="7" t="s">
        <v>888</v>
      </c>
      <c r="C300" s="8">
        <v>18.509999999999998</v>
      </c>
      <c r="D300" s="8">
        <v>8.01</v>
      </c>
      <c r="E300" s="8">
        <v>7.21</v>
      </c>
      <c r="F300" s="8">
        <v>0</v>
      </c>
      <c r="G300" s="8">
        <v>0</v>
      </c>
      <c r="H300" s="8">
        <v>6.83</v>
      </c>
      <c r="I300" s="8">
        <v>6.85</v>
      </c>
      <c r="J300" s="9" t="s">
        <v>879</v>
      </c>
      <c r="K300" s="9" t="s">
        <v>15</v>
      </c>
      <c r="L300" s="9" t="s">
        <v>13</v>
      </c>
      <c r="M300" s="9" t="s">
        <v>902</v>
      </c>
      <c r="N300" s="55">
        <f>AVERAGE(Tabela1[[#This Row],[Fevereiro]:[Abril]])</f>
        <v>11.243333333333332</v>
      </c>
      <c r="O300" s="55">
        <f>AVERAGE(Tabela1[[#This Row],[Maio]:[Julho]])</f>
        <v>2.2766666666666668</v>
      </c>
      <c r="P300" s="56">
        <f t="shared" si="4"/>
        <v>0</v>
      </c>
    </row>
    <row r="301" spans="1:16">
      <c r="A301" s="7" t="s">
        <v>719</v>
      </c>
      <c r="B301" s="7" t="s">
        <v>891</v>
      </c>
      <c r="C301" s="8">
        <v>0</v>
      </c>
      <c r="D301" s="8">
        <v>11.040000000000001</v>
      </c>
      <c r="E301" s="8">
        <v>5.79</v>
      </c>
      <c r="F301" s="8">
        <v>29.26</v>
      </c>
      <c r="G301" s="8">
        <v>11.34</v>
      </c>
      <c r="H301" s="8">
        <v>0</v>
      </c>
      <c r="I301" s="8">
        <v>6.93</v>
      </c>
      <c r="J301" s="9" t="s">
        <v>882</v>
      </c>
      <c r="K301" s="9" t="s">
        <v>16</v>
      </c>
      <c r="L301" s="9" t="s">
        <v>12</v>
      </c>
      <c r="M301" s="9" t="s">
        <v>902</v>
      </c>
      <c r="N301" s="55">
        <f>AVERAGE(Tabela1[[#This Row],[Fevereiro]:[Abril]])</f>
        <v>5.61</v>
      </c>
      <c r="O301" s="55">
        <f>AVERAGE(Tabela1[[#This Row],[Maio]:[Julho]])</f>
        <v>13.533333333333333</v>
      </c>
      <c r="P301" s="56">
        <f t="shared" si="4"/>
        <v>2</v>
      </c>
    </row>
    <row r="302" spans="1:16">
      <c r="A302" s="7" t="s">
        <v>56</v>
      </c>
      <c r="B302" s="7" t="s">
        <v>888</v>
      </c>
      <c r="C302" s="8">
        <v>213.51000000000002</v>
      </c>
      <c r="D302" s="8">
        <v>39.340000000000003</v>
      </c>
      <c r="E302" s="8">
        <v>636.87000000000012</v>
      </c>
      <c r="F302" s="8">
        <v>423.76999999999992</v>
      </c>
      <c r="G302" s="8">
        <v>386.03000000000009</v>
      </c>
      <c r="H302" s="8">
        <v>295.64999999999992</v>
      </c>
      <c r="I302" s="8">
        <v>7.09</v>
      </c>
      <c r="J302" s="9" t="s">
        <v>883</v>
      </c>
      <c r="K302" s="9" t="s">
        <v>15</v>
      </c>
      <c r="L302" s="9" t="s">
        <v>13</v>
      </c>
      <c r="M302" s="9" t="s">
        <v>902</v>
      </c>
      <c r="N302" s="55">
        <f>AVERAGE(Tabela1[[#This Row],[Fevereiro]:[Abril]])</f>
        <v>296.57333333333338</v>
      </c>
      <c r="O302" s="55">
        <f>AVERAGE(Tabela1[[#This Row],[Maio]:[Julho]])</f>
        <v>368.48333333333329</v>
      </c>
      <c r="P302" s="56">
        <f t="shared" si="4"/>
        <v>2</v>
      </c>
    </row>
    <row r="303" spans="1:16">
      <c r="A303" s="7" t="s">
        <v>254</v>
      </c>
      <c r="B303" s="7" t="s">
        <v>890</v>
      </c>
      <c r="C303" s="8">
        <v>1.0900000000000001</v>
      </c>
      <c r="D303" s="8">
        <v>0</v>
      </c>
      <c r="E303" s="8">
        <v>0</v>
      </c>
      <c r="F303" s="8">
        <v>0</v>
      </c>
      <c r="G303" s="8">
        <v>73.800000000000011</v>
      </c>
      <c r="H303" s="8">
        <v>61.5</v>
      </c>
      <c r="I303" s="8">
        <v>10.73</v>
      </c>
      <c r="J303" s="9" t="s">
        <v>879</v>
      </c>
      <c r="K303" s="9" t="s">
        <v>18</v>
      </c>
      <c r="L303" s="9" t="s">
        <v>13</v>
      </c>
      <c r="M303" s="9" t="s">
        <v>902</v>
      </c>
      <c r="N303" s="55">
        <f>AVERAGE(Tabela1[[#This Row],[Fevereiro]:[Abril]])</f>
        <v>0.36333333333333334</v>
      </c>
      <c r="O303" s="55">
        <f>AVERAGE(Tabela1[[#This Row],[Maio]:[Julho]])</f>
        <v>45.1</v>
      </c>
      <c r="P303" s="56">
        <f t="shared" si="4"/>
        <v>2</v>
      </c>
    </row>
    <row r="304" spans="1:16">
      <c r="A304" s="7" t="s">
        <v>678</v>
      </c>
      <c r="B304" s="7" t="s">
        <v>890</v>
      </c>
      <c r="C304" s="8">
        <v>113.88</v>
      </c>
      <c r="D304" s="8">
        <v>579.0899999999998</v>
      </c>
      <c r="E304" s="8">
        <v>69.37</v>
      </c>
      <c r="F304" s="8">
        <v>139.11999999999998</v>
      </c>
      <c r="G304" s="8">
        <v>19.559999999999999</v>
      </c>
      <c r="H304" s="8">
        <v>708.91</v>
      </c>
      <c r="I304" s="8">
        <v>10.92</v>
      </c>
      <c r="J304" s="9" t="s">
        <v>879</v>
      </c>
      <c r="K304" s="9" t="s">
        <v>16</v>
      </c>
      <c r="L304" s="9" t="s">
        <v>13</v>
      </c>
      <c r="M304" s="7" t="s">
        <v>901</v>
      </c>
      <c r="N304" s="55">
        <f>AVERAGE(Tabela1[[#This Row],[Fevereiro]:[Abril]])</f>
        <v>254.11333333333326</v>
      </c>
      <c r="O304" s="55">
        <f>AVERAGE(Tabela1[[#This Row],[Maio]:[Julho]])</f>
        <v>289.19666666666666</v>
      </c>
      <c r="P304" s="56">
        <f t="shared" si="4"/>
        <v>2</v>
      </c>
    </row>
    <row r="305" spans="1:16">
      <c r="A305" s="7" t="s">
        <v>87</v>
      </c>
      <c r="B305" s="7" t="s">
        <v>890</v>
      </c>
      <c r="C305" s="8">
        <v>36.17</v>
      </c>
      <c r="D305" s="8">
        <v>321.09000000000003</v>
      </c>
      <c r="E305" s="8">
        <v>277.55999999999995</v>
      </c>
      <c r="F305" s="8">
        <v>24.16</v>
      </c>
      <c r="G305" s="8">
        <v>696.87</v>
      </c>
      <c r="H305" s="8">
        <v>20.46</v>
      </c>
      <c r="I305" s="8">
        <v>12.1</v>
      </c>
      <c r="J305" s="9" t="s">
        <v>879</v>
      </c>
      <c r="K305" s="9" t="s">
        <v>16</v>
      </c>
      <c r="L305" s="9" t="s">
        <v>13</v>
      </c>
      <c r="M305" s="9" t="s">
        <v>902</v>
      </c>
      <c r="N305" s="55">
        <f>AVERAGE(Tabela1[[#This Row],[Fevereiro]:[Abril]])</f>
        <v>211.60666666666665</v>
      </c>
      <c r="O305" s="55">
        <f>AVERAGE(Tabela1[[#This Row],[Maio]:[Julho]])</f>
        <v>247.16333333333333</v>
      </c>
      <c r="P305" s="56">
        <f t="shared" si="4"/>
        <v>2</v>
      </c>
    </row>
    <row r="306" spans="1:16">
      <c r="A306" s="7" t="s">
        <v>637</v>
      </c>
      <c r="B306" s="7" t="s">
        <v>890</v>
      </c>
      <c r="C306" s="8">
        <v>10.56</v>
      </c>
      <c r="D306" s="8">
        <v>2025.2000000000003</v>
      </c>
      <c r="E306" s="8">
        <v>13.21</v>
      </c>
      <c r="F306" s="8">
        <v>371.78999999999996</v>
      </c>
      <c r="G306" s="8">
        <v>1353.9300000000003</v>
      </c>
      <c r="H306" s="8">
        <v>86.100000000000009</v>
      </c>
      <c r="I306" s="8">
        <v>12.26</v>
      </c>
      <c r="J306" s="9" t="s">
        <v>879</v>
      </c>
      <c r="K306" s="9" t="s">
        <v>21</v>
      </c>
      <c r="L306" s="9" t="s">
        <v>13</v>
      </c>
      <c r="M306" s="9" t="s">
        <v>902</v>
      </c>
      <c r="N306" s="55">
        <f>AVERAGE(Tabela1[[#This Row],[Fevereiro]:[Abril]])</f>
        <v>682.99000000000012</v>
      </c>
      <c r="O306" s="55">
        <f>AVERAGE(Tabela1[[#This Row],[Maio]:[Julho]])</f>
        <v>603.94000000000005</v>
      </c>
      <c r="P306" s="56">
        <f t="shared" si="4"/>
        <v>0</v>
      </c>
    </row>
    <row r="307" spans="1:16">
      <c r="A307" s="7" t="s">
        <v>354</v>
      </c>
      <c r="B307" s="7" t="s">
        <v>888</v>
      </c>
      <c r="C307" s="8">
        <v>1.45</v>
      </c>
      <c r="D307" s="8">
        <v>863.58999999999958</v>
      </c>
      <c r="E307" s="8">
        <v>573.24999999999989</v>
      </c>
      <c r="F307" s="8">
        <v>12.08</v>
      </c>
      <c r="G307" s="8">
        <v>24.16</v>
      </c>
      <c r="H307" s="8">
        <v>547.12</v>
      </c>
      <c r="I307" s="8">
        <v>12.26</v>
      </c>
      <c r="J307" s="9" t="s">
        <v>879</v>
      </c>
      <c r="K307" s="9" t="s">
        <v>15</v>
      </c>
      <c r="L307" s="9" t="s">
        <v>13</v>
      </c>
      <c r="M307" s="9" t="s">
        <v>902</v>
      </c>
      <c r="N307" s="55">
        <f>AVERAGE(Tabela1[[#This Row],[Fevereiro]:[Abril]])</f>
        <v>479.42999999999984</v>
      </c>
      <c r="O307" s="55">
        <f>AVERAGE(Tabela1[[#This Row],[Maio]:[Julho]])</f>
        <v>194.45333333333335</v>
      </c>
      <c r="P307" s="56">
        <f t="shared" si="4"/>
        <v>0</v>
      </c>
    </row>
    <row r="308" spans="1:16">
      <c r="A308" s="7" t="s">
        <v>302</v>
      </c>
      <c r="B308" s="7" t="s">
        <v>889</v>
      </c>
      <c r="C308" s="8">
        <v>0</v>
      </c>
      <c r="D308" s="8">
        <v>0</v>
      </c>
      <c r="E308" s="8">
        <v>0</v>
      </c>
      <c r="F308" s="8">
        <v>0</v>
      </c>
      <c r="G308" s="8">
        <v>0</v>
      </c>
      <c r="H308" s="8">
        <v>0</v>
      </c>
      <c r="I308" s="8">
        <v>12.26</v>
      </c>
      <c r="J308" s="9" t="s">
        <v>885</v>
      </c>
      <c r="K308" s="9" t="s">
        <v>17</v>
      </c>
      <c r="L308" s="9" t="s">
        <v>13</v>
      </c>
      <c r="M308" s="9" t="s">
        <v>902</v>
      </c>
      <c r="N308" s="55">
        <f>AVERAGE(Tabela1[[#This Row],[Fevereiro]:[Abril]])</f>
        <v>0</v>
      </c>
      <c r="O308" s="55">
        <f>AVERAGE(Tabela1[[#This Row],[Maio]:[Julho]])</f>
        <v>0</v>
      </c>
      <c r="P308" s="56">
        <f t="shared" si="4"/>
        <v>1</v>
      </c>
    </row>
    <row r="309" spans="1:16">
      <c r="A309" s="7" t="s">
        <v>618</v>
      </c>
      <c r="B309" s="7" t="s">
        <v>890</v>
      </c>
      <c r="C309" s="8">
        <v>17.079999999999998</v>
      </c>
      <c r="D309" s="8">
        <v>0</v>
      </c>
      <c r="E309" s="8">
        <v>0</v>
      </c>
      <c r="F309" s="8">
        <v>37.82</v>
      </c>
      <c r="G309" s="8">
        <v>59.480000000000004</v>
      </c>
      <c r="H309" s="8">
        <v>208.38999999999996</v>
      </c>
      <c r="I309" s="8">
        <v>13.7</v>
      </c>
      <c r="J309" s="9" t="s">
        <v>23</v>
      </c>
      <c r="K309" s="9" t="s">
        <v>17</v>
      </c>
      <c r="L309" s="9" t="s">
        <v>13</v>
      </c>
      <c r="M309" s="9" t="s">
        <v>902</v>
      </c>
      <c r="N309" s="55">
        <f>AVERAGE(Tabela1[[#This Row],[Fevereiro]:[Abril]])</f>
        <v>5.6933333333333325</v>
      </c>
      <c r="O309" s="55">
        <f>AVERAGE(Tabela1[[#This Row],[Maio]:[Julho]])</f>
        <v>101.89666666666665</v>
      </c>
      <c r="P309" s="56">
        <f t="shared" si="4"/>
        <v>2</v>
      </c>
    </row>
    <row r="310" spans="1:16">
      <c r="A310" s="7" t="s">
        <v>715</v>
      </c>
      <c r="B310" s="7" t="s">
        <v>891</v>
      </c>
      <c r="C310" s="8">
        <v>64.350000000000009</v>
      </c>
      <c r="D310" s="8">
        <v>63.430000000000007</v>
      </c>
      <c r="E310" s="8">
        <v>66.06</v>
      </c>
      <c r="F310" s="8">
        <v>0</v>
      </c>
      <c r="G310" s="8">
        <v>0</v>
      </c>
      <c r="H310" s="8">
        <v>0</v>
      </c>
      <c r="I310" s="8">
        <v>19.36</v>
      </c>
      <c r="J310" s="9" t="s">
        <v>879</v>
      </c>
      <c r="K310" s="9" t="s">
        <v>22</v>
      </c>
      <c r="L310" s="9" t="s">
        <v>12</v>
      </c>
      <c r="M310" s="7" t="s">
        <v>901</v>
      </c>
      <c r="N310" s="55">
        <f>AVERAGE(Tabela1[[#This Row],[Fevereiro]:[Abril]])</f>
        <v>64.613333333333344</v>
      </c>
      <c r="O310" s="55">
        <f>AVERAGE(Tabela1[[#This Row],[Maio]:[Julho]])</f>
        <v>0</v>
      </c>
      <c r="P310" s="56">
        <f t="shared" si="4"/>
        <v>0</v>
      </c>
    </row>
    <row r="311" spans="1:16">
      <c r="A311" s="7" t="s">
        <v>436</v>
      </c>
      <c r="B311" s="7" t="s">
        <v>888</v>
      </c>
      <c r="C311" s="8">
        <v>12.63</v>
      </c>
      <c r="D311" s="8">
        <v>14.799999999999999</v>
      </c>
      <c r="E311" s="8">
        <v>3.8</v>
      </c>
      <c r="F311" s="8">
        <v>1.93</v>
      </c>
      <c r="G311" s="8">
        <v>73.800000000000011</v>
      </c>
      <c r="H311" s="8">
        <v>61.5</v>
      </c>
      <c r="I311" s="8">
        <v>20.22</v>
      </c>
      <c r="J311" s="9" t="s">
        <v>879</v>
      </c>
      <c r="K311" s="9" t="s">
        <v>20</v>
      </c>
      <c r="L311" s="9" t="s">
        <v>13</v>
      </c>
      <c r="M311" s="9" t="s">
        <v>902</v>
      </c>
      <c r="N311" s="55">
        <f>AVERAGE(Tabela1[[#This Row],[Fevereiro]:[Abril]])</f>
        <v>10.41</v>
      </c>
      <c r="O311" s="55">
        <f>AVERAGE(Tabela1[[#This Row],[Maio]:[Julho]])</f>
        <v>45.743333333333339</v>
      </c>
      <c r="P311" s="56">
        <f t="shared" si="4"/>
        <v>2</v>
      </c>
    </row>
    <row r="312" spans="1:16">
      <c r="A312" s="7" t="s">
        <v>523</v>
      </c>
      <c r="B312" s="7" t="s">
        <v>889</v>
      </c>
      <c r="C312" s="8">
        <v>3.56</v>
      </c>
      <c r="D312" s="8">
        <v>2.9</v>
      </c>
      <c r="E312" s="8">
        <v>1.9</v>
      </c>
      <c r="F312" s="8">
        <v>147.60000000000002</v>
      </c>
      <c r="G312" s="8">
        <v>35.67</v>
      </c>
      <c r="H312" s="8">
        <v>24.6</v>
      </c>
      <c r="I312" s="8">
        <v>20.239999999999998</v>
      </c>
      <c r="J312" s="9" t="s">
        <v>879</v>
      </c>
      <c r="K312" s="9" t="s">
        <v>21</v>
      </c>
      <c r="L312" s="9" t="s">
        <v>13</v>
      </c>
      <c r="M312" s="9" t="s">
        <v>902</v>
      </c>
      <c r="N312" s="55">
        <f>AVERAGE(Tabela1[[#This Row],[Fevereiro]:[Abril]])</f>
        <v>2.7866666666666666</v>
      </c>
      <c r="O312" s="55">
        <f>AVERAGE(Tabela1[[#This Row],[Maio]:[Julho]])</f>
        <v>69.290000000000006</v>
      </c>
      <c r="P312" s="56">
        <f t="shared" si="4"/>
        <v>2</v>
      </c>
    </row>
    <row r="313" spans="1:16">
      <c r="A313" s="7" t="s">
        <v>231</v>
      </c>
      <c r="B313" s="7" t="s">
        <v>890</v>
      </c>
      <c r="C313" s="8">
        <v>503.06000000000006</v>
      </c>
      <c r="D313" s="8">
        <v>23.759999999999998</v>
      </c>
      <c r="E313" s="8">
        <v>284.2</v>
      </c>
      <c r="F313" s="8">
        <v>185.48999999999998</v>
      </c>
      <c r="G313" s="8">
        <v>223.74999999999997</v>
      </c>
      <c r="H313" s="8">
        <v>511.2800000000002</v>
      </c>
      <c r="I313" s="8">
        <v>20.48</v>
      </c>
      <c r="J313" s="9" t="s">
        <v>884</v>
      </c>
      <c r="K313" s="9" t="s">
        <v>15</v>
      </c>
      <c r="L313" s="9" t="s">
        <v>905</v>
      </c>
      <c r="M313" s="9" t="s">
        <v>902</v>
      </c>
      <c r="N313" s="55">
        <f>AVERAGE(Tabela1[[#This Row],[Fevereiro]:[Abril]])</f>
        <v>270.33999999999997</v>
      </c>
      <c r="O313" s="55">
        <f>AVERAGE(Tabela1[[#This Row],[Maio]:[Julho]])</f>
        <v>306.84000000000009</v>
      </c>
      <c r="P313" s="56">
        <f t="shared" si="4"/>
        <v>2</v>
      </c>
    </row>
    <row r="314" spans="1:16">
      <c r="A314" s="7" t="s">
        <v>521</v>
      </c>
      <c r="B314" s="7" t="s">
        <v>889</v>
      </c>
      <c r="C314" s="8">
        <v>1.06</v>
      </c>
      <c r="D314" s="8">
        <v>1203.6300000000001</v>
      </c>
      <c r="E314" s="8">
        <v>0</v>
      </c>
      <c r="F314" s="8">
        <v>1079.8400000000001</v>
      </c>
      <c r="G314" s="8">
        <v>450.53000000000009</v>
      </c>
      <c r="H314" s="8">
        <v>0</v>
      </c>
      <c r="I314" s="8">
        <v>20.49</v>
      </c>
      <c r="J314" s="9" t="s">
        <v>879</v>
      </c>
      <c r="K314" s="9" t="s">
        <v>17</v>
      </c>
      <c r="L314" s="9" t="s">
        <v>13</v>
      </c>
      <c r="M314" s="9" t="s">
        <v>902</v>
      </c>
      <c r="N314" s="55">
        <f>AVERAGE(Tabela1[[#This Row],[Fevereiro]:[Abril]])</f>
        <v>401.56333333333333</v>
      </c>
      <c r="O314" s="55">
        <f>AVERAGE(Tabela1[[#This Row],[Maio]:[Julho]])</f>
        <v>510.12333333333345</v>
      </c>
      <c r="P314" s="56">
        <f t="shared" si="4"/>
        <v>2</v>
      </c>
    </row>
    <row r="315" spans="1:16">
      <c r="A315" s="7" t="s">
        <v>717</v>
      </c>
      <c r="B315" s="7" t="s">
        <v>891</v>
      </c>
      <c r="C315" s="8">
        <v>730.71</v>
      </c>
      <c r="D315" s="8">
        <v>25.26</v>
      </c>
      <c r="E315" s="8">
        <v>402.82000000000005</v>
      </c>
      <c r="F315" s="8">
        <v>566.99999999999989</v>
      </c>
      <c r="G315" s="8">
        <v>707.74000000000012</v>
      </c>
      <c r="H315" s="8">
        <v>255.35</v>
      </c>
      <c r="I315" s="8">
        <v>20.5</v>
      </c>
      <c r="J315" s="9" t="s">
        <v>879</v>
      </c>
      <c r="K315" s="9" t="s">
        <v>16</v>
      </c>
      <c r="L315" s="9" t="s">
        <v>12</v>
      </c>
      <c r="M315" s="9" t="s">
        <v>902</v>
      </c>
      <c r="N315" s="55">
        <f>AVERAGE(Tabela1[[#This Row],[Fevereiro]:[Abril]])</f>
        <v>386.26333333333332</v>
      </c>
      <c r="O315" s="55">
        <f>AVERAGE(Tabela1[[#This Row],[Maio]:[Julho]])</f>
        <v>510.03</v>
      </c>
      <c r="P315" s="56">
        <f t="shared" si="4"/>
        <v>2</v>
      </c>
    </row>
    <row r="316" spans="1:16">
      <c r="A316" s="7" t="s">
        <v>720</v>
      </c>
      <c r="B316" s="7" t="s">
        <v>891</v>
      </c>
      <c r="C316" s="8">
        <v>151.56</v>
      </c>
      <c r="D316" s="8">
        <v>75.78</v>
      </c>
      <c r="E316" s="8">
        <v>79.260000000000005</v>
      </c>
      <c r="F316" s="8">
        <v>346.36</v>
      </c>
      <c r="G316" s="8">
        <v>20.81</v>
      </c>
      <c r="H316" s="8">
        <v>41.62</v>
      </c>
      <c r="I316" s="8">
        <v>20.5</v>
      </c>
      <c r="J316" s="9" t="s">
        <v>884</v>
      </c>
      <c r="K316" s="9" t="s">
        <v>16</v>
      </c>
      <c r="L316" s="9" t="s">
        <v>12</v>
      </c>
      <c r="M316" s="9" t="s">
        <v>902</v>
      </c>
      <c r="N316" s="55">
        <f>AVERAGE(Tabela1[[#This Row],[Fevereiro]:[Abril]])</f>
        <v>102.2</v>
      </c>
      <c r="O316" s="55">
        <f>AVERAGE(Tabela1[[#This Row],[Maio]:[Julho]])</f>
        <v>136.26333333333335</v>
      </c>
      <c r="P316" s="56">
        <f t="shared" si="4"/>
        <v>2</v>
      </c>
    </row>
    <row r="317" spans="1:16">
      <c r="A317" s="7" t="s">
        <v>644</v>
      </c>
      <c r="B317" s="7" t="s">
        <v>890</v>
      </c>
      <c r="C317" s="8">
        <v>3.28</v>
      </c>
      <c r="D317" s="8">
        <v>9.3800000000000008</v>
      </c>
      <c r="E317" s="8">
        <v>382.78000000000003</v>
      </c>
      <c r="F317" s="8">
        <v>1.88</v>
      </c>
      <c r="G317" s="8">
        <v>24.229999999999997</v>
      </c>
      <c r="H317" s="8">
        <v>24.229999999999997</v>
      </c>
      <c r="I317" s="8">
        <v>20.5</v>
      </c>
      <c r="J317" s="9" t="s">
        <v>880</v>
      </c>
      <c r="K317" s="9" t="s">
        <v>21</v>
      </c>
      <c r="L317" s="9" t="s">
        <v>13</v>
      </c>
      <c r="M317" s="7" t="s">
        <v>901</v>
      </c>
      <c r="N317" s="55">
        <f>AVERAGE(Tabela1[[#This Row],[Fevereiro]:[Abril]])</f>
        <v>131.81333333333336</v>
      </c>
      <c r="O317" s="55">
        <f>AVERAGE(Tabela1[[#This Row],[Maio]:[Julho]])</f>
        <v>16.779999999999998</v>
      </c>
      <c r="P317" s="56">
        <f t="shared" si="4"/>
        <v>0</v>
      </c>
    </row>
    <row r="318" spans="1:16">
      <c r="A318" s="7" t="s">
        <v>355</v>
      </c>
      <c r="B318" s="7" t="s">
        <v>888</v>
      </c>
      <c r="C318" s="8">
        <v>10.56</v>
      </c>
      <c r="D318" s="8">
        <v>10.56</v>
      </c>
      <c r="E318" s="8">
        <v>4.82</v>
      </c>
      <c r="F318" s="8">
        <v>6.41</v>
      </c>
      <c r="G318" s="8">
        <v>22.96</v>
      </c>
      <c r="H318" s="8">
        <v>7.96</v>
      </c>
      <c r="I318" s="8">
        <v>-20.5</v>
      </c>
      <c r="J318" s="9" t="s">
        <v>887</v>
      </c>
      <c r="K318" s="9" t="s">
        <v>15</v>
      </c>
      <c r="L318" s="9" t="s">
        <v>13</v>
      </c>
      <c r="M318" s="9" t="s">
        <v>902</v>
      </c>
      <c r="N318" s="55">
        <f>AVERAGE(Tabela1[[#This Row],[Fevereiro]:[Abril]])</f>
        <v>8.6466666666666665</v>
      </c>
      <c r="O318" s="55">
        <f>AVERAGE(Tabela1[[#This Row],[Maio]:[Julho]])</f>
        <v>12.443333333333333</v>
      </c>
      <c r="P318" s="56">
        <f t="shared" si="4"/>
        <v>2</v>
      </c>
    </row>
    <row r="319" spans="1:16">
      <c r="A319" s="7" t="s">
        <v>314</v>
      </c>
      <c r="B319" s="7" t="s">
        <v>889</v>
      </c>
      <c r="C319" s="8">
        <v>224.55999999999997</v>
      </c>
      <c r="D319" s="8">
        <v>0</v>
      </c>
      <c r="E319" s="8">
        <v>242.53</v>
      </c>
      <c r="F319" s="8">
        <v>15.45</v>
      </c>
      <c r="G319" s="8">
        <v>0</v>
      </c>
      <c r="H319" s="8">
        <v>110.55999999999999</v>
      </c>
      <c r="I319" s="8">
        <v>20.61</v>
      </c>
      <c r="J319" s="9" t="s">
        <v>879</v>
      </c>
      <c r="K319" s="9" t="s">
        <v>19</v>
      </c>
      <c r="L319" s="9" t="s">
        <v>13</v>
      </c>
      <c r="M319" s="9" t="s">
        <v>902</v>
      </c>
      <c r="N319" s="55">
        <f>AVERAGE(Tabela1[[#This Row],[Fevereiro]:[Abril]])</f>
        <v>155.69666666666666</v>
      </c>
      <c r="O319" s="55">
        <f>AVERAGE(Tabela1[[#This Row],[Maio]:[Julho]])</f>
        <v>42.00333333333333</v>
      </c>
      <c r="P319" s="56">
        <f t="shared" si="4"/>
        <v>0</v>
      </c>
    </row>
    <row r="320" spans="1:16">
      <c r="A320" s="7" t="s">
        <v>652</v>
      </c>
      <c r="B320" s="7" t="s">
        <v>890</v>
      </c>
      <c r="C320" s="8">
        <v>29.03</v>
      </c>
      <c r="D320" s="8">
        <v>206.08</v>
      </c>
      <c r="E320" s="8">
        <v>91.419999999999987</v>
      </c>
      <c r="F320" s="8">
        <v>9.91</v>
      </c>
      <c r="G320" s="8">
        <v>34.909999999999997</v>
      </c>
      <c r="H320" s="8">
        <v>24.22</v>
      </c>
      <c r="I320" s="8">
        <v>20.619999999999997</v>
      </c>
      <c r="J320" s="9" t="s">
        <v>879</v>
      </c>
      <c r="K320" s="9" t="s">
        <v>16</v>
      </c>
      <c r="L320" s="9" t="s">
        <v>13</v>
      </c>
      <c r="M320" s="7" t="s">
        <v>901</v>
      </c>
      <c r="N320" s="55">
        <f>AVERAGE(Tabela1[[#This Row],[Fevereiro]:[Abril]])</f>
        <v>108.84333333333332</v>
      </c>
      <c r="O320" s="55">
        <f>AVERAGE(Tabela1[[#This Row],[Maio]:[Julho]])</f>
        <v>23.013333333333332</v>
      </c>
      <c r="P320" s="56">
        <f t="shared" si="4"/>
        <v>0</v>
      </c>
    </row>
    <row r="321" spans="1:16">
      <c r="A321" s="7" t="s">
        <v>486</v>
      </c>
      <c r="B321" s="7" t="s">
        <v>889</v>
      </c>
      <c r="C321" s="8">
        <v>2.1800000000000002</v>
      </c>
      <c r="D321" s="8">
        <v>1.45</v>
      </c>
      <c r="E321" s="8">
        <v>7.57</v>
      </c>
      <c r="F321" s="8">
        <v>1.1299999999999999</v>
      </c>
      <c r="G321" s="8">
        <v>24.6</v>
      </c>
      <c r="H321" s="8">
        <v>22.43</v>
      </c>
      <c r="I321" s="8">
        <v>21.049999999999997</v>
      </c>
      <c r="J321" s="9" t="s">
        <v>879</v>
      </c>
      <c r="K321" s="9" t="s">
        <v>20</v>
      </c>
      <c r="L321" s="9" t="s">
        <v>13</v>
      </c>
      <c r="M321" s="9" t="s">
        <v>902</v>
      </c>
      <c r="N321" s="55">
        <f>AVERAGE(Tabela1[[#This Row],[Fevereiro]:[Abril]])</f>
        <v>3.7333333333333329</v>
      </c>
      <c r="O321" s="55">
        <f>AVERAGE(Tabela1[[#This Row],[Maio]:[Julho]])</f>
        <v>16.053333333333331</v>
      </c>
      <c r="P321" s="56">
        <f t="shared" si="4"/>
        <v>2</v>
      </c>
    </row>
    <row r="322" spans="1:16">
      <c r="A322" s="7" t="s">
        <v>841</v>
      </c>
      <c r="B322" s="7" t="s">
        <v>888</v>
      </c>
      <c r="C322" s="8">
        <v>1.84</v>
      </c>
      <c r="D322" s="8">
        <v>158.93</v>
      </c>
      <c r="E322" s="8">
        <v>79.319999999999993</v>
      </c>
      <c r="F322" s="8">
        <v>73.800000000000011</v>
      </c>
      <c r="G322" s="8">
        <v>73.800000000000011</v>
      </c>
      <c r="H322" s="8">
        <v>73.800000000000011</v>
      </c>
      <c r="I322" s="8">
        <v>21.24</v>
      </c>
      <c r="J322" s="9" t="s">
        <v>885</v>
      </c>
      <c r="K322" s="9" t="s">
        <v>15</v>
      </c>
      <c r="L322" s="9" t="s">
        <v>13</v>
      </c>
      <c r="M322" s="7" t="s">
        <v>901</v>
      </c>
      <c r="N322" s="55">
        <f>AVERAGE(Tabela1[[#This Row],[Fevereiro]:[Abril]])</f>
        <v>80.03</v>
      </c>
      <c r="O322" s="55">
        <f>AVERAGE(Tabela1[[#This Row],[Maio]:[Julho]])</f>
        <v>73.800000000000011</v>
      </c>
      <c r="P322" s="56">
        <f t="shared" ref="P322:P385" si="5">IF(O322&gt;N322,2,IF(O322&lt;N322,0,1))</f>
        <v>0</v>
      </c>
    </row>
    <row r="323" spans="1:16">
      <c r="A323" s="7" t="s">
        <v>843</v>
      </c>
      <c r="B323" s="7" t="s">
        <v>888</v>
      </c>
      <c r="C323" s="8">
        <v>1.84</v>
      </c>
      <c r="D323" s="8">
        <v>0</v>
      </c>
      <c r="E323" s="8">
        <v>79.319999999999993</v>
      </c>
      <c r="F323" s="8">
        <v>73.800000000000011</v>
      </c>
      <c r="G323" s="8">
        <v>73.800000000000011</v>
      </c>
      <c r="H323" s="8">
        <v>73.800000000000011</v>
      </c>
      <c r="I323" s="8">
        <v>21.24</v>
      </c>
      <c r="J323" s="9" t="s">
        <v>885</v>
      </c>
      <c r="K323" s="9" t="s">
        <v>15</v>
      </c>
      <c r="L323" s="9" t="s">
        <v>13</v>
      </c>
      <c r="M323" s="7" t="s">
        <v>901</v>
      </c>
      <c r="N323" s="55">
        <f>AVERAGE(Tabela1[[#This Row],[Fevereiro]:[Abril]])</f>
        <v>27.053333333333331</v>
      </c>
      <c r="O323" s="55">
        <f>AVERAGE(Tabela1[[#This Row],[Maio]:[Julho]])</f>
        <v>73.800000000000011</v>
      </c>
      <c r="P323" s="56">
        <f t="shared" si="5"/>
        <v>2</v>
      </c>
    </row>
    <row r="324" spans="1:16">
      <c r="A324" s="7" t="s">
        <v>834</v>
      </c>
      <c r="B324" s="7" t="s">
        <v>888</v>
      </c>
      <c r="C324" s="8">
        <v>0</v>
      </c>
      <c r="D324" s="8">
        <v>0</v>
      </c>
      <c r="E324" s="8">
        <v>79.319999999999993</v>
      </c>
      <c r="F324" s="8">
        <v>73.800000000000011</v>
      </c>
      <c r="G324" s="8">
        <v>73.800000000000011</v>
      </c>
      <c r="H324" s="8">
        <v>0</v>
      </c>
      <c r="I324" s="8">
        <v>21.24</v>
      </c>
      <c r="J324" s="9" t="s">
        <v>882</v>
      </c>
      <c r="K324" s="9" t="s">
        <v>22</v>
      </c>
      <c r="L324" s="9" t="s">
        <v>13</v>
      </c>
      <c r="M324" s="7" t="s">
        <v>901</v>
      </c>
      <c r="N324" s="55">
        <f>AVERAGE(Tabela1[[#This Row],[Fevereiro]:[Abril]])</f>
        <v>26.439999999999998</v>
      </c>
      <c r="O324" s="55">
        <f>AVERAGE(Tabela1[[#This Row],[Maio]:[Julho]])</f>
        <v>49.20000000000001</v>
      </c>
      <c r="P324" s="56">
        <f t="shared" si="5"/>
        <v>2</v>
      </c>
    </row>
    <row r="325" spans="1:16">
      <c r="A325" s="7" t="s">
        <v>319</v>
      </c>
      <c r="B325" s="7" t="s">
        <v>889</v>
      </c>
      <c r="C325" s="8">
        <v>48.3</v>
      </c>
      <c r="D325" s="8">
        <v>10.56</v>
      </c>
      <c r="E325" s="8">
        <v>0</v>
      </c>
      <c r="F325" s="8">
        <v>0</v>
      </c>
      <c r="G325" s="8">
        <v>20.95</v>
      </c>
      <c r="H325" s="8">
        <v>73.800000000000011</v>
      </c>
      <c r="I325" s="8">
        <v>21.24</v>
      </c>
      <c r="J325" s="9" t="s">
        <v>887</v>
      </c>
      <c r="K325" s="9" t="s">
        <v>16</v>
      </c>
      <c r="L325" s="9" t="s">
        <v>13</v>
      </c>
      <c r="M325" s="9" t="s">
        <v>902</v>
      </c>
      <c r="N325" s="55">
        <f>AVERAGE(Tabela1[[#This Row],[Fevereiro]:[Abril]])</f>
        <v>19.62</v>
      </c>
      <c r="O325" s="55">
        <f>AVERAGE(Tabela1[[#This Row],[Maio]:[Julho]])</f>
        <v>31.583333333333339</v>
      </c>
      <c r="P325" s="56">
        <f t="shared" si="5"/>
        <v>2</v>
      </c>
    </row>
    <row r="326" spans="1:16">
      <c r="A326" s="7" t="s">
        <v>377</v>
      </c>
      <c r="B326" s="7" t="s">
        <v>890</v>
      </c>
      <c r="C326" s="8">
        <v>1.0900000000000001</v>
      </c>
      <c r="D326" s="8">
        <v>37.260000000000005</v>
      </c>
      <c r="E326" s="8">
        <v>19.829999999999998</v>
      </c>
      <c r="F326" s="8">
        <v>1.89</v>
      </c>
      <c r="G326" s="8">
        <v>38.03</v>
      </c>
      <c r="H326" s="8">
        <v>73.800000000000011</v>
      </c>
      <c r="I326" s="8">
        <v>21.7</v>
      </c>
      <c r="J326" s="9" t="s">
        <v>879</v>
      </c>
      <c r="K326" s="9" t="s">
        <v>18</v>
      </c>
      <c r="L326" s="9" t="s">
        <v>13</v>
      </c>
      <c r="M326" s="9" t="s">
        <v>902</v>
      </c>
      <c r="N326" s="55">
        <f>AVERAGE(Tabela1[[#This Row],[Fevereiro]:[Abril]])</f>
        <v>19.393333333333334</v>
      </c>
      <c r="O326" s="55">
        <f>AVERAGE(Tabela1[[#This Row],[Maio]:[Julho]])</f>
        <v>37.906666666666673</v>
      </c>
      <c r="P326" s="56">
        <f t="shared" si="5"/>
        <v>2</v>
      </c>
    </row>
    <row r="327" spans="1:16">
      <c r="A327" s="7" t="s">
        <v>748</v>
      </c>
      <c r="B327" s="7" t="s">
        <v>888</v>
      </c>
      <c r="C327" s="8">
        <v>3.68</v>
      </c>
      <c r="D327" s="8">
        <v>1.84</v>
      </c>
      <c r="E327" s="8">
        <v>0</v>
      </c>
      <c r="F327" s="8">
        <v>9.91</v>
      </c>
      <c r="G327" s="8">
        <v>87.809999999999988</v>
      </c>
      <c r="H327" s="8">
        <v>73.800000000000011</v>
      </c>
      <c r="I327" s="8">
        <v>22.56</v>
      </c>
      <c r="J327" s="9" t="s">
        <v>884</v>
      </c>
      <c r="K327" s="9" t="s">
        <v>15</v>
      </c>
      <c r="L327" s="9" t="s">
        <v>12</v>
      </c>
      <c r="M327" s="7" t="s">
        <v>901</v>
      </c>
      <c r="N327" s="55">
        <f>AVERAGE(Tabela1[[#This Row],[Fevereiro]:[Abril]])</f>
        <v>1.84</v>
      </c>
      <c r="O327" s="55">
        <f>AVERAGE(Tabela1[[#This Row],[Maio]:[Julho]])</f>
        <v>57.173333333333325</v>
      </c>
      <c r="P327" s="56">
        <f t="shared" si="5"/>
        <v>2</v>
      </c>
    </row>
    <row r="328" spans="1:16">
      <c r="A328" s="7" t="s">
        <v>659</v>
      </c>
      <c r="B328" s="7" t="s">
        <v>890</v>
      </c>
      <c r="C328" s="8">
        <v>7.91</v>
      </c>
      <c r="D328" s="8">
        <v>10.56</v>
      </c>
      <c r="E328" s="8">
        <v>0</v>
      </c>
      <c r="F328" s="8">
        <v>9.91</v>
      </c>
      <c r="G328" s="8">
        <v>33.019999999999996</v>
      </c>
      <c r="H328" s="8">
        <v>46.22</v>
      </c>
      <c r="I328" s="8">
        <v>23.66</v>
      </c>
      <c r="J328" s="9" t="s">
        <v>879</v>
      </c>
      <c r="K328" s="9" t="s">
        <v>16</v>
      </c>
      <c r="L328" s="9" t="s">
        <v>13</v>
      </c>
      <c r="M328" s="7" t="s">
        <v>901</v>
      </c>
      <c r="N328" s="55">
        <f>AVERAGE(Tabela1[[#This Row],[Fevereiro]:[Abril]])</f>
        <v>6.1566666666666663</v>
      </c>
      <c r="O328" s="55">
        <f>AVERAGE(Tabela1[[#This Row],[Maio]:[Julho]])</f>
        <v>29.716666666666665</v>
      </c>
      <c r="P328" s="56">
        <f t="shared" si="5"/>
        <v>2</v>
      </c>
    </row>
    <row r="329" spans="1:16">
      <c r="A329" s="7" t="s">
        <v>376</v>
      </c>
      <c r="B329" s="7" t="s">
        <v>890</v>
      </c>
      <c r="C329" s="8">
        <v>586.62000000000012</v>
      </c>
      <c r="D329" s="8">
        <v>1.45</v>
      </c>
      <c r="E329" s="8">
        <v>232.75</v>
      </c>
      <c r="F329" s="8">
        <v>1208.9199999999996</v>
      </c>
      <c r="G329" s="8">
        <v>802.7900000000003</v>
      </c>
      <c r="H329" s="8">
        <v>98.4</v>
      </c>
      <c r="I329" s="8">
        <v>24.04</v>
      </c>
      <c r="J329" s="9" t="s">
        <v>879</v>
      </c>
      <c r="K329" s="9" t="s">
        <v>18</v>
      </c>
      <c r="L329" s="9" t="s">
        <v>13</v>
      </c>
      <c r="M329" s="9" t="s">
        <v>902</v>
      </c>
      <c r="N329" s="55">
        <f>AVERAGE(Tabela1[[#This Row],[Fevereiro]:[Abril]])</f>
        <v>273.60666666666674</v>
      </c>
      <c r="O329" s="55">
        <f>AVERAGE(Tabela1[[#This Row],[Maio]:[Julho]])</f>
        <v>703.37</v>
      </c>
      <c r="P329" s="56">
        <f t="shared" si="5"/>
        <v>2</v>
      </c>
    </row>
    <row r="330" spans="1:16">
      <c r="A330" s="7" t="s">
        <v>117</v>
      </c>
      <c r="B330" s="7" t="s">
        <v>890</v>
      </c>
      <c r="C330" s="8">
        <v>52.06</v>
      </c>
      <c r="D330" s="8">
        <v>41.02</v>
      </c>
      <c r="E330" s="8">
        <v>327.03999999999996</v>
      </c>
      <c r="F330" s="8">
        <v>41.62</v>
      </c>
      <c r="G330" s="8">
        <v>41.62</v>
      </c>
      <c r="H330" s="8">
        <v>456.4</v>
      </c>
      <c r="I330" s="8">
        <v>24.04</v>
      </c>
      <c r="J330" s="9" t="s">
        <v>879</v>
      </c>
      <c r="K330" s="9" t="s">
        <v>17</v>
      </c>
      <c r="L330" s="9" t="s">
        <v>13</v>
      </c>
      <c r="M330" s="9" t="s">
        <v>902</v>
      </c>
      <c r="N330" s="55">
        <f>AVERAGE(Tabela1[[#This Row],[Fevereiro]:[Abril]])</f>
        <v>140.04</v>
      </c>
      <c r="O330" s="55">
        <f>AVERAGE(Tabela1[[#This Row],[Maio]:[Julho]])</f>
        <v>179.88</v>
      </c>
      <c r="P330" s="56">
        <f t="shared" si="5"/>
        <v>2</v>
      </c>
    </row>
    <row r="331" spans="1:16">
      <c r="A331" s="7" t="s">
        <v>716</v>
      </c>
      <c r="B331" s="7" t="s">
        <v>891</v>
      </c>
      <c r="C331" s="8">
        <v>21.35</v>
      </c>
      <c r="D331" s="8">
        <v>1.45</v>
      </c>
      <c r="E331" s="8">
        <v>27.11</v>
      </c>
      <c r="F331" s="8">
        <v>412.01999999999992</v>
      </c>
      <c r="G331" s="8">
        <v>75.690000000000012</v>
      </c>
      <c r="H331" s="8">
        <v>24.6</v>
      </c>
      <c r="I331" s="8">
        <v>24.04</v>
      </c>
      <c r="J331" s="9" t="s">
        <v>879</v>
      </c>
      <c r="K331" s="9" t="s">
        <v>16</v>
      </c>
      <c r="L331" s="9" t="s">
        <v>12</v>
      </c>
      <c r="M331" s="7" t="s">
        <v>901</v>
      </c>
      <c r="N331" s="55">
        <f>AVERAGE(Tabela1[[#This Row],[Fevereiro]:[Abril]])</f>
        <v>16.636666666666667</v>
      </c>
      <c r="O331" s="55">
        <f>AVERAGE(Tabela1[[#This Row],[Maio]:[Julho]])</f>
        <v>170.76999999999998</v>
      </c>
      <c r="P331" s="56">
        <f t="shared" si="5"/>
        <v>2</v>
      </c>
    </row>
    <row r="332" spans="1:16">
      <c r="A332" s="7" t="s">
        <v>383</v>
      </c>
      <c r="B332" s="7" t="s">
        <v>890</v>
      </c>
      <c r="C332" s="8">
        <v>0</v>
      </c>
      <c r="D332" s="8">
        <v>0</v>
      </c>
      <c r="E332" s="8">
        <v>360.67999999999995</v>
      </c>
      <c r="F332" s="8">
        <v>1.89</v>
      </c>
      <c r="G332" s="8">
        <v>393.05999999999983</v>
      </c>
      <c r="H332" s="8">
        <v>98.4</v>
      </c>
      <c r="I332" s="8">
        <v>24.04</v>
      </c>
      <c r="J332" s="9" t="s">
        <v>879</v>
      </c>
      <c r="K332" s="9" t="s">
        <v>15</v>
      </c>
      <c r="L332" s="9" t="s">
        <v>13</v>
      </c>
      <c r="M332" s="9" t="s">
        <v>902</v>
      </c>
      <c r="N332" s="55">
        <f>AVERAGE(Tabela1[[#This Row],[Fevereiro]:[Abril]])</f>
        <v>120.22666666666665</v>
      </c>
      <c r="O332" s="55">
        <f>AVERAGE(Tabela1[[#This Row],[Maio]:[Julho]])</f>
        <v>164.44999999999993</v>
      </c>
      <c r="P332" s="56">
        <f t="shared" si="5"/>
        <v>2</v>
      </c>
    </row>
    <row r="333" spans="1:16">
      <c r="A333" s="7" t="s">
        <v>405</v>
      </c>
      <c r="B333" s="7" t="s">
        <v>888</v>
      </c>
      <c r="C333" s="8">
        <v>0</v>
      </c>
      <c r="D333" s="8">
        <v>0</v>
      </c>
      <c r="E333" s="8">
        <v>0</v>
      </c>
      <c r="F333" s="8">
        <v>0</v>
      </c>
      <c r="G333" s="8">
        <v>350.88</v>
      </c>
      <c r="H333" s="8">
        <v>53.160000000000004</v>
      </c>
      <c r="I333" s="8">
        <v>24.04</v>
      </c>
      <c r="J333" s="9" t="s">
        <v>879</v>
      </c>
      <c r="K333" s="9" t="s">
        <v>19</v>
      </c>
      <c r="L333" s="9" t="s">
        <v>13</v>
      </c>
      <c r="M333" s="9" t="s">
        <v>902</v>
      </c>
      <c r="N333" s="55">
        <f>AVERAGE(Tabela1[[#This Row],[Fevereiro]:[Abril]])</f>
        <v>0</v>
      </c>
      <c r="O333" s="55">
        <f>AVERAGE(Tabela1[[#This Row],[Maio]:[Julho]])</f>
        <v>134.68</v>
      </c>
      <c r="P333" s="56">
        <f t="shared" si="5"/>
        <v>2</v>
      </c>
    </row>
    <row r="334" spans="1:16">
      <c r="A334" s="7" t="s">
        <v>179</v>
      </c>
      <c r="B334" s="7" t="s">
        <v>888</v>
      </c>
      <c r="C334" s="8">
        <v>240.52</v>
      </c>
      <c r="D334" s="8">
        <v>1.45</v>
      </c>
      <c r="E334" s="8">
        <v>275.52000000000004</v>
      </c>
      <c r="F334" s="8">
        <v>1.89</v>
      </c>
      <c r="G334" s="8">
        <v>341.84999999999997</v>
      </c>
      <c r="H334" s="8">
        <v>24.6</v>
      </c>
      <c r="I334" s="8">
        <v>24.04</v>
      </c>
      <c r="J334" s="9" t="s">
        <v>882</v>
      </c>
      <c r="K334" s="9" t="s">
        <v>15</v>
      </c>
      <c r="L334" s="9" t="s">
        <v>905</v>
      </c>
      <c r="M334" s="9" t="s">
        <v>902</v>
      </c>
      <c r="N334" s="55">
        <f>AVERAGE(Tabela1[[#This Row],[Fevereiro]:[Abril]])</f>
        <v>172.49666666666667</v>
      </c>
      <c r="O334" s="55">
        <f>AVERAGE(Tabela1[[#This Row],[Maio]:[Julho]])</f>
        <v>122.77999999999999</v>
      </c>
      <c r="P334" s="56">
        <f t="shared" si="5"/>
        <v>0</v>
      </c>
    </row>
    <row r="335" spans="1:16">
      <c r="A335" s="7" t="s">
        <v>397</v>
      </c>
      <c r="B335" s="7" t="s">
        <v>890</v>
      </c>
      <c r="C335" s="8">
        <v>1.0900000000000001</v>
      </c>
      <c r="D335" s="8">
        <v>126.38000000000001</v>
      </c>
      <c r="E335" s="8">
        <v>267</v>
      </c>
      <c r="F335" s="8">
        <v>1.89</v>
      </c>
      <c r="G335" s="8">
        <v>250.1999999999999</v>
      </c>
      <c r="H335" s="8">
        <v>32.43</v>
      </c>
      <c r="I335" s="8">
        <v>24.04</v>
      </c>
      <c r="J335" s="9" t="s">
        <v>879</v>
      </c>
      <c r="K335" s="9" t="s">
        <v>16</v>
      </c>
      <c r="L335" s="9" t="s">
        <v>13</v>
      </c>
      <c r="M335" s="9" t="s">
        <v>902</v>
      </c>
      <c r="N335" s="55">
        <f>AVERAGE(Tabela1[[#This Row],[Fevereiro]:[Abril]])</f>
        <v>131.49</v>
      </c>
      <c r="O335" s="55">
        <f>AVERAGE(Tabela1[[#This Row],[Maio]:[Julho]])</f>
        <v>94.839999999999961</v>
      </c>
      <c r="P335" s="56">
        <f t="shared" si="5"/>
        <v>0</v>
      </c>
    </row>
    <row r="336" spans="1:16">
      <c r="A336" s="7" t="s">
        <v>53</v>
      </c>
      <c r="B336" s="7" t="s">
        <v>888</v>
      </c>
      <c r="C336" s="8">
        <v>165.9</v>
      </c>
      <c r="D336" s="8">
        <v>597.93000000000006</v>
      </c>
      <c r="E336" s="8">
        <v>7.21</v>
      </c>
      <c r="F336" s="8">
        <v>9.91</v>
      </c>
      <c r="G336" s="8">
        <v>230.10000000000002</v>
      </c>
      <c r="H336" s="8">
        <v>24.22</v>
      </c>
      <c r="I336" s="8">
        <v>24.04</v>
      </c>
      <c r="J336" s="9" t="s">
        <v>879</v>
      </c>
      <c r="K336" s="9" t="s">
        <v>15</v>
      </c>
      <c r="L336" s="9" t="s">
        <v>13</v>
      </c>
      <c r="M336" s="9" t="s">
        <v>902</v>
      </c>
      <c r="N336" s="55">
        <f>AVERAGE(Tabela1[[#This Row],[Fevereiro]:[Abril]])</f>
        <v>257.01333333333338</v>
      </c>
      <c r="O336" s="55">
        <f>AVERAGE(Tabela1[[#This Row],[Maio]:[Julho]])</f>
        <v>88.076666666666668</v>
      </c>
      <c r="P336" s="56">
        <f t="shared" si="5"/>
        <v>0</v>
      </c>
    </row>
    <row r="337" spans="1:16">
      <c r="A337" s="7" t="s">
        <v>797</v>
      </c>
      <c r="B337" s="7" t="s">
        <v>891</v>
      </c>
      <c r="C337" s="8">
        <v>2.1800000000000002</v>
      </c>
      <c r="D337" s="8">
        <v>215.34999999999997</v>
      </c>
      <c r="E337" s="8">
        <v>0.95</v>
      </c>
      <c r="F337" s="8">
        <v>1.89</v>
      </c>
      <c r="G337" s="8">
        <v>216.73999999999998</v>
      </c>
      <c r="H337" s="8">
        <v>24.6</v>
      </c>
      <c r="I337" s="8">
        <v>24.04</v>
      </c>
      <c r="J337" s="9" t="s">
        <v>879</v>
      </c>
      <c r="K337" s="9" t="s">
        <v>22</v>
      </c>
      <c r="L337" s="9" t="s">
        <v>12</v>
      </c>
      <c r="M337" s="9" t="s">
        <v>902</v>
      </c>
      <c r="N337" s="55">
        <f>AVERAGE(Tabela1[[#This Row],[Fevereiro]:[Abril]])</f>
        <v>72.826666666666654</v>
      </c>
      <c r="O337" s="55">
        <f>AVERAGE(Tabela1[[#This Row],[Maio]:[Julho]])</f>
        <v>81.076666666666654</v>
      </c>
      <c r="P337" s="56">
        <f t="shared" si="5"/>
        <v>2</v>
      </c>
    </row>
    <row r="338" spans="1:16">
      <c r="A338" s="7" t="s">
        <v>608</v>
      </c>
      <c r="B338" s="7" t="s">
        <v>890</v>
      </c>
      <c r="C338" s="8">
        <v>21.12</v>
      </c>
      <c r="D338" s="8">
        <v>37.85</v>
      </c>
      <c r="E338" s="8">
        <v>11.06</v>
      </c>
      <c r="F338" s="8">
        <v>19.829999999999998</v>
      </c>
      <c r="G338" s="8">
        <v>128.87</v>
      </c>
      <c r="H338" s="8">
        <v>36.24</v>
      </c>
      <c r="I338" s="8">
        <v>24.04</v>
      </c>
      <c r="J338" s="9" t="s">
        <v>879</v>
      </c>
      <c r="K338" s="9" t="s">
        <v>21</v>
      </c>
      <c r="L338" s="9" t="s">
        <v>13</v>
      </c>
      <c r="M338" s="9" t="s">
        <v>902</v>
      </c>
      <c r="N338" s="55">
        <f>AVERAGE(Tabela1[[#This Row],[Fevereiro]:[Abril]])</f>
        <v>23.343333333333334</v>
      </c>
      <c r="O338" s="55">
        <f>AVERAGE(Tabela1[[#This Row],[Maio]:[Julho]])</f>
        <v>61.646666666666668</v>
      </c>
      <c r="P338" s="56">
        <f t="shared" si="5"/>
        <v>2</v>
      </c>
    </row>
    <row r="339" spans="1:16">
      <c r="A339" s="7" t="s">
        <v>656</v>
      </c>
      <c r="B339" s="7" t="s">
        <v>890</v>
      </c>
      <c r="C339" s="8">
        <v>64.81</v>
      </c>
      <c r="D339" s="8">
        <v>10.56</v>
      </c>
      <c r="E339" s="8">
        <v>9.91</v>
      </c>
      <c r="F339" s="8">
        <v>98.4</v>
      </c>
      <c r="G339" s="8">
        <v>34.71</v>
      </c>
      <c r="H339" s="8">
        <v>24.22</v>
      </c>
      <c r="I339" s="8">
        <v>24.04</v>
      </c>
      <c r="J339" s="9" t="s">
        <v>887</v>
      </c>
      <c r="K339" s="9" t="s">
        <v>21</v>
      </c>
      <c r="L339" s="9" t="s">
        <v>13</v>
      </c>
      <c r="M339" s="7" t="s">
        <v>901</v>
      </c>
      <c r="N339" s="55">
        <f>AVERAGE(Tabela1[[#This Row],[Fevereiro]:[Abril]])</f>
        <v>28.426666666666666</v>
      </c>
      <c r="O339" s="55">
        <f>AVERAGE(Tabela1[[#This Row],[Maio]:[Julho]])</f>
        <v>52.443333333333335</v>
      </c>
      <c r="P339" s="56">
        <f t="shared" si="5"/>
        <v>2</v>
      </c>
    </row>
    <row r="340" spans="1:16">
      <c r="A340" s="7" t="s">
        <v>512</v>
      </c>
      <c r="B340" s="7" t="s">
        <v>889</v>
      </c>
      <c r="C340" s="8">
        <v>0</v>
      </c>
      <c r="D340" s="8">
        <v>3.68</v>
      </c>
      <c r="E340" s="8">
        <v>0</v>
      </c>
      <c r="F340" s="8">
        <v>26.48</v>
      </c>
      <c r="G340" s="8">
        <v>35.04</v>
      </c>
      <c r="H340" s="8">
        <v>73.800000000000011</v>
      </c>
      <c r="I340" s="8">
        <v>24.04</v>
      </c>
      <c r="J340" s="9" t="s">
        <v>23</v>
      </c>
      <c r="K340" s="9" t="s">
        <v>15</v>
      </c>
      <c r="L340" s="9" t="s">
        <v>13</v>
      </c>
      <c r="M340" s="9" t="s">
        <v>902</v>
      </c>
      <c r="N340" s="55">
        <f>AVERAGE(Tabela1[[#This Row],[Fevereiro]:[Abril]])</f>
        <v>1.2266666666666668</v>
      </c>
      <c r="O340" s="55">
        <f>AVERAGE(Tabela1[[#This Row],[Maio]:[Julho]])</f>
        <v>45.106666666666662</v>
      </c>
      <c r="P340" s="56">
        <f t="shared" si="5"/>
        <v>2</v>
      </c>
    </row>
    <row r="341" spans="1:16">
      <c r="A341" s="7" t="s">
        <v>370</v>
      </c>
      <c r="B341" s="7" t="s">
        <v>890</v>
      </c>
      <c r="C341" s="8">
        <v>16.89</v>
      </c>
      <c r="D341" s="8">
        <v>215.75</v>
      </c>
      <c r="E341" s="8">
        <v>4.2699999999999996</v>
      </c>
      <c r="F341" s="8">
        <v>19.84</v>
      </c>
      <c r="G341" s="8">
        <v>73.800000000000011</v>
      </c>
      <c r="H341" s="8">
        <v>24.6</v>
      </c>
      <c r="I341" s="8">
        <v>24.04</v>
      </c>
      <c r="J341" s="9" t="s">
        <v>886</v>
      </c>
      <c r="K341" s="9" t="s">
        <v>15</v>
      </c>
      <c r="L341" s="9" t="s">
        <v>13</v>
      </c>
      <c r="M341" s="9" t="s">
        <v>902</v>
      </c>
      <c r="N341" s="55">
        <f>AVERAGE(Tabela1[[#This Row],[Fevereiro]:[Abril]])</f>
        <v>78.97</v>
      </c>
      <c r="O341" s="55">
        <f>AVERAGE(Tabela1[[#This Row],[Maio]:[Julho]])</f>
        <v>39.413333333333334</v>
      </c>
      <c r="P341" s="56">
        <f t="shared" si="5"/>
        <v>0</v>
      </c>
    </row>
    <row r="342" spans="1:16">
      <c r="A342" s="7" t="s">
        <v>639</v>
      </c>
      <c r="B342" s="7" t="s">
        <v>890</v>
      </c>
      <c r="C342" s="8">
        <v>7.91</v>
      </c>
      <c r="D342" s="8">
        <v>276.39</v>
      </c>
      <c r="E342" s="8">
        <v>9.91</v>
      </c>
      <c r="F342" s="8">
        <v>8.8000000000000007</v>
      </c>
      <c r="G342" s="8">
        <v>82.110000000000014</v>
      </c>
      <c r="H342" s="8">
        <v>24.22</v>
      </c>
      <c r="I342" s="8">
        <v>24.04</v>
      </c>
      <c r="J342" s="9" t="s">
        <v>879</v>
      </c>
      <c r="K342" s="9" t="s">
        <v>21</v>
      </c>
      <c r="L342" s="9" t="s">
        <v>13</v>
      </c>
      <c r="M342" s="9" t="s">
        <v>902</v>
      </c>
      <c r="N342" s="55">
        <f>AVERAGE(Tabela1[[#This Row],[Fevereiro]:[Abril]])</f>
        <v>98.070000000000007</v>
      </c>
      <c r="O342" s="55">
        <f>AVERAGE(Tabela1[[#This Row],[Maio]:[Julho]])</f>
        <v>38.376666666666672</v>
      </c>
      <c r="P342" s="56">
        <f t="shared" si="5"/>
        <v>0</v>
      </c>
    </row>
    <row r="343" spans="1:16">
      <c r="A343" s="7" t="s">
        <v>490</v>
      </c>
      <c r="B343" s="7" t="s">
        <v>889</v>
      </c>
      <c r="C343" s="8">
        <v>1.84</v>
      </c>
      <c r="D343" s="8">
        <v>0</v>
      </c>
      <c r="E343" s="8">
        <v>1.93</v>
      </c>
      <c r="F343" s="8">
        <v>74.930000000000007</v>
      </c>
      <c r="G343" s="8">
        <v>15.55</v>
      </c>
      <c r="H343" s="8">
        <v>20.81</v>
      </c>
      <c r="I343" s="8">
        <v>24.04</v>
      </c>
      <c r="J343" s="9" t="s">
        <v>886</v>
      </c>
      <c r="K343" s="9" t="s">
        <v>20</v>
      </c>
      <c r="L343" s="9" t="s">
        <v>13</v>
      </c>
      <c r="M343" s="9" t="s">
        <v>902</v>
      </c>
      <c r="N343" s="55">
        <f>AVERAGE(Tabela1[[#This Row],[Fevereiro]:[Abril]])</f>
        <v>1.2566666666666666</v>
      </c>
      <c r="O343" s="55">
        <f>AVERAGE(Tabela1[[#This Row],[Maio]:[Julho]])</f>
        <v>37.096666666666671</v>
      </c>
      <c r="P343" s="56">
        <f t="shared" si="5"/>
        <v>2</v>
      </c>
    </row>
    <row r="344" spans="1:16">
      <c r="A344" s="7" t="s">
        <v>182</v>
      </c>
      <c r="B344" s="7" t="s">
        <v>891</v>
      </c>
      <c r="C344" s="8">
        <v>7.91</v>
      </c>
      <c r="D344" s="8">
        <v>3.28</v>
      </c>
      <c r="E344" s="8">
        <v>19.82</v>
      </c>
      <c r="F344" s="8">
        <v>0</v>
      </c>
      <c r="G344" s="8">
        <v>82.110000000000014</v>
      </c>
      <c r="H344" s="8">
        <v>24.22</v>
      </c>
      <c r="I344" s="8">
        <v>24.04</v>
      </c>
      <c r="J344" s="9" t="s">
        <v>879</v>
      </c>
      <c r="K344" s="9" t="s">
        <v>17</v>
      </c>
      <c r="L344" s="9" t="s">
        <v>13</v>
      </c>
      <c r="M344" s="9" t="s">
        <v>902</v>
      </c>
      <c r="N344" s="55">
        <f>AVERAGE(Tabela1[[#This Row],[Fevereiro]:[Abril]])</f>
        <v>10.336666666666666</v>
      </c>
      <c r="O344" s="55">
        <f>AVERAGE(Tabela1[[#This Row],[Maio]:[Julho]])</f>
        <v>35.443333333333335</v>
      </c>
      <c r="P344" s="56">
        <f t="shared" si="5"/>
        <v>2</v>
      </c>
    </row>
    <row r="345" spans="1:16">
      <c r="A345" s="7" t="s">
        <v>148</v>
      </c>
      <c r="B345" s="7" t="s">
        <v>890</v>
      </c>
      <c r="C345" s="8">
        <v>1.45</v>
      </c>
      <c r="D345" s="8">
        <v>16.14</v>
      </c>
      <c r="E345" s="8">
        <v>0.95</v>
      </c>
      <c r="F345" s="8">
        <v>1.89</v>
      </c>
      <c r="G345" s="8">
        <v>77.580000000000013</v>
      </c>
      <c r="H345" s="8">
        <v>24.6</v>
      </c>
      <c r="I345" s="8">
        <v>24.04</v>
      </c>
      <c r="J345" s="9" t="s">
        <v>882</v>
      </c>
      <c r="K345" s="9" t="s">
        <v>15</v>
      </c>
      <c r="L345" s="9" t="s">
        <v>13</v>
      </c>
      <c r="M345" s="9" t="s">
        <v>902</v>
      </c>
      <c r="N345" s="55">
        <f>AVERAGE(Tabela1[[#This Row],[Fevereiro]:[Abril]])</f>
        <v>6.18</v>
      </c>
      <c r="O345" s="55">
        <f>AVERAGE(Tabela1[[#This Row],[Maio]:[Julho]])</f>
        <v>34.690000000000005</v>
      </c>
      <c r="P345" s="56">
        <f t="shared" si="5"/>
        <v>2</v>
      </c>
    </row>
    <row r="346" spans="1:16">
      <c r="A346" s="7" t="s">
        <v>408</v>
      </c>
      <c r="B346" s="7" t="s">
        <v>888</v>
      </c>
      <c r="C346" s="8">
        <v>633.6</v>
      </c>
      <c r="D346" s="8">
        <v>1.45</v>
      </c>
      <c r="E346" s="8">
        <v>0.95</v>
      </c>
      <c r="F346" s="8">
        <v>1.89</v>
      </c>
      <c r="G346" s="8">
        <v>75.690000000000012</v>
      </c>
      <c r="H346" s="8">
        <v>24.6</v>
      </c>
      <c r="I346" s="8">
        <v>24.04</v>
      </c>
      <c r="J346" s="9" t="s">
        <v>879</v>
      </c>
      <c r="K346" s="9" t="s">
        <v>15</v>
      </c>
      <c r="L346" s="9" t="s">
        <v>13</v>
      </c>
      <c r="M346" s="9" t="s">
        <v>902</v>
      </c>
      <c r="N346" s="55">
        <f>AVERAGE(Tabela1[[#This Row],[Fevereiro]:[Abril]])</f>
        <v>212.00000000000003</v>
      </c>
      <c r="O346" s="55">
        <f>AVERAGE(Tabela1[[#This Row],[Maio]:[Julho]])</f>
        <v>34.06</v>
      </c>
      <c r="P346" s="56">
        <f t="shared" si="5"/>
        <v>0</v>
      </c>
    </row>
    <row r="347" spans="1:16">
      <c r="A347" s="7" t="s">
        <v>414</v>
      </c>
      <c r="B347" s="7" t="s">
        <v>888</v>
      </c>
      <c r="C347" s="8">
        <v>3.99</v>
      </c>
      <c r="D347" s="8">
        <v>220.38</v>
      </c>
      <c r="E347" s="8">
        <v>0.95</v>
      </c>
      <c r="F347" s="8">
        <v>1.89</v>
      </c>
      <c r="G347" s="8">
        <v>75.690000000000012</v>
      </c>
      <c r="H347" s="8">
        <v>24.6</v>
      </c>
      <c r="I347" s="8">
        <v>24.04</v>
      </c>
      <c r="J347" s="9" t="s">
        <v>879</v>
      </c>
      <c r="K347" s="9" t="s">
        <v>19</v>
      </c>
      <c r="L347" s="9" t="s">
        <v>13</v>
      </c>
      <c r="M347" s="9" t="s">
        <v>902</v>
      </c>
      <c r="N347" s="55">
        <f>AVERAGE(Tabela1[[#This Row],[Fevereiro]:[Abril]])</f>
        <v>75.106666666666669</v>
      </c>
      <c r="O347" s="55">
        <f>AVERAGE(Tabela1[[#This Row],[Maio]:[Julho]])</f>
        <v>34.06</v>
      </c>
      <c r="P347" s="56">
        <f t="shared" si="5"/>
        <v>0</v>
      </c>
    </row>
    <row r="348" spans="1:16">
      <c r="A348" s="7" t="s">
        <v>364</v>
      </c>
      <c r="B348" s="7" t="s">
        <v>890</v>
      </c>
      <c r="C348" s="8">
        <v>0</v>
      </c>
      <c r="D348" s="8">
        <v>1.0900000000000001</v>
      </c>
      <c r="E348" s="8">
        <v>1.9</v>
      </c>
      <c r="F348" s="8">
        <v>1.88</v>
      </c>
      <c r="G348" s="8">
        <v>73.800000000000011</v>
      </c>
      <c r="H348" s="8">
        <v>22.21</v>
      </c>
      <c r="I348" s="8">
        <v>24.04</v>
      </c>
      <c r="J348" s="9" t="s">
        <v>882</v>
      </c>
      <c r="K348" s="9" t="s">
        <v>15</v>
      </c>
      <c r="L348" s="9" t="s">
        <v>13</v>
      </c>
      <c r="M348" s="9" t="s">
        <v>902</v>
      </c>
      <c r="N348" s="55">
        <f>AVERAGE(Tabela1[[#This Row],[Fevereiro]:[Abril]])</f>
        <v>0.9966666666666667</v>
      </c>
      <c r="O348" s="55">
        <f>AVERAGE(Tabela1[[#This Row],[Maio]:[Julho]])</f>
        <v>32.630000000000003</v>
      </c>
      <c r="P348" s="56">
        <f t="shared" si="5"/>
        <v>2</v>
      </c>
    </row>
    <row r="349" spans="1:16">
      <c r="A349" s="7" t="s">
        <v>381</v>
      </c>
      <c r="B349" s="7" t="s">
        <v>890</v>
      </c>
      <c r="C349" s="8">
        <v>2.93</v>
      </c>
      <c r="D349" s="8">
        <v>17.23</v>
      </c>
      <c r="E349" s="8">
        <v>0.95</v>
      </c>
      <c r="F349" s="8">
        <v>1.89</v>
      </c>
      <c r="G349" s="8">
        <v>75.690000000000012</v>
      </c>
      <c r="H349" s="8">
        <v>0</v>
      </c>
      <c r="I349" s="8">
        <v>24.04</v>
      </c>
      <c r="J349" s="9" t="s">
        <v>23</v>
      </c>
      <c r="K349" s="9" t="s">
        <v>18</v>
      </c>
      <c r="L349" s="9" t="s">
        <v>13</v>
      </c>
      <c r="M349" s="9" t="s">
        <v>902</v>
      </c>
      <c r="N349" s="55">
        <f>AVERAGE(Tabela1[[#This Row],[Fevereiro]:[Abril]])</f>
        <v>7.0366666666666662</v>
      </c>
      <c r="O349" s="55">
        <f>AVERAGE(Tabela1[[#This Row],[Maio]:[Julho]])</f>
        <v>25.860000000000003</v>
      </c>
      <c r="P349" s="56">
        <f t="shared" si="5"/>
        <v>2</v>
      </c>
    </row>
    <row r="350" spans="1:16">
      <c r="A350" s="7" t="s">
        <v>668</v>
      </c>
      <c r="B350" s="7" t="s">
        <v>890</v>
      </c>
      <c r="C350" s="8">
        <v>10.56</v>
      </c>
      <c r="D350" s="8">
        <v>16.14</v>
      </c>
      <c r="E350" s="8">
        <v>19.82</v>
      </c>
      <c r="F350" s="8">
        <v>19.82</v>
      </c>
      <c r="G350" s="8">
        <v>33.029999999999994</v>
      </c>
      <c r="H350" s="8">
        <v>24.229999999999997</v>
      </c>
      <c r="I350" s="8">
        <v>24.04</v>
      </c>
      <c r="J350" s="9" t="s">
        <v>879</v>
      </c>
      <c r="K350" s="9" t="s">
        <v>22</v>
      </c>
      <c r="L350" s="9" t="s">
        <v>12</v>
      </c>
      <c r="M350" s="7" t="s">
        <v>901</v>
      </c>
      <c r="N350" s="55">
        <f>AVERAGE(Tabela1[[#This Row],[Fevereiro]:[Abril]])</f>
        <v>15.506666666666668</v>
      </c>
      <c r="O350" s="55">
        <f>AVERAGE(Tabela1[[#This Row],[Maio]:[Julho]])</f>
        <v>25.693333333333328</v>
      </c>
      <c r="P350" s="56">
        <f t="shared" si="5"/>
        <v>2</v>
      </c>
    </row>
    <row r="351" spans="1:16">
      <c r="A351" s="7" t="s">
        <v>363</v>
      </c>
      <c r="B351" s="7" t="s">
        <v>890</v>
      </c>
      <c r="C351" s="8">
        <v>1.0900000000000001</v>
      </c>
      <c r="D351" s="8">
        <v>159.85000000000002</v>
      </c>
      <c r="E351" s="8">
        <v>0.95</v>
      </c>
      <c r="F351" s="8">
        <v>1.89</v>
      </c>
      <c r="G351" s="8">
        <v>26.490000000000002</v>
      </c>
      <c r="H351" s="8">
        <v>24.6</v>
      </c>
      <c r="I351" s="8">
        <v>24.04</v>
      </c>
      <c r="J351" s="9" t="s">
        <v>879</v>
      </c>
      <c r="K351" s="9" t="s">
        <v>19</v>
      </c>
      <c r="L351" s="9" t="s">
        <v>13</v>
      </c>
      <c r="M351" s="9" t="s">
        <v>902</v>
      </c>
      <c r="N351" s="55">
        <f>AVERAGE(Tabela1[[#This Row],[Fevereiro]:[Abril]])</f>
        <v>53.963333333333338</v>
      </c>
      <c r="O351" s="55">
        <f>AVERAGE(Tabela1[[#This Row],[Maio]:[Julho]])</f>
        <v>17.66</v>
      </c>
      <c r="P351" s="56">
        <f t="shared" si="5"/>
        <v>0</v>
      </c>
    </row>
    <row r="352" spans="1:16">
      <c r="A352" s="7" t="s">
        <v>43</v>
      </c>
      <c r="B352" s="7" t="s">
        <v>888</v>
      </c>
      <c r="C352" s="8">
        <v>5.0200000000000005</v>
      </c>
      <c r="D352" s="8">
        <v>0</v>
      </c>
      <c r="E352" s="8">
        <v>0</v>
      </c>
      <c r="F352" s="8">
        <v>2.86</v>
      </c>
      <c r="G352" s="8">
        <v>24.22</v>
      </c>
      <c r="H352" s="8">
        <v>24.229999999999997</v>
      </c>
      <c r="I352" s="8">
        <v>24.04</v>
      </c>
      <c r="J352" s="9" t="s">
        <v>879</v>
      </c>
      <c r="K352" s="9" t="s">
        <v>15</v>
      </c>
      <c r="L352" s="9" t="s">
        <v>13</v>
      </c>
      <c r="M352" s="9" t="s">
        <v>902</v>
      </c>
      <c r="N352" s="55">
        <f>AVERAGE(Tabela1[[#This Row],[Fevereiro]:[Abril]])</f>
        <v>1.6733333333333336</v>
      </c>
      <c r="O352" s="55">
        <f>AVERAGE(Tabela1[[#This Row],[Maio]:[Julho]])</f>
        <v>17.103333333333332</v>
      </c>
      <c r="P352" s="56">
        <f t="shared" si="5"/>
        <v>2</v>
      </c>
    </row>
    <row r="353" spans="1:16">
      <c r="A353" s="7" t="s">
        <v>636</v>
      </c>
      <c r="B353" s="7" t="s">
        <v>890</v>
      </c>
      <c r="C353" s="8">
        <v>0</v>
      </c>
      <c r="D353" s="8">
        <v>1.06</v>
      </c>
      <c r="E353" s="8">
        <v>0</v>
      </c>
      <c r="F353" s="8">
        <v>1.89</v>
      </c>
      <c r="G353" s="8">
        <v>24.22</v>
      </c>
      <c r="H353" s="8">
        <v>24.22</v>
      </c>
      <c r="I353" s="8">
        <v>24.04</v>
      </c>
      <c r="J353" s="9" t="s">
        <v>879</v>
      </c>
      <c r="K353" s="9" t="s">
        <v>17</v>
      </c>
      <c r="L353" s="9" t="s">
        <v>13</v>
      </c>
      <c r="M353" s="9" t="s">
        <v>902</v>
      </c>
      <c r="N353" s="55">
        <f>AVERAGE(Tabela1[[#This Row],[Fevereiro]:[Abril]])</f>
        <v>0.35333333333333333</v>
      </c>
      <c r="O353" s="55">
        <f>AVERAGE(Tabela1[[#This Row],[Maio]:[Julho]])</f>
        <v>16.776666666666667</v>
      </c>
      <c r="P353" s="56">
        <f t="shared" si="5"/>
        <v>2</v>
      </c>
    </row>
    <row r="354" spans="1:16">
      <c r="A354" s="7" t="s">
        <v>623</v>
      </c>
      <c r="B354" s="7" t="s">
        <v>890</v>
      </c>
      <c r="C354" s="8">
        <v>0</v>
      </c>
      <c r="D354" s="8">
        <v>0</v>
      </c>
      <c r="E354" s="8">
        <v>19.82</v>
      </c>
      <c r="F354" s="8">
        <v>0</v>
      </c>
      <c r="G354" s="8">
        <v>24.22</v>
      </c>
      <c r="H354" s="8">
        <v>24.229999999999997</v>
      </c>
      <c r="I354" s="8">
        <v>24.04</v>
      </c>
      <c r="J354" s="9" t="s">
        <v>879</v>
      </c>
      <c r="K354" s="9" t="s">
        <v>17</v>
      </c>
      <c r="L354" s="9" t="s">
        <v>13</v>
      </c>
      <c r="M354" s="9" t="s">
        <v>902</v>
      </c>
      <c r="N354" s="55">
        <f>AVERAGE(Tabela1[[#This Row],[Fevereiro]:[Abril]])</f>
        <v>6.6066666666666665</v>
      </c>
      <c r="O354" s="55">
        <f>AVERAGE(Tabela1[[#This Row],[Maio]:[Julho]])</f>
        <v>16.149999999999999</v>
      </c>
      <c r="P354" s="56">
        <f t="shared" si="5"/>
        <v>2</v>
      </c>
    </row>
    <row r="355" spans="1:16">
      <c r="A355" s="7" t="s">
        <v>66</v>
      </c>
      <c r="B355" s="7" t="s">
        <v>888</v>
      </c>
      <c r="C355" s="8">
        <v>1.84</v>
      </c>
      <c r="D355" s="8">
        <v>1.84</v>
      </c>
      <c r="E355" s="8">
        <v>0</v>
      </c>
      <c r="F355" s="8">
        <v>0</v>
      </c>
      <c r="G355" s="8">
        <v>33.74</v>
      </c>
      <c r="H355" s="8">
        <v>0</v>
      </c>
      <c r="I355" s="8">
        <v>24.04</v>
      </c>
      <c r="J355" s="9" t="s">
        <v>886</v>
      </c>
      <c r="K355" s="9" t="s">
        <v>15</v>
      </c>
      <c r="L355" s="9" t="s">
        <v>13</v>
      </c>
      <c r="M355" s="9" t="s">
        <v>902</v>
      </c>
      <c r="N355" s="55">
        <f>AVERAGE(Tabela1[[#This Row],[Fevereiro]:[Abril]])</f>
        <v>1.2266666666666668</v>
      </c>
      <c r="O355" s="55">
        <f>AVERAGE(Tabela1[[#This Row],[Maio]:[Julho]])</f>
        <v>11.246666666666668</v>
      </c>
      <c r="P355" s="56">
        <f t="shared" si="5"/>
        <v>2</v>
      </c>
    </row>
    <row r="356" spans="1:16">
      <c r="A356" s="7" t="s">
        <v>395</v>
      </c>
      <c r="B356" s="7" t="s">
        <v>890</v>
      </c>
      <c r="C356" s="8">
        <v>0</v>
      </c>
      <c r="D356" s="8">
        <v>73.760000000000005</v>
      </c>
      <c r="E356" s="8">
        <v>0.95</v>
      </c>
      <c r="F356" s="8">
        <v>3.78</v>
      </c>
      <c r="G356" s="8">
        <v>28.380000000000003</v>
      </c>
      <c r="H356" s="8">
        <v>0</v>
      </c>
      <c r="I356" s="8">
        <v>24.04</v>
      </c>
      <c r="J356" s="9" t="s">
        <v>879</v>
      </c>
      <c r="K356" s="9" t="s">
        <v>18</v>
      </c>
      <c r="L356" s="9" t="s">
        <v>13</v>
      </c>
      <c r="M356" s="9" t="s">
        <v>902</v>
      </c>
      <c r="N356" s="55">
        <f>AVERAGE(Tabela1[[#This Row],[Fevereiro]:[Abril]])</f>
        <v>24.903333333333336</v>
      </c>
      <c r="O356" s="55">
        <f>AVERAGE(Tabela1[[#This Row],[Maio]:[Julho]])</f>
        <v>10.72</v>
      </c>
      <c r="P356" s="56">
        <f t="shared" si="5"/>
        <v>0</v>
      </c>
    </row>
    <row r="357" spans="1:16">
      <c r="A357" s="7" t="s">
        <v>389</v>
      </c>
      <c r="B357" s="7" t="s">
        <v>890</v>
      </c>
      <c r="C357" s="8">
        <v>2.1800000000000002</v>
      </c>
      <c r="D357" s="8">
        <v>1.0900000000000001</v>
      </c>
      <c r="E357" s="8">
        <v>0.95</v>
      </c>
      <c r="F357" s="8">
        <v>1.89</v>
      </c>
      <c r="G357" s="8">
        <v>0.98</v>
      </c>
      <c r="H357" s="8">
        <v>24.6</v>
      </c>
      <c r="I357" s="8">
        <v>24.04</v>
      </c>
      <c r="J357" s="9" t="s">
        <v>879</v>
      </c>
      <c r="K357" s="9" t="s">
        <v>18</v>
      </c>
      <c r="L357" s="9" t="s">
        <v>13</v>
      </c>
      <c r="M357" s="9" t="s">
        <v>902</v>
      </c>
      <c r="N357" s="55">
        <f>AVERAGE(Tabela1[[#This Row],[Fevereiro]:[Abril]])</f>
        <v>1.406666666666667</v>
      </c>
      <c r="O357" s="55">
        <f>AVERAGE(Tabela1[[#This Row],[Maio]:[Julho]])</f>
        <v>9.1566666666666681</v>
      </c>
      <c r="P357" s="56">
        <f t="shared" si="5"/>
        <v>2</v>
      </c>
    </row>
    <row r="358" spans="1:16">
      <c r="A358" s="7" t="s">
        <v>621</v>
      </c>
      <c r="B358" s="7" t="s">
        <v>890</v>
      </c>
      <c r="C358" s="8">
        <v>0</v>
      </c>
      <c r="D358" s="8">
        <v>0</v>
      </c>
      <c r="E358" s="8">
        <v>1.89</v>
      </c>
      <c r="F358" s="8">
        <v>0</v>
      </c>
      <c r="G358" s="8">
        <v>0</v>
      </c>
      <c r="H358" s="8">
        <v>24.22</v>
      </c>
      <c r="I358" s="8">
        <v>24.04</v>
      </c>
      <c r="J358" s="9" t="s">
        <v>879</v>
      </c>
      <c r="K358" s="9" t="s">
        <v>18</v>
      </c>
      <c r="L358" s="9" t="s">
        <v>13</v>
      </c>
      <c r="M358" s="9" t="s">
        <v>902</v>
      </c>
      <c r="N358" s="55">
        <f>AVERAGE(Tabela1[[#This Row],[Fevereiro]:[Abril]])</f>
        <v>0.63</v>
      </c>
      <c r="O358" s="55">
        <f>AVERAGE(Tabela1[[#This Row],[Maio]:[Julho]])</f>
        <v>8.0733333333333324</v>
      </c>
      <c r="P358" s="56">
        <f t="shared" si="5"/>
        <v>2</v>
      </c>
    </row>
    <row r="359" spans="1:16">
      <c r="A359" s="7" t="s">
        <v>756</v>
      </c>
      <c r="B359" s="7" t="s">
        <v>888</v>
      </c>
      <c r="C359" s="8">
        <v>619.17999999999995</v>
      </c>
      <c r="D359" s="8">
        <v>19.170000000000002</v>
      </c>
      <c r="E359" s="8">
        <v>33.97</v>
      </c>
      <c r="F359" s="8">
        <v>1.93</v>
      </c>
      <c r="G359" s="8">
        <v>626.1</v>
      </c>
      <c r="H359" s="8">
        <v>22.81</v>
      </c>
      <c r="I359" s="8">
        <v>24.52</v>
      </c>
      <c r="J359" s="9" t="s">
        <v>23</v>
      </c>
      <c r="K359" s="9" t="s">
        <v>15</v>
      </c>
      <c r="L359" s="9" t="s">
        <v>12</v>
      </c>
      <c r="M359" s="7" t="s">
        <v>901</v>
      </c>
      <c r="N359" s="55">
        <f>AVERAGE(Tabela1[[#This Row],[Fevereiro]:[Abril]])</f>
        <v>224.10666666666665</v>
      </c>
      <c r="O359" s="55">
        <f>AVERAGE(Tabela1[[#This Row],[Maio]:[Julho]])</f>
        <v>216.94666666666663</v>
      </c>
      <c r="P359" s="56">
        <f t="shared" si="5"/>
        <v>0</v>
      </c>
    </row>
    <row r="360" spans="1:16">
      <c r="A360" s="7" t="s">
        <v>161</v>
      </c>
      <c r="B360" s="7" t="s">
        <v>891</v>
      </c>
      <c r="C360" s="8">
        <v>75.78</v>
      </c>
      <c r="D360" s="8">
        <v>272.10000000000002</v>
      </c>
      <c r="E360" s="8">
        <v>80.210000000000008</v>
      </c>
      <c r="F360" s="8">
        <v>29.73</v>
      </c>
      <c r="G360" s="8">
        <v>0</v>
      </c>
      <c r="H360" s="8">
        <v>183.84000000000003</v>
      </c>
      <c r="I360" s="8">
        <v>24.52</v>
      </c>
      <c r="J360" s="9" t="s">
        <v>879</v>
      </c>
      <c r="K360" s="9" t="s">
        <v>17</v>
      </c>
      <c r="L360" s="9" t="s">
        <v>13</v>
      </c>
      <c r="M360" s="9" t="s">
        <v>902</v>
      </c>
      <c r="N360" s="55">
        <f>AVERAGE(Tabela1[[#This Row],[Fevereiro]:[Abril]])</f>
        <v>142.69666666666669</v>
      </c>
      <c r="O360" s="55">
        <f>AVERAGE(Tabela1[[#This Row],[Maio]:[Julho]])</f>
        <v>71.190000000000012</v>
      </c>
      <c r="P360" s="56">
        <f t="shared" si="5"/>
        <v>0</v>
      </c>
    </row>
    <row r="361" spans="1:16">
      <c r="A361" s="7" t="s">
        <v>96</v>
      </c>
      <c r="B361" s="7" t="s">
        <v>888</v>
      </c>
      <c r="C361" s="8">
        <v>27.1</v>
      </c>
      <c r="D361" s="8">
        <v>64.56</v>
      </c>
      <c r="E361" s="8">
        <v>79.260000000000005</v>
      </c>
      <c r="F361" s="8">
        <v>0</v>
      </c>
      <c r="G361" s="8">
        <v>36.900000000000006</v>
      </c>
      <c r="H361" s="8">
        <v>61.5</v>
      </c>
      <c r="I361" s="8">
        <v>25.799999999999997</v>
      </c>
      <c r="J361" s="9" t="s">
        <v>885</v>
      </c>
      <c r="K361" s="9" t="s">
        <v>15</v>
      </c>
      <c r="L361" s="9" t="s">
        <v>13</v>
      </c>
      <c r="M361" s="9" t="s">
        <v>902</v>
      </c>
      <c r="N361" s="55">
        <f>AVERAGE(Tabela1[[#This Row],[Fevereiro]:[Abril]])</f>
        <v>56.973333333333336</v>
      </c>
      <c r="O361" s="55">
        <f>AVERAGE(Tabela1[[#This Row],[Maio]:[Julho]])</f>
        <v>32.800000000000004</v>
      </c>
      <c r="P361" s="56">
        <f t="shared" si="5"/>
        <v>0</v>
      </c>
    </row>
    <row r="362" spans="1:16">
      <c r="A362" s="7" t="s">
        <v>177</v>
      </c>
      <c r="B362" s="7" t="s">
        <v>891</v>
      </c>
      <c r="C362" s="8">
        <v>3.68</v>
      </c>
      <c r="D362" s="8">
        <v>0</v>
      </c>
      <c r="E362" s="8">
        <v>26.13</v>
      </c>
      <c r="F362" s="8">
        <v>2.2599999999999998</v>
      </c>
      <c r="G362" s="8">
        <v>16.87</v>
      </c>
      <c r="H362" s="8">
        <v>0</v>
      </c>
      <c r="I362" s="8">
        <v>25.799999999999997</v>
      </c>
      <c r="J362" s="9" t="s">
        <v>23</v>
      </c>
      <c r="K362" s="9" t="s">
        <v>15</v>
      </c>
      <c r="L362" s="9" t="s">
        <v>13</v>
      </c>
      <c r="M362" s="9" t="s">
        <v>902</v>
      </c>
      <c r="N362" s="55">
        <f>AVERAGE(Tabela1[[#This Row],[Fevereiro]:[Abril]])</f>
        <v>9.9366666666666656</v>
      </c>
      <c r="O362" s="55">
        <f>AVERAGE(Tabela1[[#This Row],[Maio]:[Julho]])</f>
        <v>6.3766666666666678</v>
      </c>
      <c r="P362" s="56">
        <f t="shared" si="5"/>
        <v>0</v>
      </c>
    </row>
    <row r="363" spans="1:16">
      <c r="A363" s="7" t="s">
        <v>95</v>
      </c>
      <c r="B363" s="7" t="s">
        <v>890</v>
      </c>
      <c r="C363" s="8">
        <v>376.62000000000006</v>
      </c>
      <c r="D363" s="8">
        <v>291.33000000000004</v>
      </c>
      <c r="E363" s="8">
        <v>782.45</v>
      </c>
      <c r="F363" s="8">
        <v>986.0200000000001</v>
      </c>
      <c r="G363" s="8">
        <v>431.07000000000011</v>
      </c>
      <c r="H363" s="8">
        <v>644.99</v>
      </c>
      <c r="I363" s="8">
        <v>25.96</v>
      </c>
      <c r="J363" s="9" t="s">
        <v>23</v>
      </c>
      <c r="K363" s="9" t="s">
        <v>15</v>
      </c>
      <c r="L363" s="9" t="s">
        <v>13</v>
      </c>
      <c r="M363" s="9" t="s">
        <v>902</v>
      </c>
      <c r="N363" s="55">
        <f>AVERAGE(Tabela1[[#This Row],[Fevereiro]:[Abril]])</f>
        <v>483.4666666666667</v>
      </c>
      <c r="O363" s="55">
        <f>AVERAGE(Tabela1[[#This Row],[Maio]:[Julho]])</f>
        <v>687.36</v>
      </c>
      <c r="P363" s="56">
        <f t="shared" si="5"/>
        <v>2</v>
      </c>
    </row>
    <row r="364" spans="1:16">
      <c r="A364" s="7" t="s">
        <v>169</v>
      </c>
      <c r="B364" s="7" t="s">
        <v>889</v>
      </c>
      <c r="C364" s="8">
        <v>7.84</v>
      </c>
      <c r="D364" s="8">
        <v>149.04</v>
      </c>
      <c r="E364" s="8">
        <v>244.10999999999999</v>
      </c>
      <c r="F364" s="8">
        <v>1.89</v>
      </c>
      <c r="G364" s="8">
        <v>26.490000000000002</v>
      </c>
      <c r="H364" s="8">
        <v>24.6</v>
      </c>
      <c r="I364" s="8">
        <v>27.799999999999997</v>
      </c>
      <c r="J364" s="9" t="s">
        <v>879</v>
      </c>
      <c r="K364" s="9" t="s">
        <v>17</v>
      </c>
      <c r="L364" s="9" t="s">
        <v>13</v>
      </c>
      <c r="M364" s="9" t="s">
        <v>902</v>
      </c>
      <c r="N364" s="55">
        <f>AVERAGE(Tabela1[[#This Row],[Fevereiro]:[Abril]])</f>
        <v>133.66333333333333</v>
      </c>
      <c r="O364" s="55">
        <f>AVERAGE(Tabela1[[#This Row],[Maio]:[Julho]])</f>
        <v>17.66</v>
      </c>
      <c r="P364" s="56">
        <f t="shared" si="5"/>
        <v>0</v>
      </c>
    </row>
    <row r="365" spans="1:16">
      <c r="A365" s="7" t="s">
        <v>504</v>
      </c>
      <c r="B365" s="7" t="s">
        <v>889</v>
      </c>
      <c r="C365" s="8">
        <v>3.68</v>
      </c>
      <c r="D365" s="8">
        <v>716.7199999999998</v>
      </c>
      <c r="E365" s="8">
        <v>12.2</v>
      </c>
      <c r="F365" s="8">
        <v>193.18</v>
      </c>
      <c r="G365" s="8">
        <v>26.59</v>
      </c>
      <c r="H365" s="8">
        <v>422.81</v>
      </c>
      <c r="I365" s="8">
        <v>29.04</v>
      </c>
      <c r="J365" s="9" t="s">
        <v>879</v>
      </c>
      <c r="K365" s="9" t="s">
        <v>17</v>
      </c>
      <c r="L365" s="9" t="s">
        <v>13</v>
      </c>
      <c r="M365" s="9" t="s">
        <v>902</v>
      </c>
      <c r="N365" s="55">
        <f>AVERAGE(Tabela1[[#This Row],[Fevereiro]:[Abril]])</f>
        <v>244.19999999999993</v>
      </c>
      <c r="O365" s="55">
        <f>AVERAGE(Tabela1[[#This Row],[Maio]:[Julho]])</f>
        <v>214.19333333333336</v>
      </c>
      <c r="P365" s="56">
        <f t="shared" si="5"/>
        <v>0</v>
      </c>
    </row>
    <row r="366" spans="1:16">
      <c r="A366" s="7" t="s">
        <v>101</v>
      </c>
      <c r="B366" s="7" t="s">
        <v>890</v>
      </c>
      <c r="C366" s="8">
        <v>248.30000000000004</v>
      </c>
      <c r="D366" s="8">
        <v>46.38</v>
      </c>
      <c r="E366" s="8">
        <v>491.44</v>
      </c>
      <c r="F366" s="8">
        <v>212.58</v>
      </c>
      <c r="G366" s="8">
        <v>73.800000000000011</v>
      </c>
      <c r="H366" s="8">
        <v>228.43999999999997</v>
      </c>
      <c r="I366" s="8">
        <v>29.04</v>
      </c>
      <c r="J366" s="9" t="s">
        <v>881</v>
      </c>
      <c r="K366" s="9" t="s">
        <v>16</v>
      </c>
      <c r="L366" s="9" t="s">
        <v>13</v>
      </c>
      <c r="M366" s="9" t="s">
        <v>902</v>
      </c>
      <c r="N366" s="55">
        <f>AVERAGE(Tabela1[[#This Row],[Fevereiro]:[Abril]])</f>
        <v>262.04000000000002</v>
      </c>
      <c r="O366" s="55">
        <f>AVERAGE(Tabela1[[#This Row],[Maio]:[Julho]])</f>
        <v>171.60666666666665</v>
      </c>
      <c r="P366" s="56">
        <f t="shared" si="5"/>
        <v>0</v>
      </c>
    </row>
    <row r="367" spans="1:16">
      <c r="A367" s="7" t="s">
        <v>576</v>
      </c>
      <c r="B367" s="7" t="s">
        <v>890</v>
      </c>
      <c r="C367" s="8">
        <v>69.569999999999993</v>
      </c>
      <c r="D367" s="8">
        <v>39.54</v>
      </c>
      <c r="E367" s="8">
        <v>32.22</v>
      </c>
      <c r="F367" s="8">
        <v>198.16000000000003</v>
      </c>
      <c r="G367" s="8">
        <v>82.09</v>
      </c>
      <c r="H367" s="8">
        <v>0</v>
      </c>
      <c r="I367" s="8">
        <v>29.04</v>
      </c>
      <c r="J367" s="9" t="s">
        <v>879</v>
      </c>
      <c r="K367" s="9" t="s">
        <v>18</v>
      </c>
      <c r="L367" s="9" t="s">
        <v>12</v>
      </c>
      <c r="M367" s="9" t="s">
        <v>902</v>
      </c>
      <c r="N367" s="55">
        <f>AVERAGE(Tabela1[[#This Row],[Fevereiro]:[Abril]])</f>
        <v>47.109999999999992</v>
      </c>
      <c r="O367" s="55">
        <f>AVERAGE(Tabela1[[#This Row],[Maio]:[Julho]])</f>
        <v>93.416666666666671</v>
      </c>
      <c r="P367" s="56">
        <f t="shared" si="5"/>
        <v>2</v>
      </c>
    </row>
    <row r="368" spans="1:16">
      <c r="A368" s="7" t="s">
        <v>697</v>
      </c>
      <c r="B368" s="7" t="s">
        <v>891</v>
      </c>
      <c r="C368" s="8">
        <v>31.68</v>
      </c>
      <c r="D368" s="8">
        <v>27.450000000000003</v>
      </c>
      <c r="E368" s="8">
        <v>403.97</v>
      </c>
      <c r="F368" s="8">
        <v>66.14</v>
      </c>
      <c r="G368" s="8">
        <v>26.939999999999998</v>
      </c>
      <c r="H368" s="8">
        <v>132.58000000000001</v>
      </c>
      <c r="I368" s="8">
        <v>29.04</v>
      </c>
      <c r="J368" s="9" t="s">
        <v>879</v>
      </c>
      <c r="K368" s="9" t="s">
        <v>17</v>
      </c>
      <c r="L368" s="9" t="s">
        <v>12</v>
      </c>
      <c r="M368" s="7" t="s">
        <v>901</v>
      </c>
      <c r="N368" s="55">
        <f>AVERAGE(Tabela1[[#This Row],[Fevereiro]:[Abril]])</f>
        <v>154.36666666666667</v>
      </c>
      <c r="O368" s="55">
        <f>AVERAGE(Tabela1[[#This Row],[Maio]:[Julho]])</f>
        <v>75.220000000000013</v>
      </c>
      <c r="P368" s="56">
        <f t="shared" si="5"/>
        <v>0</v>
      </c>
    </row>
    <row r="369" spans="1:16">
      <c r="A369" s="7" t="s">
        <v>500</v>
      </c>
      <c r="B369" s="7" t="s">
        <v>889</v>
      </c>
      <c r="C369" s="8">
        <v>13.42</v>
      </c>
      <c r="D369" s="8">
        <v>6.71</v>
      </c>
      <c r="E369" s="8">
        <v>0</v>
      </c>
      <c r="F369" s="8">
        <v>0</v>
      </c>
      <c r="G369" s="8">
        <v>72.420000000000016</v>
      </c>
      <c r="H369" s="8">
        <v>27.32</v>
      </c>
      <c r="I369" s="8">
        <v>29.04</v>
      </c>
      <c r="J369" s="9" t="s">
        <v>884</v>
      </c>
      <c r="K369" s="9" t="s">
        <v>15</v>
      </c>
      <c r="L369" s="9" t="s">
        <v>13</v>
      </c>
      <c r="M369" s="9" t="s">
        <v>902</v>
      </c>
      <c r="N369" s="55">
        <f>AVERAGE(Tabela1[[#This Row],[Fevereiro]:[Abril]])</f>
        <v>6.71</v>
      </c>
      <c r="O369" s="55">
        <f>AVERAGE(Tabela1[[#This Row],[Maio]:[Julho]])</f>
        <v>33.24666666666667</v>
      </c>
      <c r="P369" s="56">
        <f t="shared" si="5"/>
        <v>2</v>
      </c>
    </row>
    <row r="370" spans="1:16">
      <c r="A370" s="7" t="s">
        <v>528</v>
      </c>
      <c r="B370" s="7" t="s">
        <v>889</v>
      </c>
      <c r="C370" s="8">
        <v>13.42</v>
      </c>
      <c r="D370" s="8">
        <v>1.45</v>
      </c>
      <c r="E370" s="8">
        <v>2.98</v>
      </c>
      <c r="F370" s="8">
        <v>7.05</v>
      </c>
      <c r="G370" s="8">
        <v>3.86</v>
      </c>
      <c r="H370" s="8">
        <v>29.73</v>
      </c>
      <c r="I370" s="8">
        <v>29.04</v>
      </c>
      <c r="J370" s="9" t="s">
        <v>879</v>
      </c>
      <c r="K370" s="9" t="s">
        <v>21</v>
      </c>
      <c r="L370" s="9" t="s">
        <v>13</v>
      </c>
      <c r="M370" s="9" t="s">
        <v>902</v>
      </c>
      <c r="N370" s="55">
        <f>AVERAGE(Tabela1[[#This Row],[Fevereiro]:[Abril]])</f>
        <v>5.9499999999999993</v>
      </c>
      <c r="O370" s="55">
        <f>AVERAGE(Tabela1[[#This Row],[Maio]:[Julho]])</f>
        <v>13.546666666666667</v>
      </c>
      <c r="P370" s="56">
        <f t="shared" si="5"/>
        <v>2</v>
      </c>
    </row>
    <row r="371" spans="1:16">
      <c r="A371" s="7" t="s">
        <v>99</v>
      </c>
      <c r="B371" s="7" t="s">
        <v>889</v>
      </c>
      <c r="C371" s="8">
        <v>0</v>
      </c>
      <c r="D371" s="8">
        <v>25.32</v>
      </c>
      <c r="E371" s="8">
        <v>0</v>
      </c>
      <c r="F371" s="8">
        <v>30.740000000000002</v>
      </c>
      <c r="G371" s="8">
        <v>24.36</v>
      </c>
      <c r="H371" s="8">
        <v>32</v>
      </c>
      <c r="I371" s="8">
        <v>29.1</v>
      </c>
      <c r="J371" s="9" t="s">
        <v>879</v>
      </c>
      <c r="K371" s="9" t="s">
        <v>16</v>
      </c>
      <c r="L371" s="9" t="s">
        <v>13</v>
      </c>
      <c r="M371" s="9" t="s">
        <v>902</v>
      </c>
      <c r="N371" s="55">
        <f>AVERAGE(Tabela1[[#This Row],[Fevereiro]:[Abril]])</f>
        <v>8.44</v>
      </c>
      <c r="O371" s="55">
        <f>AVERAGE(Tabela1[[#This Row],[Maio]:[Julho]])</f>
        <v>29.033333333333331</v>
      </c>
      <c r="P371" s="56">
        <f t="shared" si="5"/>
        <v>2</v>
      </c>
    </row>
    <row r="372" spans="1:16">
      <c r="A372" s="7" t="s">
        <v>335</v>
      </c>
      <c r="B372" s="7" t="s">
        <v>888</v>
      </c>
      <c r="C372" s="8">
        <v>121.98</v>
      </c>
      <c r="D372" s="8">
        <v>9.08</v>
      </c>
      <c r="E372" s="8">
        <v>0</v>
      </c>
      <c r="F372" s="8">
        <v>40.04</v>
      </c>
      <c r="G372" s="8">
        <v>54.09</v>
      </c>
      <c r="H372" s="8">
        <v>222.98999999999998</v>
      </c>
      <c r="I372" s="8">
        <v>29.5</v>
      </c>
      <c r="J372" s="9" t="s">
        <v>885</v>
      </c>
      <c r="K372" s="9" t="s">
        <v>15</v>
      </c>
      <c r="L372" s="9" t="s">
        <v>13</v>
      </c>
      <c r="M372" s="9" t="s">
        <v>902</v>
      </c>
      <c r="N372" s="55">
        <f>AVERAGE(Tabela1[[#This Row],[Fevereiro]:[Abril]])</f>
        <v>43.686666666666667</v>
      </c>
      <c r="O372" s="55">
        <f>AVERAGE(Tabela1[[#This Row],[Maio]:[Julho]])</f>
        <v>105.70666666666666</v>
      </c>
      <c r="P372" s="56">
        <f t="shared" si="5"/>
        <v>2</v>
      </c>
    </row>
    <row r="373" spans="1:16">
      <c r="A373" s="7" t="s">
        <v>595</v>
      </c>
      <c r="B373" s="7" t="s">
        <v>890</v>
      </c>
      <c r="C373" s="8">
        <v>39.04</v>
      </c>
      <c r="D373" s="8">
        <v>63.36</v>
      </c>
      <c r="E373" s="8">
        <v>123.53999999999999</v>
      </c>
      <c r="F373" s="8">
        <v>74.12</v>
      </c>
      <c r="G373" s="8">
        <v>116.57999999999998</v>
      </c>
      <c r="H373" s="8">
        <v>44.44</v>
      </c>
      <c r="I373" s="8">
        <v>29.97</v>
      </c>
      <c r="J373" s="9" t="s">
        <v>887</v>
      </c>
      <c r="K373" s="9" t="s">
        <v>16</v>
      </c>
      <c r="L373" s="9" t="s">
        <v>12</v>
      </c>
      <c r="M373" s="9" t="s">
        <v>902</v>
      </c>
      <c r="N373" s="55">
        <f>AVERAGE(Tabela1[[#This Row],[Fevereiro]:[Abril]])</f>
        <v>75.313333333333333</v>
      </c>
      <c r="O373" s="55">
        <f>AVERAGE(Tabela1[[#This Row],[Maio]:[Julho]])</f>
        <v>78.38</v>
      </c>
      <c r="P373" s="56">
        <f t="shared" si="5"/>
        <v>2</v>
      </c>
    </row>
    <row r="374" spans="1:16">
      <c r="A374" s="7" t="s">
        <v>553</v>
      </c>
      <c r="B374" s="7" t="s">
        <v>889</v>
      </c>
      <c r="C374" s="8">
        <v>8.58</v>
      </c>
      <c r="D374" s="8">
        <v>8.26</v>
      </c>
      <c r="E374" s="8">
        <v>9.91</v>
      </c>
      <c r="F374" s="8">
        <v>16.259999999999998</v>
      </c>
      <c r="G374" s="8">
        <v>20.22</v>
      </c>
      <c r="H374" s="8">
        <v>30.919999999999998</v>
      </c>
      <c r="I374" s="8">
        <v>29.97</v>
      </c>
      <c r="J374" s="9" t="s">
        <v>882</v>
      </c>
      <c r="K374" s="9" t="s">
        <v>15</v>
      </c>
      <c r="L374" s="9" t="s">
        <v>12</v>
      </c>
      <c r="M374" s="9" t="s">
        <v>902</v>
      </c>
      <c r="N374" s="55">
        <f>AVERAGE(Tabela1[[#This Row],[Fevereiro]:[Abril]])</f>
        <v>8.9166666666666661</v>
      </c>
      <c r="O374" s="55">
        <f>AVERAGE(Tabela1[[#This Row],[Maio]:[Julho]])</f>
        <v>22.466666666666665</v>
      </c>
      <c r="P374" s="56">
        <f t="shared" si="5"/>
        <v>2</v>
      </c>
    </row>
    <row r="375" spans="1:16">
      <c r="A375" s="7" t="s">
        <v>866</v>
      </c>
      <c r="B375" s="7" t="s">
        <v>888</v>
      </c>
      <c r="C375" s="8">
        <v>255.26000000000005</v>
      </c>
      <c r="D375" s="8">
        <v>5.5200000000000005</v>
      </c>
      <c r="E375" s="8">
        <v>1.89</v>
      </c>
      <c r="F375" s="8">
        <v>155.47999999999996</v>
      </c>
      <c r="G375" s="8">
        <v>27.32</v>
      </c>
      <c r="H375" s="8">
        <v>61.5</v>
      </c>
      <c r="I375" s="8">
        <v>31.85</v>
      </c>
      <c r="J375" s="9" t="s">
        <v>879</v>
      </c>
      <c r="K375" s="9" t="s">
        <v>22</v>
      </c>
      <c r="L375" s="9" t="s">
        <v>13</v>
      </c>
      <c r="M375" s="9" t="s">
        <v>902</v>
      </c>
      <c r="N375" s="55">
        <f>AVERAGE(Tabela1[[#This Row],[Fevereiro]:[Abril]])</f>
        <v>87.556666666666672</v>
      </c>
      <c r="O375" s="55">
        <f>AVERAGE(Tabela1[[#This Row],[Maio]:[Julho]])</f>
        <v>81.433333333333323</v>
      </c>
      <c r="P375" s="56">
        <f t="shared" si="5"/>
        <v>0</v>
      </c>
    </row>
    <row r="376" spans="1:16">
      <c r="A376" s="7" t="s">
        <v>147</v>
      </c>
      <c r="B376" s="7" t="s">
        <v>890</v>
      </c>
      <c r="C376" s="8">
        <v>126.72</v>
      </c>
      <c r="D376" s="8">
        <v>3760.7299999999996</v>
      </c>
      <c r="E376" s="8">
        <v>542.13</v>
      </c>
      <c r="F376" s="8">
        <v>651.69000000000005</v>
      </c>
      <c r="G376" s="8">
        <v>1980.829999999999</v>
      </c>
      <c r="H376" s="8">
        <v>347.73999999999984</v>
      </c>
      <c r="I376" s="8">
        <v>32.699999999999996</v>
      </c>
      <c r="J376" s="9" t="s">
        <v>23</v>
      </c>
      <c r="K376" s="9" t="s">
        <v>15</v>
      </c>
      <c r="L376" s="9" t="s">
        <v>13</v>
      </c>
      <c r="M376" s="9" t="s">
        <v>902</v>
      </c>
      <c r="N376" s="55">
        <f>AVERAGE(Tabela1[[#This Row],[Fevereiro]:[Abril]])</f>
        <v>1476.5266666666664</v>
      </c>
      <c r="O376" s="55">
        <f>AVERAGE(Tabela1[[#This Row],[Maio]:[Julho]])</f>
        <v>993.41999999999962</v>
      </c>
      <c r="P376" s="56">
        <f t="shared" si="5"/>
        <v>0</v>
      </c>
    </row>
    <row r="377" spans="1:16">
      <c r="A377" s="7" t="s">
        <v>877</v>
      </c>
      <c r="B377" s="7" t="s">
        <v>888</v>
      </c>
      <c r="C377" s="8">
        <v>27.66</v>
      </c>
      <c r="D377" s="8">
        <v>32.28</v>
      </c>
      <c r="E377" s="8">
        <v>45.600000000000009</v>
      </c>
      <c r="F377" s="8">
        <v>0</v>
      </c>
      <c r="G377" s="8">
        <v>84.07</v>
      </c>
      <c r="H377" s="8">
        <v>26.400000000000002</v>
      </c>
      <c r="I377" s="8">
        <v>32.74</v>
      </c>
      <c r="J377" s="9" t="s">
        <v>881</v>
      </c>
      <c r="K377" s="9" t="s">
        <v>22</v>
      </c>
      <c r="L377" s="9" t="s">
        <v>13</v>
      </c>
      <c r="M377" s="7" t="s">
        <v>901</v>
      </c>
      <c r="N377" s="55">
        <f>AVERAGE(Tabela1[[#This Row],[Fevereiro]:[Abril]])</f>
        <v>35.18</v>
      </c>
      <c r="O377" s="55">
        <f>AVERAGE(Tabela1[[#This Row],[Maio]:[Julho]])</f>
        <v>36.823333333333331</v>
      </c>
      <c r="P377" s="56">
        <f t="shared" si="5"/>
        <v>2</v>
      </c>
    </row>
    <row r="378" spans="1:16">
      <c r="A378" s="7" t="s">
        <v>241</v>
      </c>
      <c r="B378" s="7" t="s">
        <v>888</v>
      </c>
      <c r="C378" s="8">
        <v>30.78</v>
      </c>
      <c r="D378" s="8">
        <v>0</v>
      </c>
      <c r="E378" s="8">
        <v>0</v>
      </c>
      <c r="F378" s="8">
        <v>36.900000000000006</v>
      </c>
      <c r="G378" s="8">
        <v>36.900000000000006</v>
      </c>
      <c r="H378" s="8">
        <v>36.900000000000006</v>
      </c>
      <c r="I378" s="8">
        <v>33.72</v>
      </c>
      <c r="J378" s="9" t="s">
        <v>879</v>
      </c>
      <c r="K378" s="9" t="s">
        <v>18</v>
      </c>
      <c r="L378" s="9" t="s">
        <v>13</v>
      </c>
      <c r="M378" s="7" t="s">
        <v>901</v>
      </c>
      <c r="N378" s="55">
        <f>AVERAGE(Tabela1[[#This Row],[Fevereiro]:[Abril]])</f>
        <v>10.26</v>
      </c>
      <c r="O378" s="55">
        <f>AVERAGE(Tabela1[[#This Row],[Maio]:[Julho]])</f>
        <v>36.900000000000006</v>
      </c>
      <c r="P378" s="56">
        <f t="shared" si="5"/>
        <v>2</v>
      </c>
    </row>
    <row r="379" spans="1:16">
      <c r="A379" s="7" t="s">
        <v>247</v>
      </c>
      <c r="B379" s="7" t="s">
        <v>891</v>
      </c>
      <c r="C379" s="8">
        <v>1318.3700000000001</v>
      </c>
      <c r="D379" s="8">
        <v>860.78</v>
      </c>
      <c r="E379" s="8">
        <v>1608.92</v>
      </c>
      <c r="F379" s="8">
        <v>1167.8500000000004</v>
      </c>
      <c r="G379" s="8">
        <v>1444.88</v>
      </c>
      <c r="H379" s="8">
        <v>774.31999999999982</v>
      </c>
      <c r="I379" s="8">
        <v>36.06</v>
      </c>
      <c r="J379" s="9" t="s">
        <v>884</v>
      </c>
      <c r="K379" s="9" t="s">
        <v>16</v>
      </c>
      <c r="L379" s="9" t="s">
        <v>905</v>
      </c>
      <c r="M379" s="9" t="s">
        <v>902</v>
      </c>
      <c r="N379" s="55">
        <f>AVERAGE(Tabela1[[#This Row],[Fevereiro]:[Abril]])</f>
        <v>1262.69</v>
      </c>
      <c r="O379" s="55">
        <f>AVERAGE(Tabela1[[#This Row],[Maio]:[Julho]])</f>
        <v>1129.0166666666667</v>
      </c>
      <c r="P379" s="56">
        <f t="shared" si="5"/>
        <v>0</v>
      </c>
    </row>
    <row r="380" spans="1:16">
      <c r="A380" s="7" t="s">
        <v>871</v>
      </c>
      <c r="B380" s="7" t="s">
        <v>888</v>
      </c>
      <c r="C380" s="8">
        <v>69.569999999999993</v>
      </c>
      <c r="D380" s="8">
        <v>874.45</v>
      </c>
      <c r="E380" s="8">
        <v>0</v>
      </c>
      <c r="F380" s="8">
        <v>26.880000000000003</v>
      </c>
      <c r="G380" s="8">
        <v>73.800000000000011</v>
      </c>
      <c r="H380" s="8">
        <v>398.23999999999995</v>
      </c>
      <c r="I380" s="8">
        <v>36.06</v>
      </c>
      <c r="J380" s="9" t="s">
        <v>887</v>
      </c>
      <c r="K380" s="9" t="s">
        <v>22</v>
      </c>
      <c r="L380" s="9" t="s">
        <v>13</v>
      </c>
      <c r="M380" s="9" t="s">
        <v>902</v>
      </c>
      <c r="N380" s="55">
        <f>AVERAGE(Tabela1[[#This Row],[Fevereiro]:[Abril]])</f>
        <v>314.67333333333335</v>
      </c>
      <c r="O380" s="55">
        <f>AVERAGE(Tabela1[[#This Row],[Maio]:[Julho]])</f>
        <v>166.30666666666664</v>
      </c>
      <c r="P380" s="56">
        <f t="shared" si="5"/>
        <v>0</v>
      </c>
    </row>
    <row r="381" spans="1:16">
      <c r="A381" s="7" t="s">
        <v>527</v>
      </c>
      <c r="B381" s="7" t="s">
        <v>889</v>
      </c>
      <c r="C381" s="8">
        <v>12.63</v>
      </c>
      <c r="D381" s="8">
        <v>11.850000000000001</v>
      </c>
      <c r="E381" s="8">
        <v>1.49</v>
      </c>
      <c r="F381" s="8">
        <v>1.89</v>
      </c>
      <c r="G381" s="8">
        <v>440.55</v>
      </c>
      <c r="H381" s="8">
        <v>0</v>
      </c>
      <c r="I381" s="8">
        <v>-36.06</v>
      </c>
      <c r="J381" s="9" t="s">
        <v>879</v>
      </c>
      <c r="K381" s="9" t="s">
        <v>21</v>
      </c>
      <c r="L381" s="9" t="s">
        <v>13</v>
      </c>
      <c r="M381" s="9" t="s">
        <v>902</v>
      </c>
      <c r="N381" s="55">
        <f>AVERAGE(Tabela1[[#This Row],[Fevereiro]:[Abril]])</f>
        <v>8.6566666666666681</v>
      </c>
      <c r="O381" s="55">
        <f>AVERAGE(Tabela1[[#This Row],[Maio]:[Julho]])</f>
        <v>147.47999999999999</v>
      </c>
      <c r="P381" s="56">
        <f t="shared" si="5"/>
        <v>2</v>
      </c>
    </row>
    <row r="382" spans="1:16">
      <c r="A382" s="7" t="s">
        <v>107</v>
      </c>
      <c r="B382" s="7" t="s">
        <v>890</v>
      </c>
      <c r="C382" s="8">
        <v>373.32</v>
      </c>
      <c r="D382" s="8">
        <v>6.71</v>
      </c>
      <c r="E382" s="8">
        <v>4.47</v>
      </c>
      <c r="F382" s="8">
        <v>73.800000000000011</v>
      </c>
      <c r="G382" s="8">
        <v>61.5</v>
      </c>
      <c r="H382" s="8">
        <v>24.6</v>
      </c>
      <c r="I382" s="8">
        <v>36.06</v>
      </c>
      <c r="J382" s="9" t="s">
        <v>879</v>
      </c>
      <c r="K382" s="9" t="s">
        <v>16</v>
      </c>
      <c r="L382" s="9" t="s">
        <v>13</v>
      </c>
      <c r="M382" s="9" t="s">
        <v>902</v>
      </c>
      <c r="N382" s="55">
        <f>AVERAGE(Tabela1[[#This Row],[Fevereiro]:[Abril]])</f>
        <v>128.16666666666666</v>
      </c>
      <c r="O382" s="55">
        <f>AVERAGE(Tabela1[[#This Row],[Maio]:[Julho]])</f>
        <v>53.300000000000004</v>
      </c>
      <c r="P382" s="56">
        <f t="shared" si="5"/>
        <v>0</v>
      </c>
    </row>
    <row r="383" spans="1:16">
      <c r="A383" s="7" t="s">
        <v>571</v>
      </c>
      <c r="B383" s="7" t="s">
        <v>890</v>
      </c>
      <c r="C383" s="8">
        <v>125.77000000000001</v>
      </c>
      <c r="D383" s="8">
        <v>37.89</v>
      </c>
      <c r="E383" s="8">
        <v>0</v>
      </c>
      <c r="F383" s="8">
        <v>0</v>
      </c>
      <c r="G383" s="8">
        <v>36.900000000000006</v>
      </c>
      <c r="H383" s="8">
        <v>36.900000000000006</v>
      </c>
      <c r="I383" s="8">
        <v>36.06</v>
      </c>
      <c r="J383" s="9" t="s">
        <v>885</v>
      </c>
      <c r="K383" s="9" t="s">
        <v>15</v>
      </c>
      <c r="L383" s="9" t="s">
        <v>12</v>
      </c>
      <c r="M383" s="9" t="s">
        <v>902</v>
      </c>
      <c r="N383" s="55">
        <f>AVERAGE(Tabela1[[#This Row],[Fevereiro]:[Abril]])</f>
        <v>54.553333333333342</v>
      </c>
      <c r="O383" s="55">
        <f>AVERAGE(Tabela1[[#This Row],[Maio]:[Julho]])</f>
        <v>24.600000000000005</v>
      </c>
      <c r="P383" s="56">
        <f t="shared" si="5"/>
        <v>0</v>
      </c>
    </row>
    <row r="384" spans="1:16">
      <c r="A384" s="7" t="s">
        <v>61</v>
      </c>
      <c r="B384" s="7" t="s">
        <v>889</v>
      </c>
      <c r="C384" s="8">
        <v>0</v>
      </c>
      <c r="D384" s="8">
        <v>0</v>
      </c>
      <c r="E384" s="8">
        <v>74.87</v>
      </c>
      <c r="F384" s="8">
        <v>570.41</v>
      </c>
      <c r="G384" s="8">
        <v>35.840000000000003</v>
      </c>
      <c r="H384" s="8">
        <v>21.4</v>
      </c>
      <c r="I384" s="8">
        <v>37.9</v>
      </c>
      <c r="J384" s="9" t="s">
        <v>879</v>
      </c>
      <c r="K384" s="9" t="s">
        <v>15</v>
      </c>
      <c r="L384" s="9" t="s">
        <v>13</v>
      </c>
      <c r="M384" s="9" t="s">
        <v>902</v>
      </c>
      <c r="N384" s="55">
        <f>AVERAGE(Tabela1[[#This Row],[Fevereiro]:[Abril]])</f>
        <v>24.956666666666667</v>
      </c>
      <c r="O384" s="55">
        <f>AVERAGE(Tabela1[[#This Row],[Maio]:[Julho]])</f>
        <v>209.21666666666667</v>
      </c>
      <c r="P384" s="56">
        <f t="shared" si="5"/>
        <v>2</v>
      </c>
    </row>
    <row r="385" spans="1:16">
      <c r="A385" s="7" t="s">
        <v>267</v>
      </c>
      <c r="B385" s="7" t="s">
        <v>891</v>
      </c>
      <c r="C385" s="8">
        <v>33.75</v>
      </c>
      <c r="D385" s="8">
        <v>281.47999999999996</v>
      </c>
      <c r="E385" s="8">
        <v>73.430000000000007</v>
      </c>
      <c r="F385" s="8">
        <v>104.07</v>
      </c>
      <c r="G385" s="8">
        <v>98.580000000000013</v>
      </c>
      <c r="H385" s="8">
        <v>36.900000000000006</v>
      </c>
      <c r="I385" s="8">
        <v>37.940000000000005</v>
      </c>
      <c r="J385" s="9" t="s">
        <v>879</v>
      </c>
      <c r="K385" s="9" t="s">
        <v>18</v>
      </c>
      <c r="L385" s="9" t="s">
        <v>13</v>
      </c>
      <c r="M385" s="9" t="s">
        <v>902</v>
      </c>
      <c r="N385" s="55">
        <f>AVERAGE(Tabela1[[#This Row],[Fevereiro]:[Abril]])</f>
        <v>129.55333333333331</v>
      </c>
      <c r="O385" s="55">
        <f>AVERAGE(Tabela1[[#This Row],[Maio]:[Julho]])</f>
        <v>79.850000000000009</v>
      </c>
      <c r="P385" s="56">
        <f t="shared" si="5"/>
        <v>0</v>
      </c>
    </row>
    <row r="386" spans="1:16">
      <c r="A386" s="7" t="s">
        <v>393</v>
      </c>
      <c r="B386" s="7" t="s">
        <v>890</v>
      </c>
      <c r="C386" s="8">
        <v>42.24</v>
      </c>
      <c r="D386" s="8">
        <v>16.14</v>
      </c>
      <c r="E386" s="8">
        <v>8.3000000000000007</v>
      </c>
      <c r="F386" s="8">
        <v>0</v>
      </c>
      <c r="G386" s="8">
        <v>74.53</v>
      </c>
      <c r="H386" s="8">
        <v>0</v>
      </c>
      <c r="I386" s="8">
        <v>38.72</v>
      </c>
      <c r="J386" s="9" t="s">
        <v>879</v>
      </c>
      <c r="K386" s="9" t="s">
        <v>18</v>
      </c>
      <c r="L386" s="9" t="s">
        <v>13</v>
      </c>
      <c r="M386" s="9" t="s">
        <v>902</v>
      </c>
      <c r="N386" s="55">
        <f>AVERAGE(Tabela1[[#This Row],[Fevereiro]:[Abril]])</f>
        <v>22.22666666666667</v>
      </c>
      <c r="O386" s="55">
        <f>AVERAGE(Tabela1[[#This Row],[Maio]:[Julho]])</f>
        <v>24.843333333333334</v>
      </c>
      <c r="P386" s="56">
        <f t="shared" ref="P386:P449" si="6">IF(O386&gt;N386,2,IF(O386&lt;N386,0,1))</f>
        <v>2</v>
      </c>
    </row>
    <row r="387" spans="1:16">
      <c r="A387" s="7" t="s">
        <v>519</v>
      </c>
      <c r="B387" s="7" t="s">
        <v>889</v>
      </c>
      <c r="C387" s="8">
        <v>63.36</v>
      </c>
      <c r="D387" s="8">
        <v>1232.3500000000001</v>
      </c>
      <c r="E387" s="8">
        <v>5.67</v>
      </c>
      <c r="F387" s="8">
        <v>0</v>
      </c>
      <c r="G387" s="8">
        <v>361.34000000000009</v>
      </c>
      <c r="H387" s="8">
        <v>50.1</v>
      </c>
      <c r="I387" s="8">
        <v>38.96</v>
      </c>
      <c r="J387" s="9" t="s">
        <v>879</v>
      </c>
      <c r="K387" s="9" t="s">
        <v>21</v>
      </c>
      <c r="L387" s="9" t="s">
        <v>13</v>
      </c>
      <c r="M387" s="9" t="s">
        <v>902</v>
      </c>
      <c r="N387" s="55">
        <f>AVERAGE(Tabela1[[#This Row],[Fevereiro]:[Abril]])</f>
        <v>433.79333333333335</v>
      </c>
      <c r="O387" s="55">
        <f>AVERAGE(Tabela1[[#This Row],[Maio]:[Julho]])</f>
        <v>137.1466666666667</v>
      </c>
      <c r="P387" s="56">
        <f t="shared" si="6"/>
        <v>0</v>
      </c>
    </row>
    <row r="388" spans="1:16">
      <c r="A388" s="7" t="s">
        <v>379</v>
      </c>
      <c r="B388" s="7" t="s">
        <v>890</v>
      </c>
      <c r="C388" s="8">
        <v>126.72</v>
      </c>
      <c r="D388" s="8">
        <v>288.42</v>
      </c>
      <c r="E388" s="8">
        <v>286.01000000000005</v>
      </c>
      <c r="F388" s="8">
        <v>190.32999999999998</v>
      </c>
      <c r="G388" s="8">
        <v>207.51000000000002</v>
      </c>
      <c r="H388" s="8">
        <v>29.73</v>
      </c>
      <c r="I388" s="8">
        <v>41</v>
      </c>
      <c r="J388" s="9" t="s">
        <v>879</v>
      </c>
      <c r="K388" s="9" t="s">
        <v>19</v>
      </c>
      <c r="L388" s="9" t="s">
        <v>13</v>
      </c>
      <c r="M388" s="9" t="s">
        <v>902</v>
      </c>
      <c r="N388" s="55">
        <f>AVERAGE(Tabela1[[#This Row],[Fevereiro]:[Abril]])</f>
        <v>233.7166666666667</v>
      </c>
      <c r="O388" s="55">
        <f>AVERAGE(Tabela1[[#This Row],[Maio]:[Julho]])</f>
        <v>142.52333333333334</v>
      </c>
      <c r="P388" s="56">
        <f t="shared" si="6"/>
        <v>0</v>
      </c>
    </row>
    <row r="389" spans="1:16">
      <c r="A389" s="7" t="s">
        <v>750</v>
      </c>
      <c r="B389" s="7" t="s">
        <v>888</v>
      </c>
      <c r="C389" s="8">
        <v>670.73000000000013</v>
      </c>
      <c r="D389" s="8">
        <v>51.580000000000005</v>
      </c>
      <c r="E389" s="8">
        <v>266.63</v>
      </c>
      <c r="F389" s="8">
        <v>9.91</v>
      </c>
      <c r="G389" s="8">
        <v>92.04</v>
      </c>
      <c r="H389" s="8">
        <v>0</v>
      </c>
      <c r="I389" s="8">
        <v>41</v>
      </c>
      <c r="J389" s="9" t="s">
        <v>887</v>
      </c>
      <c r="K389" s="9" t="s">
        <v>15</v>
      </c>
      <c r="L389" s="9" t="s">
        <v>12</v>
      </c>
      <c r="M389" s="7" t="s">
        <v>901</v>
      </c>
      <c r="N389" s="55">
        <f>AVERAGE(Tabela1[[#This Row],[Fevereiro]:[Abril]])</f>
        <v>329.6466666666667</v>
      </c>
      <c r="O389" s="55">
        <f>AVERAGE(Tabela1[[#This Row],[Maio]:[Julho]])</f>
        <v>33.983333333333334</v>
      </c>
      <c r="P389" s="56">
        <f t="shared" si="6"/>
        <v>0</v>
      </c>
    </row>
    <row r="390" spans="1:16">
      <c r="A390" s="7" t="s">
        <v>534</v>
      </c>
      <c r="B390" s="7" t="s">
        <v>889</v>
      </c>
      <c r="C390" s="8">
        <v>1.45</v>
      </c>
      <c r="D390" s="8">
        <v>0</v>
      </c>
      <c r="E390" s="8">
        <v>3.82</v>
      </c>
      <c r="F390" s="8">
        <v>1.89</v>
      </c>
      <c r="G390" s="8">
        <v>251.93999999999994</v>
      </c>
      <c r="H390" s="8">
        <v>24.6</v>
      </c>
      <c r="I390" s="8">
        <v>43.4</v>
      </c>
      <c r="J390" s="9" t="s">
        <v>879</v>
      </c>
      <c r="K390" s="9" t="s">
        <v>15</v>
      </c>
      <c r="L390" s="9" t="s">
        <v>12</v>
      </c>
      <c r="M390" s="9" t="s">
        <v>902</v>
      </c>
      <c r="N390" s="55">
        <f>AVERAGE(Tabela1[[#This Row],[Fevereiro]:[Abril]])</f>
        <v>1.7566666666666666</v>
      </c>
      <c r="O390" s="55">
        <f>AVERAGE(Tabela1[[#This Row],[Maio]:[Julho]])</f>
        <v>92.809999999999988</v>
      </c>
      <c r="P390" s="56">
        <f t="shared" si="6"/>
        <v>2</v>
      </c>
    </row>
    <row r="391" spans="1:16">
      <c r="A391" s="7" t="s">
        <v>145</v>
      </c>
      <c r="B391" s="7" t="s">
        <v>890</v>
      </c>
      <c r="C391" s="8">
        <v>75.78</v>
      </c>
      <c r="D391" s="8">
        <v>337.07999999999993</v>
      </c>
      <c r="E391" s="8">
        <v>0</v>
      </c>
      <c r="F391" s="8">
        <v>532.6</v>
      </c>
      <c r="G391" s="8">
        <v>73.800000000000011</v>
      </c>
      <c r="H391" s="8">
        <v>0</v>
      </c>
      <c r="I391" s="8">
        <v>-44.4</v>
      </c>
      <c r="J391" s="9" t="s">
        <v>885</v>
      </c>
      <c r="K391" s="9" t="s">
        <v>15</v>
      </c>
      <c r="L391" s="9" t="s">
        <v>13</v>
      </c>
      <c r="M391" s="9" t="s">
        <v>902</v>
      </c>
      <c r="N391" s="55">
        <f>AVERAGE(Tabela1[[#This Row],[Fevereiro]:[Abril]])</f>
        <v>137.61999999999998</v>
      </c>
      <c r="O391" s="55">
        <f>AVERAGE(Tabela1[[#This Row],[Maio]:[Julho]])</f>
        <v>202.13333333333335</v>
      </c>
      <c r="P391" s="56">
        <f t="shared" si="6"/>
        <v>2</v>
      </c>
    </row>
    <row r="392" spans="1:16">
      <c r="A392" s="7" t="s">
        <v>862</v>
      </c>
      <c r="B392" s="7" t="s">
        <v>891</v>
      </c>
      <c r="C392" s="8">
        <v>229.09000000000003</v>
      </c>
      <c r="D392" s="8">
        <v>567.21999999999991</v>
      </c>
      <c r="E392" s="8">
        <v>1.93</v>
      </c>
      <c r="F392" s="8">
        <v>201.26999999999998</v>
      </c>
      <c r="G392" s="8">
        <v>348.07</v>
      </c>
      <c r="H392" s="8">
        <v>73.800000000000011</v>
      </c>
      <c r="I392" s="8">
        <v>45.2</v>
      </c>
      <c r="J392" s="9" t="s">
        <v>882</v>
      </c>
      <c r="K392" s="9" t="s">
        <v>15</v>
      </c>
      <c r="L392" s="9" t="s">
        <v>12</v>
      </c>
      <c r="M392" s="9" t="s">
        <v>902</v>
      </c>
      <c r="N392" s="55">
        <f>AVERAGE(Tabela1[[#This Row],[Fevereiro]:[Abril]])</f>
        <v>266.08</v>
      </c>
      <c r="O392" s="55">
        <f>AVERAGE(Tabela1[[#This Row],[Maio]:[Julho]])</f>
        <v>207.71333333333328</v>
      </c>
      <c r="P392" s="56">
        <f t="shared" si="6"/>
        <v>0</v>
      </c>
    </row>
    <row r="393" spans="1:16">
      <c r="A393" s="7" t="s">
        <v>391</v>
      </c>
      <c r="B393" s="7" t="s">
        <v>890</v>
      </c>
      <c r="C393" s="8">
        <v>37.39</v>
      </c>
      <c r="D393" s="8">
        <v>20.700000000000003</v>
      </c>
      <c r="E393" s="8">
        <v>17.55</v>
      </c>
      <c r="F393" s="8">
        <v>668.12000000000012</v>
      </c>
      <c r="G393" s="8">
        <v>39.78</v>
      </c>
      <c r="H393" s="8">
        <v>24.6</v>
      </c>
      <c r="I393" s="8">
        <v>48.08</v>
      </c>
      <c r="J393" s="9" t="s">
        <v>879</v>
      </c>
      <c r="K393" s="9" t="s">
        <v>19</v>
      </c>
      <c r="L393" s="9" t="s">
        <v>13</v>
      </c>
      <c r="M393" s="9" t="s">
        <v>902</v>
      </c>
      <c r="N393" s="55">
        <f>AVERAGE(Tabela1[[#This Row],[Fevereiro]:[Abril]])</f>
        <v>25.213333333333335</v>
      </c>
      <c r="O393" s="55">
        <f>AVERAGE(Tabela1[[#This Row],[Maio]:[Julho]])</f>
        <v>244.16666666666671</v>
      </c>
      <c r="P393" s="56">
        <f t="shared" si="6"/>
        <v>2</v>
      </c>
    </row>
    <row r="394" spans="1:16">
      <c r="A394" s="7" t="s">
        <v>197</v>
      </c>
      <c r="B394" s="7" t="s">
        <v>889</v>
      </c>
      <c r="C394" s="8">
        <v>1.84</v>
      </c>
      <c r="D394" s="8">
        <v>120.06</v>
      </c>
      <c r="E394" s="8">
        <v>208.51000000000002</v>
      </c>
      <c r="F394" s="8">
        <v>156.78</v>
      </c>
      <c r="G394" s="8">
        <v>229.1</v>
      </c>
      <c r="H394" s="8">
        <v>133.26000000000002</v>
      </c>
      <c r="I394" s="8">
        <v>48.08</v>
      </c>
      <c r="J394" s="9" t="s">
        <v>879</v>
      </c>
      <c r="K394" s="9" t="s">
        <v>18</v>
      </c>
      <c r="L394" s="9" t="s">
        <v>13</v>
      </c>
      <c r="M394" s="7" t="s">
        <v>901</v>
      </c>
      <c r="N394" s="55">
        <f>AVERAGE(Tabela1[[#This Row],[Fevereiro]:[Abril]])</f>
        <v>110.13666666666667</v>
      </c>
      <c r="O394" s="55">
        <f>AVERAGE(Tabela1[[#This Row],[Maio]:[Julho]])</f>
        <v>173.04666666666665</v>
      </c>
      <c r="P394" s="56">
        <f t="shared" si="6"/>
        <v>2</v>
      </c>
    </row>
    <row r="395" spans="1:16">
      <c r="A395" s="7" t="s">
        <v>338</v>
      </c>
      <c r="B395" s="7" t="s">
        <v>888</v>
      </c>
      <c r="C395" s="8">
        <v>1.84</v>
      </c>
      <c r="D395" s="8">
        <v>8.58</v>
      </c>
      <c r="E395" s="8">
        <v>1.49</v>
      </c>
      <c r="F395" s="8">
        <v>0</v>
      </c>
      <c r="G395" s="8">
        <v>1.1299999999999999</v>
      </c>
      <c r="H395" s="8">
        <v>47.800000000000004</v>
      </c>
      <c r="I395" s="8">
        <v>48.08</v>
      </c>
      <c r="J395" s="9" t="s">
        <v>884</v>
      </c>
      <c r="K395" s="9" t="s">
        <v>15</v>
      </c>
      <c r="L395" s="9" t="s">
        <v>13</v>
      </c>
      <c r="M395" s="9" t="s">
        <v>902</v>
      </c>
      <c r="N395" s="55">
        <f>AVERAGE(Tabela1[[#This Row],[Fevereiro]:[Abril]])</f>
        <v>3.97</v>
      </c>
      <c r="O395" s="55">
        <f>AVERAGE(Tabela1[[#This Row],[Maio]:[Julho]])</f>
        <v>16.310000000000002</v>
      </c>
      <c r="P395" s="56">
        <f t="shared" si="6"/>
        <v>2</v>
      </c>
    </row>
    <row r="396" spans="1:16">
      <c r="A396" s="7" t="s">
        <v>198</v>
      </c>
      <c r="B396" s="7" t="s">
        <v>888</v>
      </c>
      <c r="C396" s="8">
        <v>127.81000000000002</v>
      </c>
      <c r="D396" s="8">
        <v>75.78</v>
      </c>
      <c r="E396" s="8">
        <v>242.11</v>
      </c>
      <c r="F396" s="8">
        <v>202.76999999999995</v>
      </c>
      <c r="G396" s="8">
        <v>80.55</v>
      </c>
      <c r="H396" s="8">
        <v>0</v>
      </c>
      <c r="I396" s="8">
        <v>48.19</v>
      </c>
      <c r="J396" s="9" t="s">
        <v>883</v>
      </c>
      <c r="K396" s="9" t="s">
        <v>15</v>
      </c>
      <c r="L396" s="9" t="s">
        <v>905</v>
      </c>
      <c r="M396" s="7" t="s">
        <v>901</v>
      </c>
      <c r="N396" s="55">
        <f>AVERAGE(Tabela1[[#This Row],[Fevereiro]:[Abril]])</f>
        <v>148.56666666666669</v>
      </c>
      <c r="O396" s="55">
        <f>AVERAGE(Tabela1[[#This Row],[Maio]:[Julho]])</f>
        <v>94.439999999999984</v>
      </c>
      <c r="P396" s="56">
        <f t="shared" si="6"/>
        <v>0</v>
      </c>
    </row>
    <row r="397" spans="1:16">
      <c r="A397" s="7" t="s">
        <v>672</v>
      </c>
      <c r="B397" s="7" t="s">
        <v>890</v>
      </c>
      <c r="C397" s="8">
        <v>63.36</v>
      </c>
      <c r="D397" s="8">
        <v>22.66</v>
      </c>
      <c r="E397" s="8">
        <v>0</v>
      </c>
      <c r="F397" s="8">
        <v>0</v>
      </c>
      <c r="G397" s="8">
        <v>84.07</v>
      </c>
      <c r="H397" s="8">
        <v>88.859999999999985</v>
      </c>
      <c r="I397" s="8">
        <v>48.32</v>
      </c>
      <c r="J397" s="9" t="s">
        <v>886</v>
      </c>
      <c r="K397" s="9" t="s">
        <v>16</v>
      </c>
      <c r="L397" s="9" t="s">
        <v>13</v>
      </c>
      <c r="M397" s="7" t="s">
        <v>901</v>
      </c>
      <c r="N397" s="55">
        <f>AVERAGE(Tabela1[[#This Row],[Fevereiro]:[Abril]])</f>
        <v>28.673333333333332</v>
      </c>
      <c r="O397" s="55">
        <f>AVERAGE(Tabela1[[#This Row],[Maio]:[Julho]])</f>
        <v>57.643333333333324</v>
      </c>
      <c r="P397" s="56">
        <f t="shared" si="6"/>
        <v>2</v>
      </c>
    </row>
    <row r="398" spans="1:16">
      <c r="A398" s="7" t="s">
        <v>864</v>
      </c>
      <c r="B398" s="7" t="s">
        <v>888</v>
      </c>
      <c r="C398" s="8">
        <v>0</v>
      </c>
      <c r="D398" s="8">
        <v>21.12</v>
      </c>
      <c r="E398" s="8">
        <v>29.73</v>
      </c>
      <c r="F398" s="8">
        <v>19.84</v>
      </c>
      <c r="G398" s="8">
        <v>93.240000000000009</v>
      </c>
      <c r="H398" s="8">
        <v>24.6</v>
      </c>
      <c r="I398" s="8">
        <v>49.839999999999996</v>
      </c>
      <c r="J398" s="9" t="s">
        <v>883</v>
      </c>
      <c r="K398" s="9" t="s">
        <v>22</v>
      </c>
      <c r="L398" s="9" t="s">
        <v>13</v>
      </c>
      <c r="M398" s="9" t="s">
        <v>902</v>
      </c>
      <c r="N398" s="55">
        <f>AVERAGE(Tabela1[[#This Row],[Fevereiro]:[Abril]])</f>
        <v>16.95</v>
      </c>
      <c r="O398" s="55">
        <f>AVERAGE(Tabela1[[#This Row],[Maio]:[Julho]])</f>
        <v>45.893333333333338</v>
      </c>
      <c r="P398" s="56">
        <f t="shared" si="6"/>
        <v>2</v>
      </c>
    </row>
    <row r="399" spans="1:16">
      <c r="A399" s="7" t="s">
        <v>330</v>
      </c>
      <c r="B399" s="7" t="s">
        <v>888</v>
      </c>
      <c r="C399" s="8">
        <v>172.12000000000003</v>
      </c>
      <c r="D399" s="8">
        <v>76.8</v>
      </c>
      <c r="E399" s="8">
        <v>68.64</v>
      </c>
      <c r="F399" s="8">
        <v>147.60000000000002</v>
      </c>
      <c r="G399" s="8">
        <v>30.990000000000002</v>
      </c>
      <c r="H399" s="8">
        <v>20.22</v>
      </c>
      <c r="I399" s="8">
        <v>49.95</v>
      </c>
      <c r="J399" s="9" t="s">
        <v>879</v>
      </c>
      <c r="K399" s="9" t="s">
        <v>15</v>
      </c>
      <c r="L399" s="9" t="s">
        <v>13</v>
      </c>
      <c r="M399" s="9" t="s">
        <v>902</v>
      </c>
      <c r="N399" s="55">
        <f>AVERAGE(Tabela1[[#This Row],[Fevereiro]:[Abril]])</f>
        <v>105.85333333333334</v>
      </c>
      <c r="O399" s="55">
        <f>AVERAGE(Tabela1[[#This Row],[Maio]:[Julho]])</f>
        <v>66.27000000000001</v>
      </c>
      <c r="P399" s="56">
        <f t="shared" si="6"/>
        <v>0</v>
      </c>
    </row>
    <row r="400" spans="1:16">
      <c r="A400" s="7" t="s">
        <v>873</v>
      </c>
      <c r="B400" s="7" t="s">
        <v>888</v>
      </c>
      <c r="C400" s="8">
        <v>476.64000000000004</v>
      </c>
      <c r="D400" s="8">
        <v>48.42</v>
      </c>
      <c r="E400" s="8">
        <v>178.38</v>
      </c>
      <c r="F400" s="8">
        <v>25.44</v>
      </c>
      <c r="G400" s="8">
        <v>56.34</v>
      </c>
      <c r="H400" s="8">
        <v>61.5</v>
      </c>
      <c r="I400" s="8">
        <v>55.3</v>
      </c>
      <c r="J400" s="9" t="s">
        <v>879</v>
      </c>
      <c r="K400" s="9" t="s">
        <v>22</v>
      </c>
      <c r="L400" s="9" t="s">
        <v>13</v>
      </c>
      <c r="M400" s="9" t="s">
        <v>902</v>
      </c>
      <c r="N400" s="55">
        <f>AVERAGE(Tabela1[[#This Row],[Fevereiro]:[Abril]])</f>
        <v>234.48000000000002</v>
      </c>
      <c r="O400" s="55">
        <f>AVERAGE(Tabela1[[#This Row],[Maio]:[Julho]])</f>
        <v>47.76</v>
      </c>
      <c r="P400" s="56">
        <f t="shared" si="6"/>
        <v>0</v>
      </c>
    </row>
    <row r="401" spans="1:16">
      <c r="A401" s="7" t="s">
        <v>650</v>
      </c>
      <c r="B401" s="7" t="s">
        <v>890</v>
      </c>
      <c r="C401" s="8">
        <v>1.84</v>
      </c>
      <c r="D401" s="8">
        <v>0</v>
      </c>
      <c r="E401" s="8">
        <v>3.32</v>
      </c>
      <c r="F401" s="8">
        <v>12.08</v>
      </c>
      <c r="G401" s="8">
        <v>26.490000000000002</v>
      </c>
      <c r="H401" s="8">
        <v>24.22</v>
      </c>
      <c r="I401" s="8">
        <v>58.400000000000006</v>
      </c>
      <c r="J401" s="9" t="s">
        <v>879</v>
      </c>
      <c r="K401" s="9" t="s">
        <v>21</v>
      </c>
      <c r="L401" s="9" t="s">
        <v>13</v>
      </c>
      <c r="M401" s="7" t="s">
        <v>901</v>
      </c>
      <c r="N401" s="55">
        <f>AVERAGE(Tabela1[[#This Row],[Fevereiro]:[Abril]])</f>
        <v>1.72</v>
      </c>
      <c r="O401" s="55">
        <f>AVERAGE(Tabela1[[#This Row],[Maio]:[Julho]])</f>
        <v>20.93</v>
      </c>
      <c r="P401" s="56">
        <f t="shared" si="6"/>
        <v>2</v>
      </c>
    </row>
    <row r="402" spans="1:16">
      <c r="A402" s="7" t="s">
        <v>689</v>
      </c>
      <c r="B402" s="7" t="s">
        <v>890</v>
      </c>
      <c r="C402" s="8">
        <v>46.38</v>
      </c>
      <c r="D402" s="8">
        <v>0</v>
      </c>
      <c r="E402" s="8">
        <v>0</v>
      </c>
      <c r="F402" s="8">
        <v>355.45000000000005</v>
      </c>
      <c r="G402" s="8">
        <v>526.35</v>
      </c>
      <c r="H402" s="8">
        <v>73.800000000000011</v>
      </c>
      <c r="I402" s="8">
        <v>63.529999999999987</v>
      </c>
      <c r="J402" s="9" t="s">
        <v>879</v>
      </c>
      <c r="K402" s="9" t="s">
        <v>16</v>
      </c>
      <c r="L402" s="9" t="s">
        <v>13</v>
      </c>
      <c r="M402" s="7" t="s">
        <v>901</v>
      </c>
      <c r="N402" s="55">
        <f>AVERAGE(Tabela1[[#This Row],[Fevereiro]:[Abril]])</f>
        <v>15.46</v>
      </c>
      <c r="O402" s="55">
        <f>AVERAGE(Tabela1[[#This Row],[Maio]:[Julho]])</f>
        <v>318.53333333333336</v>
      </c>
      <c r="P402" s="56">
        <f t="shared" si="6"/>
        <v>2</v>
      </c>
    </row>
    <row r="403" spans="1:16">
      <c r="A403" s="7" t="s">
        <v>686</v>
      </c>
      <c r="B403" s="7" t="s">
        <v>890</v>
      </c>
      <c r="C403" s="8">
        <v>1.84</v>
      </c>
      <c r="D403" s="8">
        <v>817.9799999999999</v>
      </c>
      <c r="E403" s="8">
        <v>392.66</v>
      </c>
      <c r="F403" s="8">
        <v>238.03</v>
      </c>
      <c r="G403" s="8">
        <v>237.66000000000003</v>
      </c>
      <c r="H403" s="8">
        <v>308.81000000000006</v>
      </c>
      <c r="I403" s="8">
        <v>63.529999999999987</v>
      </c>
      <c r="J403" s="9" t="s">
        <v>879</v>
      </c>
      <c r="K403" s="9" t="s">
        <v>21</v>
      </c>
      <c r="L403" s="9" t="s">
        <v>13</v>
      </c>
      <c r="M403" s="7" t="s">
        <v>901</v>
      </c>
      <c r="N403" s="55">
        <f>AVERAGE(Tabela1[[#This Row],[Fevereiro]:[Abril]])</f>
        <v>404.16</v>
      </c>
      <c r="O403" s="55">
        <f>AVERAGE(Tabela1[[#This Row],[Maio]:[Julho]])</f>
        <v>261.50000000000006</v>
      </c>
      <c r="P403" s="56">
        <f t="shared" si="6"/>
        <v>0</v>
      </c>
    </row>
    <row r="404" spans="1:16">
      <c r="A404" s="7" t="s">
        <v>673</v>
      </c>
      <c r="B404" s="7" t="s">
        <v>890</v>
      </c>
      <c r="C404" s="8">
        <v>38.94</v>
      </c>
      <c r="D404" s="8">
        <v>595.38</v>
      </c>
      <c r="E404" s="8">
        <v>272.94</v>
      </c>
      <c r="F404" s="8">
        <v>292.37999999999994</v>
      </c>
      <c r="G404" s="8">
        <v>14.190000000000001</v>
      </c>
      <c r="H404" s="8">
        <v>439.62000000000006</v>
      </c>
      <c r="I404" s="8">
        <v>63.529999999999987</v>
      </c>
      <c r="J404" s="9" t="s">
        <v>885</v>
      </c>
      <c r="K404" s="9" t="s">
        <v>22</v>
      </c>
      <c r="L404" s="9" t="s">
        <v>13</v>
      </c>
      <c r="M404" s="7" t="s">
        <v>901</v>
      </c>
      <c r="N404" s="55">
        <f>AVERAGE(Tabela1[[#This Row],[Fevereiro]:[Abril]])</f>
        <v>302.42</v>
      </c>
      <c r="O404" s="55">
        <f>AVERAGE(Tabela1[[#This Row],[Maio]:[Julho]])</f>
        <v>248.73000000000002</v>
      </c>
      <c r="P404" s="56">
        <f t="shared" si="6"/>
        <v>0</v>
      </c>
    </row>
    <row r="405" spans="1:16">
      <c r="A405" s="7" t="s">
        <v>711</v>
      </c>
      <c r="B405" s="7" t="s">
        <v>891</v>
      </c>
      <c r="C405" s="8">
        <v>63.36</v>
      </c>
      <c r="D405" s="8">
        <v>0</v>
      </c>
      <c r="E405" s="8">
        <v>0</v>
      </c>
      <c r="F405" s="8">
        <v>0</v>
      </c>
      <c r="G405" s="8">
        <v>499.17999999999995</v>
      </c>
      <c r="H405" s="8">
        <v>0</v>
      </c>
      <c r="I405" s="8">
        <v>63.529999999999987</v>
      </c>
      <c r="J405" s="9" t="s">
        <v>879</v>
      </c>
      <c r="K405" s="9" t="s">
        <v>17</v>
      </c>
      <c r="L405" s="9" t="s">
        <v>905</v>
      </c>
      <c r="M405" s="7" t="s">
        <v>901</v>
      </c>
      <c r="N405" s="55">
        <f>AVERAGE(Tabela1[[#This Row],[Fevereiro]:[Abril]])</f>
        <v>21.12</v>
      </c>
      <c r="O405" s="55">
        <f>AVERAGE(Tabela1[[#This Row],[Maio]:[Julho]])</f>
        <v>166.39333333333332</v>
      </c>
      <c r="P405" s="56">
        <f t="shared" si="6"/>
        <v>2</v>
      </c>
    </row>
    <row r="406" spans="1:16">
      <c r="A406" s="7" t="s">
        <v>669</v>
      </c>
      <c r="B406" s="7" t="s">
        <v>890</v>
      </c>
      <c r="C406" s="8">
        <v>265.86</v>
      </c>
      <c r="D406" s="8">
        <v>0</v>
      </c>
      <c r="E406" s="8">
        <v>1471.1900000000005</v>
      </c>
      <c r="F406" s="8">
        <v>1.89</v>
      </c>
      <c r="G406" s="8">
        <v>307.01000000000005</v>
      </c>
      <c r="H406" s="8">
        <v>73.800000000000011</v>
      </c>
      <c r="I406" s="8">
        <v>63.529999999999987</v>
      </c>
      <c r="J406" s="9" t="s">
        <v>879</v>
      </c>
      <c r="K406" s="9" t="s">
        <v>22</v>
      </c>
      <c r="L406" s="9" t="s">
        <v>13</v>
      </c>
      <c r="M406" s="7" t="s">
        <v>901</v>
      </c>
      <c r="N406" s="55">
        <f>AVERAGE(Tabela1[[#This Row],[Fevereiro]:[Abril]])</f>
        <v>579.01666666666688</v>
      </c>
      <c r="O406" s="55">
        <f>AVERAGE(Tabela1[[#This Row],[Maio]:[Julho]])</f>
        <v>127.56666666666668</v>
      </c>
      <c r="P406" s="56">
        <f t="shared" si="6"/>
        <v>0</v>
      </c>
    </row>
    <row r="407" spans="1:16">
      <c r="A407" s="7" t="s">
        <v>819</v>
      </c>
      <c r="B407" s="7" t="s">
        <v>891</v>
      </c>
      <c r="C407" s="8">
        <v>12.63</v>
      </c>
      <c r="D407" s="8">
        <v>550.1</v>
      </c>
      <c r="E407" s="8">
        <v>79.319999999999993</v>
      </c>
      <c r="F407" s="8">
        <v>73.800000000000011</v>
      </c>
      <c r="G407" s="8">
        <v>224.95</v>
      </c>
      <c r="H407" s="8">
        <v>73.800000000000011</v>
      </c>
      <c r="I407" s="8">
        <v>63.529999999999987</v>
      </c>
      <c r="J407" s="9" t="s">
        <v>881</v>
      </c>
      <c r="K407" s="9" t="s">
        <v>17</v>
      </c>
      <c r="L407" s="9" t="s">
        <v>13</v>
      </c>
      <c r="M407" s="9" t="s">
        <v>902</v>
      </c>
      <c r="N407" s="55">
        <f>AVERAGE(Tabela1[[#This Row],[Fevereiro]:[Abril]])</f>
        <v>214.01666666666665</v>
      </c>
      <c r="O407" s="55">
        <f>AVERAGE(Tabela1[[#This Row],[Maio]:[Julho]])</f>
        <v>124.18333333333334</v>
      </c>
      <c r="P407" s="56">
        <f t="shared" si="6"/>
        <v>0</v>
      </c>
    </row>
    <row r="408" spans="1:16">
      <c r="A408" s="7" t="s">
        <v>662</v>
      </c>
      <c r="B408" s="7" t="s">
        <v>890</v>
      </c>
      <c r="C408" s="8">
        <v>197.91</v>
      </c>
      <c r="D408" s="8">
        <v>69.569999999999993</v>
      </c>
      <c r="E408" s="8">
        <v>113.50999999999999</v>
      </c>
      <c r="F408" s="8">
        <v>8.06</v>
      </c>
      <c r="G408" s="8">
        <v>154.66999999999999</v>
      </c>
      <c r="H408" s="8">
        <v>158.93</v>
      </c>
      <c r="I408" s="8">
        <v>63.529999999999987</v>
      </c>
      <c r="J408" s="9" t="s">
        <v>879</v>
      </c>
      <c r="K408" s="9" t="s">
        <v>21</v>
      </c>
      <c r="L408" s="9" t="s">
        <v>13</v>
      </c>
      <c r="M408" s="7" t="s">
        <v>901</v>
      </c>
      <c r="N408" s="55">
        <f>AVERAGE(Tabela1[[#This Row],[Fevereiro]:[Abril]])</f>
        <v>126.99666666666667</v>
      </c>
      <c r="O408" s="55">
        <f>AVERAGE(Tabela1[[#This Row],[Maio]:[Julho]])</f>
        <v>107.21999999999998</v>
      </c>
      <c r="P408" s="56">
        <f t="shared" si="6"/>
        <v>0</v>
      </c>
    </row>
    <row r="409" spans="1:16">
      <c r="A409" s="7" t="s">
        <v>666</v>
      </c>
      <c r="B409" s="7" t="s">
        <v>890</v>
      </c>
      <c r="C409" s="8">
        <v>0</v>
      </c>
      <c r="D409" s="8">
        <v>74.52000000000001</v>
      </c>
      <c r="E409" s="8">
        <v>19.82</v>
      </c>
      <c r="F409" s="8">
        <v>0</v>
      </c>
      <c r="G409" s="8">
        <v>194.84000000000003</v>
      </c>
      <c r="H409" s="8">
        <v>77.8</v>
      </c>
      <c r="I409" s="8">
        <v>63.529999999999987</v>
      </c>
      <c r="J409" s="9" t="s">
        <v>879</v>
      </c>
      <c r="K409" s="9" t="s">
        <v>16</v>
      </c>
      <c r="L409" s="9" t="s">
        <v>13</v>
      </c>
      <c r="M409" s="7" t="s">
        <v>901</v>
      </c>
      <c r="N409" s="55">
        <f>AVERAGE(Tabela1[[#This Row],[Fevereiro]:[Abril]])</f>
        <v>31.446666666666669</v>
      </c>
      <c r="O409" s="55">
        <f>AVERAGE(Tabela1[[#This Row],[Maio]:[Julho]])</f>
        <v>90.88000000000001</v>
      </c>
      <c r="P409" s="56">
        <f t="shared" si="6"/>
        <v>2</v>
      </c>
    </row>
    <row r="410" spans="1:16">
      <c r="A410" s="7" t="s">
        <v>775</v>
      </c>
      <c r="B410" s="7" t="s">
        <v>890</v>
      </c>
      <c r="C410" s="8">
        <v>32.28</v>
      </c>
      <c r="D410" s="8">
        <v>69.569999999999993</v>
      </c>
      <c r="E410" s="8">
        <v>39.659999999999997</v>
      </c>
      <c r="F410" s="8">
        <v>96.38</v>
      </c>
      <c r="G410" s="8">
        <v>169.26</v>
      </c>
      <c r="H410" s="8">
        <v>0</v>
      </c>
      <c r="I410" s="8">
        <v>63.529999999999987</v>
      </c>
      <c r="J410" s="9" t="s">
        <v>23</v>
      </c>
      <c r="K410" s="9" t="s">
        <v>15</v>
      </c>
      <c r="L410" s="9" t="s">
        <v>12</v>
      </c>
      <c r="M410" s="9" t="s">
        <v>902</v>
      </c>
      <c r="N410" s="55">
        <f>AVERAGE(Tabela1[[#This Row],[Fevereiro]:[Abril]])</f>
        <v>47.169999999999995</v>
      </c>
      <c r="O410" s="55">
        <f>AVERAGE(Tabela1[[#This Row],[Maio]:[Julho]])</f>
        <v>88.546666666666667</v>
      </c>
      <c r="P410" s="56">
        <f t="shared" si="6"/>
        <v>2</v>
      </c>
    </row>
    <row r="411" spans="1:16">
      <c r="A411" s="7" t="s">
        <v>467</v>
      </c>
      <c r="B411" s="7" t="s">
        <v>889</v>
      </c>
      <c r="C411" s="8">
        <v>48.84</v>
      </c>
      <c r="D411" s="8">
        <v>1.84</v>
      </c>
      <c r="E411" s="8">
        <v>79.3</v>
      </c>
      <c r="F411" s="8">
        <v>73.800000000000011</v>
      </c>
      <c r="G411" s="8">
        <v>82.600000000000009</v>
      </c>
      <c r="H411" s="8">
        <v>73.800000000000011</v>
      </c>
      <c r="I411" s="8">
        <v>63.529999999999987</v>
      </c>
      <c r="J411" s="9" t="s">
        <v>879</v>
      </c>
      <c r="K411" s="9" t="s">
        <v>20</v>
      </c>
      <c r="L411" s="9" t="s">
        <v>13</v>
      </c>
      <c r="M411" s="9" t="s">
        <v>902</v>
      </c>
      <c r="N411" s="55">
        <f>AVERAGE(Tabela1[[#This Row],[Fevereiro]:[Abril]])</f>
        <v>43.326666666666675</v>
      </c>
      <c r="O411" s="55">
        <f>AVERAGE(Tabela1[[#This Row],[Maio]:[Julho]])</f>
        <v>76.733333333333348</v>
      </c>
      <c r="P411" s="56">
        <f t="shared" si="6"/>
        <v>2</v>
      </c>
    </row>
    <row r="412" spans="1:16">
      <c r="A412" s="7" t="s">
        <v>743</v>
      </c>
      <c r="B412" s="7" t="s">
        <v>888</v>
      </c>
      <c r="C412" s="8">
        <v>0</v>
      </c>
      <c r="D412" s="8">
        <v>0</v>
      </c>
      <c r="E412" s="8">
        <v>0</v>
      </c>
      <c r="F412" s="8">
        <v>79.319999999999993</v>
      </c>
      <c r="G412" s="8">
        <v>73.800000000000011</v>
      </c>
      <c r="H412" s="8">
        <v>73.800000000000011</v>
      </c>
      <c r="I412" s="8">
        <v>63.529999999999987</v>
      </c>
      <c r="J412" s="9" t="s">
        <v>880</v>
      </c>
      <c r="K412" s="9" t="s">
        <v>15</v>
      </c>
      <c r="L412" s="9" t="s">
        <v>12</v>
      </c>
      <c r="M412" s="9" t="s">
        <v>902</v>
      </c>
      <c r="N412" s="55">
        <f>AVERAGE(Tabela1[[#This Row],[Fevereiro]:[Abril]])</f>
        <v>0</v>
      </c>
      <c r="O412" s="55">
        <f>AVERAGE(Tabela1[[#This Row],[Maio]:[Julho]])</f>
        <v>75.64</v>
      </c>
      <c r="P412" s="56">
        <f t="shared" si="6"/>
        <v>2</v>
      </c>
    </row>
    <row r="413" spans="1:16">
      <c r="A413" s="7" t="s">
        <v>833</v>
      </c>
      <c r="B413" s="7" t="s">
        <v>888</v>
      </c>
      <c r="C413" s="8">
        <v>0</v>
      </c>
      <c r="D413" s="8">
        <v>0</v>
      </c>
      <c r="E413" s="8">
        <v>79.319999999999993</v>
      </c>
      <c r="F413" s="8">
        <v>73.800000000000011</v>
      </c>
      <c r="G413" s="8">
        <v>73.800000000000011</v>
      </c>
      <c r="H413" s="8">
        <v>73.800000000000011</v>
      </c>
      <c r="I413" s="8">
        <v>63.529999999999987</v>
      </c>
      <c r="J413" s="9" t="s">
        <v>882</v>
      </c>
      <c r="K413" s="9" t="s">
        <v>22</v>
      </c>
      <c r="L413" s="9" t="s">
        <v>13</v>
      </c>
      <c r="M413" s="7" t="s">
        <v>901</v>
      </c>
      <c r="N413" s="55">
        <f>AVERAGE(Tabela1[[#This Row],[Fevereiro]:[Abril]])</f>
        <v>26.439999999999998</v>
      </c>
      <c r="O413" s="55">
        <f>AVERAGE(Tabela1[[#This Row],[Maio]:[Julho]])</f>
        <v>73.800000000000011</v>
      </c>
      <c r="P413" s="56">
        <f t="shared" si="6"/>
        <v>2</v>
      </c>
    </row>
    <row r="414" spans="1:16">
      <c r="A414" s="7" t="s">
        <v>836</v>
      </c>
      <c r="B414" s="7" t="s">
        <v>888</v>
      </c>
      <c r="C414" s="8">
        <v>0</v>
      </c>
      <c r="D414" s="8">
        <v>21.12</v>
      </c>
      <c r="E414" s="8">
        <v>79.319999999999993</v>
      </c>
      <c r="F414" s="8">
        <v>73.800000000000011</v>
      </c>
      <c r="G414" s="8">
        <v>73.800000000000011</v>
      </c>
      <c r="H414" s="8">
        <v>73.800000000000011</v>
      </c>
      <c r="I414" s="8">
        <v>63.529999999999987</v>
      </c>
      <c r="J414" s="9" t="s">
        <v>885</v>
      </c>
      <c r="K414" s="9" t="s">
        <v>15</v>
      </c>
      <c r="L414" s="9" t="s">
        <v>13</v>
      </c>
      <c r="M414" s="7" t="s">
        <v>901</v>
      </c>
      <c r="N414" s="55">
        <f>AVERAGE(Tabela1[[#This Row],[Fevereiro]:[Abril]])</f>
        <v>33.479999999999997</v>
      </c>
      <c r="O414" s="55">
        <f>AVERAGE(Tabela1[[#This Row],[Maio]:[Julho]])</f>
        <v>73.800000000000011</v>
      </c>
      <c r="P414" s="56">
        <f t="shared" si="6"/>
        <v>2</v>
      </c>
    </row>
    <row r="415" spans="1:16">
      <c r="A415" s="7" t="s">
        <v>839</v>
      </c>
      <c r="B415" s="7" t="s">
        <v>888</v>
      </c>
      <c r="C415" s="8">
        <v>1.84</v>
      </c>
      <c r="D415" s="8">
        <v>4.7700000000000005</v>
      </c>
      <c r="E415" s="8">
        <v>2.88</v>
      </c>
      <c r="F415" s="8">
        <v>73.800000000000011</v>
      </c>
      <c r="G415" s="8">
        <v>73.800000000000011</v>
      </c>
      <c r="H415" s="8">
        <v>73.800000000000011</v>
      </c>
      <c r="I415" s="8">
        <v>63.529999999999987</v>
      </c>
      <c r="J415" s="9" t="s">
        <v>23</v>
      </c>
      <c r="K415" s="9" t="s">
        <v>15</v>
      </c>
      <c r="L415" s="9" t="s">
        <v>13</v>
      </c>
      <c r="M415" s="7" t="s">
        <v>901</v>
      </c>
      <c r="N415" s="55">
        <f>AVERAGE(Tabela1[[#This Row],[Fevereiro]:[Abril]])</f>
        <v>3.1633333333333336</v>
      </c>
      <c r="O415" s="55">
        <f>AVERAGE(Tabela1[[#This Row],[Maio]:[Julho]])</f>
        <v>73.800000000000011</v>
      </c>
      <c r="P415" s="56">
        <f t="shared" si="6"/>
        <v>2</v>
      </c>
    </row>
    <row r="416" spans="1:16">
      <c r="A416" s="7" t="s">
        <v>691</v>
      </c>
      <c r="B416" s="7" t="s">
        <v>890</v>
      </c>
      <c r="C416" s="8">
        <v>63.36</v>
      </c>
      <c r="D416" s="8">
        <v>69.569999999999993</v>
      </c>
      <c r="E416" s="8">
        <v>69.37</v>
      </c>
      <c r="F416" s="8">
        <v>77.910000000000011</v>
      </c>
      <c r="G416" s="8">
        <v>1.89</v>
      </c>
      <c r="H416" s="8">
        <v>73.800000000000011</v>
      </c>
      <c r="I416" s="8">
        <v>63.529999999999987</v>
      </c>
      <c r="J416" s="9" t="s">
        <v>879</v>
      </c>
      <c r="K416" s="9" t="s">
        <v>16</v>
      </c>
      <c r="L416" s="9" t="s">
        <v>13</v>
      </c>
      <c r="M416" s="7" t="s">
        <v>901</v>
      </c>
      <c r="N416" s="55">
        <f>AVERAGE(Tabela1[[#This Row],[Fevereiro]:[Abril]])</f>
        <v>67.433333333333337</v>
      </c>
      <c r="O416" s="55">
        <f>AVERAGE(Tabela1[[#This Row],[Maio]:[Julho]])</f>
        <v>51.20000000000001</v>
      </c>
      <c r="P416" s="56">
        <f t="shared" si="6"/>
        <v>0</v>
      </c>
    </row>
    <row r="417" spans="1:16">
      <c r="A417" s="7" t="s">
        <v>75</v>
      </c>
      <c r="B417" s="7" t="s">
        <v>889</v>
      </c>
      <c r="C417" s="8">
        <v>1.0900000000000001</v>
      </c>
      <c r="D417" s="8">
        <v>157.54</v>
      </c>
      <c r="E417" s="8">
        <v>283.14</v>
      </c>
      <c r="F417" s="8">
        <v>1.1299999999999999</v>
      </c>
      <c r="G417" s="8">
        <v>73.800000000000011</v>
      </c>
      <c r="H417" s="8">
        <v>73.800000000000011</v>
      </c>
      <c r="I417" s="8">
        <v>63.529999999999987</v>
      </c>
      <c r="J417" s="9" t="s">
        <v>879</v>
      </c>
      <c r="K417" s="9" t="s">
        <v>15</v>
      </c>
      <c r="L417" s="9" t="s">
        <v>13</v>
      </c>
      <c r="M417" s="9" t="s">
        <v>902</v>
      </c>
      <c r="N417" s="55">
        <f>AVERAGE(Tabela1[[#This Row],[Fevereiro]:[Abril]])</f>
        <v>147.25666666666666</v>
      </c>
      <c r="O417" s="55">
        <f>AVERAGE(Tabela1[[#This Row],[Maio]:[Julho]])</f>
        <v>49.576666666666675</v>
      </c>
      <c r="P417" s="56">
        <f t="shared" si="6"/>
        <v>0</v>
      </c>
    </row>
    <row r="418" spans="1:16">
      <c r="A418" s="7" t="s">
        <v>538</v>
      </c>
      <c r="B418" s="7" t="s">
        <v>889</v>
      </c>
      <c r="C418" s="8">
        <v>0</v>
      </c>
      <c r="D418" s="8">
        <v>0</v>
      </c>
      <c r="E418" s="8">
        <v>0</v>
      </c>
      <c r="F418" s="8">
        <v>0</v>
      </c>
      <c r="G418" s="8">
        <v>41.53</v>
      </c>
      <c r="H418" s="8">
        <v>62.52000000000001</v>
      </c>
      <c r="I418" s="8">
        <v>63.529999999999987</v>
      </c>
      <c r="J418" s="9" t="s">
        <v>879</v>
      </c>
      <c r="K418" s="9" t="s">
        <v>17</v>
      </c>
      <c r="L418" s="9" t="s">
        <v>13</v>
      </c>
      <c r="M418" s="9" t="s">
        <v>902</v>
      </c>
      <c r="N418" s="55">
        <f>AVERAGE(Tabela1[[#This Row],[Fevereiro]:[Abril]])</f>
        <v>0</v>
      </c>
      <c r="O418" s="55">
        <f>AVERAGE(Tabela1[[#This Row],[Maio]:[Julho]])</f>
        <v>34.683333333333337</v>
      </c>
      <c r="P418" s="56">
        <f t="shared" si="6"/>
        <v>2</v>
      </c>
    </row>
    <row r="419" spans="1:16">
      <c r="A419" s="7" t="s">
        <v>820</v>
      </c>
      <c r="B419" s="7" t="s">
        <v>891</v>
      </c>
      <c r="C419" s="8">
        <v>73.92</v>
      </c>
      <c r="D419" s="8">
        <v>3.68</v>
      </c>
      <c r="E419" s="8">
        <v>173.6</v>
      </c>
      <c r="F419" s="8">
        <v>73.800000000000011</v>
      </c>
      <c r="G419" s="8">
        <v>26.880000000000003</v>
      </c>
      <c r="H419" s="8">
        <v>0</v>
      </c>
      <c r="I419" s="8">
        <v>63.529999999999987</v>
      </c>
      <c r="J419" s="9" t="s">
        <v>882</v>
      </c>
      <c r="K419" s="9" t="s">
        <v>15</v>
      </c>
      <c r="L419" s="9" t="s">
        <v>13</v>
      </c>
      <c r="M419" s="7" t="s">
        <v>901</v>
      </c>
      <c r="N419" s="55">
        <f>AVERAGE(Tabela1[[#This Row],[Fevereiro]:[Abril]])</f>
        <v>83.733333333333334</v>
      </c>
      <c r="O419" s="55">
        <f>AVERAGE(Tabela1[[#This Row],[Maio]:[Julho]])</f>
        <v>33.56</v>
      </c>
      <c r="P419" s="56">
        <f t="shared" si="6"/>
        <v>0</v>
      </c>
    </row>
    <row r="420" spans="1:16">
      <c r="A420" s="7" t="s">
        <v>679</v>
      </c>
      <c r="B420" s="7" t="s">
        <v>890</v>
      </c>
      <c r="C420" s="8">
        <v>324.48</v>
      </c>
      <c r="D420" s="8">
        <v>0</v>
      </c>
      <c r="E420" s="8">
        <v>47.16</v>
      </c>
      <c r="F420" s="8">
        <v>19.829999999999998</v>
      </c>
      <c r="G420" s="8">
        <v>0</v>
      </c>
      <c r="H420" s="8">
        <v>73.800000000000011</v>
      </c>
      <c r="I420" s="8">
        <v>63.529999999999987</v>
      </c>
      <c r="J420" s="9" t="s">
        <v>879</v>
      </c>
      <c r="K420" s="9" t="s">
        <v>16</v>
      </c>
      <c r="L420" s="9" t="s">
        <v>13</v>
      </c>
      <c r="M420" s="7" t="s">
        <v>901</v>
      </c>
      <c r="N420" s="55">
        <f>AVERAGE(Tabela1[[#This Row],[Fevereiro]:[Abril]])</f>
        <v>123.88</v>
      </c>
      <c r="O420" s="55">
        <f>AVERAGE(Tabela1[[#This Row],[Maio]:[Julho]])</f>
        <v>31.210000000000004</v>
      </c>
      <c r="P420" s="56">
        <f t="shared" si="6"/>
        <v>0</v>
      </c>
    </row>
    <row r="421" spans="1:16">
      <c r="A421" s="7" t="s">
        <v>763</v>
      </c>
      <c r="B421" s="7" t="s">
        <v>890</v>
      </c>
      <c r="C421" s="8">
        <v>21.12</v>
      </c>
      <c r="D421" s="8">
        <v>7.35</v>
      </c>
      <c r="E421" s="8">
        <v>0</v>
      </c>
      <c r="F421" s="8">
        <v>0</v>
      </c>
      <c r="G421" s="8">
        <v>540.3900000000001</v>
      </c>
      <c r="H421" s="8">
        <v>70.400000000000006</v>
      </c>
      <c r="I421" s="8">
        <v>63.9</v>
      </c>
      <c r="J421" s="9" t="s">
        <v>879</v>
      </c>
      <c r="K421" s="9" t="s">
        <v>18</v>
      </c>
      <c r="L421" s="9" t="s">
        <v>13</v>
      </c>
      <c r="M421" s="7" t="s">
        <v>901</v>
      </c>
      <c r="N421" s="55">
        <f>AVERAGE(Tabela1[[#This Row],[Fevereiro]:[Abril]])</f>
        <v>9.49</v>
      </c>
      <c r="O421" s="55">
        <f>AVERAGE(Tabela1[[#This Row],[Maio]:[Julho]])</f>
        <v>203.59666666666669</v>
      </c>
      <c r="P421" s="56">
        <f t="shared" si="6"/>
        <v>2</v>
      </c>
    </row>
    <row r="422" spans="1:16">
      <c r="A422" s="7" t="s">
        <v>51</v>
      </c>
      <c r="B422" s="7" t="s">
        <v>888</v>
      </c>
      <c r="C422" s="8">
        <v>426.69</v>
      </c>
      <c r="D422" s="8">
        <v>73.92</v>
      </c>
      <c r="E422" s="8">
        <v>33.18</v>
      </c>
      <c r="F422" s="8">
        <v>529.70000000000005</v>
      </c>
      <c r="G422" s="8">
        <v>0</v>
      </c>
      <c r="H422" s="8">
        <v>77.22</v>
      </c>
      <c r="I422" s="8">
        <v>63.9</v>
      </c>
      <c r="J422" s="9" t="s">
        <v>879</v>
      </c>
      <c r="K422" s="9" t="s">
        <v>15</v>
      </c>
      <c r="L422" s="9" t="s">
        <v>13</v>
      </c>
      <c r="M422" s="9" t="s">
        <v>902</v>
      </c>
      <c r="N422" s="55">
        <f>AVERAGE(Tabela1[[#This Row],[Fevereiro]:[Abril]])</f>
        <v>177.92999999999998</v>
      </c>
      <c r="O422" s="55">
        <f>AVERAGE(Tabela1[[#This Row],[Maio]:[Julho]])</f>
        <v>202.3066666666667</v>
      </c>
      <c r="P422" s="56">
        <f t="shared" si="6"/>
        <v>2</v>
      </c>
    </row>
    <row r="423" spans="1:16">
      <c r="A423" s="7" t="s">
        <v>739</v>
      </c>
      <c r="B423" s="7" t="s">
        <v>888</v>
      </c>
      <c r="C423" s="8">
        <v>230.4</v>
      </c>
      <c r="D423" s="8">
        <v>32.96</v>
      </c>
      <c r="E423" s="8">
        <v>3.86</v>
      </c>
      <c r="F423" s="8">
        <v>125.46000000000001</v>
      </c>
      <c r="G423" s="8">
        <v>261.84999999999997</v>
      </c>
      <c r="H423" s="8">
        <v>179.57999999999996</v>
      </c>
      <c r="I423" s="8">
        <v>63.9</v>
      </c>
      <c r="J423" s="9" t="s">
        <v>883</v>
      </c>
      <c r="K423" s="9" t="s">
        <v>15</v>
      </c>
      <c r="L423" s="9" t="s">
        <v>13</v>
      </c>
      <c r="M423" s="9" t="s">
        <v>902</v>
      </c>
      <c r="N423" s="55">
        <f>AVERAGE(Tabela1[[#This Row],[Fevereiro]:[Abril]])</f>
        <v>89.073333333333338</v>
      </c>
      <c r="O423" s="55">
        <f>AVERAGE(Tabela1[[#This Row],[Maio]:[Julho]])</f>
        <v>188.96333333333328</v>
      </c>
      <c r="P423" s="56">
        <f t="shared" si="6"/>
        <v>2</v>
      </c>
    </row>
    <row r="424" spans="1:16">
      <c r="A424" s="7" t="s">
        <v>762</v>
      </c>
      <c r="B424" s="7" t="s">
        <v>890</v>
      </c>
      <c r="C424" s="8">
        <v>73.760000000000005</v>
      </c>
      <c r="D424" s="8">
        <v>682.88</v>
      </c>
      <c r="E424" s="8">
        <v>89.22</v>
      </c>
      <c r="F424" s="8">
        <v>125.46000000000001</v>
      </c>
      <c r="G424" s="8">
        <v>82.110000000000014</v>
      </c>
      <c r="H424" s="8">
        <v>232.23000000000002</v>
      </c>
      <c r="I424" s="8">
        <v>63.9</v>
      </c>
      <c r="J424" s="9" t="s">
        <v>879</v>
      </c>
      <c r="K424" s="9" t="s">
        <v>15</v>
      </c>
      <c r="L424" s="9" t="s">
        <v>13</v>
      </c>
      <c r="M424" s="7" t="s">
        <v>901</v>
      </c>
      <c r="N424" s="55">
        <f>AVERAGE(Tabela1[[#This Row],[Fevereiro]:[Abril]])</f>
        <v>281.95333333333332</v>
      </c>
      <c r="O424" s="55">
        <f>AVERAGE(Tabela1[[#This Row],[Maio]:[Julho]])</f>
        <v>146.60000000000002</v>
      </c>
      <c r="P424" s="56">
        <f t="shared" si="6"/>
        <v>0</v>
      </c>
    </row>
    <row r="425" spans="1:16">
      <c r="A425" s="7" t="s">
        <v>473</v>
      </c>
      <c r="B425" s="7" t="s">
        <v>889</v>
      </c>
      <c r="C425" s="8">
        <v>73.92</v>
      </c>
      <c r="D425" s="8">
        <v>73.92</v>
      </c>
      <c r="E425" s="8">
        <v>191.62999999999997</v>
      </c>
      <c r="F425" s="8">
        <v>73.800000000000011</v>
      </c>
      <c r="G425" s="8">
        <v>82.600000000000009</v>
      </c>
      <c r="H425" s="8">
        <v>266.65999999999997</v>
      </c>
      <c r="I425" s="8">
        <v>63.9</v>
      </c>
      <c r="J425" s="9" t="s">
        <v>880</v>
      </c>
      <c r="K425" s="9" t="s">
        <v>20</v>
      </c>
      <c r="L425" s="9" t="s">
        <v>13</v>
      </c>
      <c r="M425" s="9" t="s">
        <v>902</v>
      </c>
      <c r="N425" s="55">
        <f>AVERAGE(Tabela1[[#This Row],[Fevereiro]:[Abril]])</f>
        <v>113.15666666666665</v>
      </c>
      <c r="O425" s="55">
        <f>AVERAGE(Tabela1[[#This Row],[Maio]:[Julho]])</f>
        <v>141.02000000000001</v>
      </c>
      <c r="P425" s="56">
        <f t="shared" si="6"/>
        <v>2</v>
      </c>
    </row>
    <row r="426" spans="1:16">
      <c r="A426" s="7" t="s">
        <v>541</v>
      </c>
      <c r="B426" s="7" t="s">
        <v>889</v>
      </c>
      <c r="C426" s="8">
        <v>69.569999999999993</v>
      </c>
      <c r="D426" s="8">
        <v>65.430000000000007</v>
      </c>
      <c r="E426" s="8">
        <v>204.17000000000007</v>
      </c>
      <c r="F426" s="8">
        <v>74.540000000000006</v>
      </c>
      <c r="G426" s="8">
        <v>84.07</v>
      </c>
      <c r="H426" s="8">
        <v>244.10999999999993</v>
      </c>
      <c r="I426" s="8">
        <v>63.9</v>
      </c>
      <c r="J426" s="9" t="s">
        <v>881</v>
      </c>
      <c r="K426" s="9" t="s">
        <v>15</v>
      </c>
      <c r="L426" s="9" t="s">
        <v>13</v>
      </c>
      <c r="M426" s="9" t="s">
        <v>902</v>
      </c>
      <c r="N426" s="55">
        <f>AVERAGE(Tabela1[[#This Row],[Fevereiro]:[Abril]])</f>
        <v>113.05666666666669</v>
      </c>
      <c r="O426" s="55">
        <f>AVERAGE(Tabela1[[#This Row],[Maio]:[Julho]])</f>
        <v>134.23999999999998</v>
      </c>
      <c r="P426" s="56">
        <f t="shared" si="6"/>
        <v>2</v>
      </c>
    </row>
    <row r="427" spans="1:16">
      <c r="A427" s="7" t="s">
        <v>778</v>
      </c>
      <c r="B427" s="7" t="s">
        <v>890</v>
      </c>
      <c r="C427" s="8">
        <v>407.38000000000011</v>
      </c>
      <c r="D427" s="8">
        <v>75.78</v>
      </c>
      <c r="E427" s="8">
        <v>0</v>
      </c>
      <c r="F427" s="8">
        <v>0</v>
      </c>
      <c r="G427" s="8">
        <v>0</v>
      </c>
      <c r="H427" s="8">
        <v>381.55999999999995</v>
      </c>
      <c r="I427" s="8">
        <v>63.9</v>
      </c>
      <c r="J427" s="9" t="s">
        <v>886</v>
      </c>
      <c r="K427" s="9" t="s">
        <v>15</v>
      </c>
      <c r="L427" s="9" t="s">
        <v>13</v>
      </c>
      <c r="M427" s="9" t="s">
        <v>902</v>
      </c>
      <c r="N427" s="55">
        <f>AVERAGE(Tabela1[[#This Row],[Fevereiro]:[Abril]])</f>
        <v>161.05333333333337</v>
      </c>
      <c r="O427" s="55">
        <f>AVERAGE(Tabela1[[#This Row],[Maio]:[Julho]])</f>
        <v>127.18666666666665</v>
      </c>
      <c r="P427" s="56">
        <f t="shared" si="6"/>
        <v>0</v>
      </c>
    </row>
    <row r="428" spans="1:16">
      <c r="A428" s="7" t="s">
        <v>759</v>
      </c>
      <c r="B428" s="7" t="s">
        <v>888</v>
      </c>
      <c r="C428" s="8">
        <v>507.89000000000004</v>
      </c>
      <c r="D428" s="8">
        <v>17.68</v>
      </c>
      <c r="E428" s="8">
        <v>1.89</v>
      </c>
      <c r="F428" s="8">
        <v>174.45</v>
      </c>
      <c r="G428" s="8">
        <v>24.6</v>
      </c>
      <c r="H428" s="8">
        <v>96.58</v>
      </c>
      <c r="I428" s="8">
        <v>63.9</v>
      </c>
      <c r="J428" s="9" t="s">
        <v>883</v>
      </c>
      <c r="K428" s="9" t="s">
        <v>15</v>
      </c>
      <c r="L428" s="9" t="s">
        <v>13</v>
      </c>
      <c r="M428" s="7" t="s">
        <v>901</v>
      </c>
      <c r="N428" s="55">
        <f>AVERAGE(Tabela1[[#This Row],[Fevereiro]:[Abril]])</f>
        <v>175.82000000000002</v>
      </c>
      <c r="O428" s="55">
        <f>AVERAGE(Tabela1[[#This Row],[Maio]:[Julho]])</f>
        <v>98.543333333333337</v>
      </c>
      <c r="P428" s="56">
        <f t="shared" si="6"/>
        <v>0</v>
      </c>
    </row>
    <row r="429" spans="1:16">
      <c r="A429" s="7" t="s">
        <v>740</v>
      </c>
      <c r="B429" s="7" t="s">
        <v>888</v>
      </c>
      <c r="C429" s="8">
        <v>2.12</v>
      </c>
      <c r="D429" s="8">
        <v>35.82</v>
      </c>
      <c r="E429" s="8">
        <v>2.1800000000000002</v>
      </c>
      <c r="F429" s="8">
        <v>134.33999999999997</v>
      </c>
      <c r="G429" s="8">
        <v>82.110000000000014</v>
      </c>
      <c r="H429" s="8">
        <v>39.6</v>
      </c>
      <c r="I429" s="8">
        <v>63.9</v>
      </c>
      <c r="J429" s="9" t="s">
        <v>882</v>
      </c>
      <c r="K429" s="9" t="s">
        <v>15</v>
      </c>
      <c r="L429" s="9" t="s">
        <v>13</v>
      </c>
      <c r="M429" s="9" t="s">
        <v>902</v>
      </c>
      <c r="N429" s="55">
        <f>AVERAGE(Tabela1[[#This Row],[Fevereiro]:[Abril]])</f>
        <v>13.373333333333333</v>
      </c>
      <c r="O429" s="55">
        <f>AVERAGE(Tabela1[[#This Row],[Maio]:[Julho]])</f>
        <v>85.350000000000009</v>
      </c>
      <c r="P429" s="56">
        <f t="shared" si="6"/>
        <v>2</v>
      </c>
    </row>
    <row r="430" spans="1:16">
      <c r="A430" s="7" t="s">
        <v>733</v>
      </c>
      <c r="B430" s="7" t="s">
        <v>888</v>
      </c>
      <c r="C430" s="8">
        <v>0</v>
      </c>
      <c r="D430" s="8">
        <v>27.650000000000002</v>
      </c>
      <c r="E430" s="8">
        <v>85.9</v>
      </c>
      <c r="F430" s="8">
        <v>125.46000000000001</v>
      </c>
      <c r="G430" s="8">
        <v>82.110000000000014</v>
      </c>
      <c r="H430" s="8">
        <v>33.36</v>
      </c>
      <c r="I430" s="8">
        <v>63.9</v>
      </c>
      <c r="J430" s="9" t="s">
        <v>23</v>
      </c>
      <c r="K430" s="9" t="s">
        <v>15</v>
      </c>
      <c r="L430" s="9" t="s">
        <v>13</v>
      </c>
      <c r="M430" s="9" t="s">
        <v>902</v>
      </c>
      <c r="N430" s="55">
        <f>AVERAGE(Tabela1[[#This Row],[Fevereiro]:[Abril]])</f>
        <v>37.85</v>
      </c>
      <c r="O430" s="55">
        <f>AVERAGE(Tabela1[[#This Row],[Maio]:[Julho]])</f>
        <v>80.31</v>
      </c>
      <c r="P430" s="56">
        <f t="shared" si="6"/>
        <v>2</v>
      </c>
    </row>
    <row r="431" spans="1:16">
      <c r="A431" s="7" t="s">
        <v>481</v>
      </c>
      <c r="B431" s="7" t="s">
        <v>889</v>
      </c>
      <c r="C431" s="8">
        <v>1.0900000000000001</v>
      </c>
      <c r="D431" s="8">
        <v>73.92</v>
      </c>
      <c r="E431" s="8">
        <v>85.9</v>
      </c>
      <c r="F431" s="8">
        <v>73.800000000000011</v>
      </c>
      <c r="G431" s="8">
        <v>82.600000000000009</v>
      </c>
      <c r="H431" s="8">
        <v>73.800000000000011</v>
      </c>
      <c r="I431" s="8">
        <v>63.9</v>
      </c>
      <c r="J431" s="9" t="s">
        <v>879</v>
      </c>
      <c r="K431" s="9" t="s">
        <v>16</v>
      </c>
      <c r="L431" s="9" t="s">
        <v>13</v>
      </c>
      <c r="M431" s="9" t="s">
        <v>902</v>
      </c>
      <c r="N431" s="55">
        <f>AVERAGE(Tabela1[[#This Row],[Fevereiro]:[Abril]])</f>
        <v>53.636666666666677</v>
      </c>
      <c r="O431" s="55">
        <f>AVERAGE(Tabela1[[#This Row],[Maio]:[Julho]])</f>
        <v>76.733333333333348</v>
      </c>
      <c r="P431" s="56">
        <f t="shared" si="6"/>
        <v>2</v>
      </c>
    </row>
    <row r="432" spans="1:16">
      <c r="A432" s="7" t="s">
        <v>463</v>
      </c>
      <c r="B432" s="7" t="s">
        <v>889</v>
      </c>
      <c r="C432" s="8">
        <v>73.760000000000005</v>
      </c>
      <c r="D432" s="8">
        <v>73.92</v>
      </c>
      <c r="E432" s="8">
        <v>0</v>
      </c>
      <c r="F432" s="8">
        <v>0</v>
      </c>
      <c r="G432" s="8">
        <v>82.600000000000009</v>
      </c>
      <c r="H432" s="8">
        <v>73.800000000000011</v>
      </c>
      <c r="I432" s="8">
        <v>63.9</v>
      </c>
      <c r="J432" s="9" t="s">
        <v>879</v>
      </c>
      <c r="K432" s="9" t="s">
        <v>20</v>
      </c>
      <c r="L432" s="9" t="s">
        <v>13</v>
      </c>
      <c r="M432" s="9" t="s">
        <v>902</v>
      </c>
      <c r="N432" s="55">
        <f>AVERAGE(Tabela1[[#This Row],[Fevereiro]:[Abril]])</f>
        <v>49.226666666666667</v>
      </c>
      <c r="O432" s="55">
        <f>AVERAGE(Tabela1[[#This Row],[Maio]:[Julho]])</f>
        <v>52.133333333333347</v>
      </c>
      <c r="P432" s="56">
        <f t="shared" si="6"/>
        <v>2</v>
      </c>
    </row>
    <row r="433" spans="1:16">
      <c r="A433" s="7" t="s">
        <v>478</v>
      </c>
      <c r="B433" s="7" t="s">
        <v>889</v>
      </c>
      <c r="C433" s="8">
        <v>0</v>
      </c>
      <c r="D433" s="8">
        <v>601.8900000000001</v>
      </c>
      <c r="E433" s="8">
        <v>121.58999999999999</v>
      </c>
      <c r="F433" s="8">
        <v>73.800000000000011</v>
      </c>
      <c r="G433" s="8">
        <v>0</v>
      </c>
      <c r="H433" s="8">
        <v>73.800000000000011</v>
      </c>
      <c r="I433" s="8">
        <v>63.9</v>
      </c>
      <c r="J433" s="9" t="s">
        <v>887</v>
      </c>
      <c r="K433" s="9" t="s">
        <v>15</v>
      </c>
      <c r="L433" s="9" t="s">
        <v>13</v>
      </c>
      <c r="M433" s="9" t="s">
        <v>902</v>
      </c>
      <c r="N433" s="55">
        <f>AVERAGE(Tabela1[[#This Row],[Fevereiro]:[Abril]])</f>
        <v>241.16000000000005</v>
      </c>
      <c r="O433" s="55">
        <f>AVERAGE(Tabela1[[#This Row],[Maio]:[Julho]])</f>
        <v>49.20000000000001</v>
      </c>
      <c r="P433" s="56">
        <f t="shared" si="6"/>
        <v>0</v>
      </c>
    </row>
    <row r="434" spans="1:16">
      <c r="A434" s="7" t="s">
        <v>471</v>
      </c>
      <c r="B434" s="7" t="s">
        <v>889</v>
      </c>
      <c r="C434" s="8">
        <v>0</v>
      </c>
      <c r="D434" s="8">
        <v>0</v>
      </c>
      <c r="E434" s="8">
        <v>0</v>
      </c>
      <c r="F434" s="8">
        <v>0</v>
      </c>
      <c r="G434" s="8">
        <v>0</v>
      </c>
      <c r="H434" s="8">
        <v>73.800000000000011</v>
      </c>
      <c r="I434" s="8">
        <v>63.9</v>
      </c>
      <c r="J434" s="9" t="s">
        <v>879</v>
      </c>
      <c r="K434" s="9" t="s">
        <v>20</v>
      </c>
      <c r="L434" s="9" t="s">
        <v>13</v>
      </c>
      <c r="M434" s="9" t="s">
        <v>902</v>
      </c>
      <c r="N434" s="55">
        <f>AVERAGE(Tabela1[[#This Row],[Fevereiro]:[Abril]])</f>
        <v>0</v>
      </c>
      <c r="O434" s="55">
        <f>AVERAGE(Tabela1[[#This Row],[Maio]:[Julho]])</f>
        <v>24.600000000000005</v>
      </c>
      <c r="P434" s="56">
        <f t="shared" si="6"/>
        <v>2</v>
      </c>
    </row>
    <row r="435" spans="1:16">
      <c r="A435" s="7" t="s">
        <v>770</v>
      </c>
      <c r="B435" s="7" t="s">
        <v>890</v>
      </c>
      <c r="C435" s="8">
        <v>1.84</v>
      </c>
      <c r="D435" s="8">
        <v>29.35</v>
      </c>
      <c r="E435" s="8">
        <v>1.89</v>
      </c>
      <c r="F435" s="8">
        <v>9.91</v>
      </c>
      <c r="G435" s="8">
        <v>0</v>
      </c>
      <c r="H435" s="8">
        <v>24.6</v>
      </c>
      <c r="I435" s="8">
        <v>63.9</v>
      </c>
      <c r="J435" s="9" t="s">
        <v>884</v>
      </c>
      <c r="K435" s="9" t="s">
        <v>15</v>
      </c>
      <c r="L435" s="9" t="s">
        <v>13</v>
      </c>
      <c r="M435" s="9" t="s">
        <v>902</v>
      </c>
      <c r="N435" s="55">
        <f>AVERAGE(Tabela1[[#This Row],[Fevereiro]:[Abril]])</f>
        <v>11.026666666666666</v>
      </c>
      <c r="O435" s="55">
        <f>AVERAGE(Tabela1[[#This Row],[Maio]:[Julho]])</f>
        <v>11.503333333333336</v>
      </c>
      <c r="P435" s="56">
        <f t="shared" si="6"/>
        <v>2</v>
      </c>
    </row>
    <row r="436" spans="1:16">
      <c r="A436" s="7" t="s">
        <v>140</v>
      </c>
      <c r="B436" s="7" t="s">
        <v>888</v>
      </c>
      <c r="C436" s="8">
        <v>0</v>
      </c>
      <c r="D436" s="8">
        <v>10.56</v>
      </c>
      <c r="E436" s="8">
        <v>242.58</v>
      </c>
      <c r="F436" s="8">
        <v>1.88</v>
      </c>
      <c r="G436" s="8">
        <v>298.05999999999995</v>
      </c>
      <c r="H436" s="8">
        <v>61.5</v>
      </c>
      <c r="I436" s="8">
        <v>66.39</v>
      </c>
      <c r="J436" s="9" t="s">
        <v>882</v>
      </c>
      <c r="K436" s="9" t="s">
        <v>15</v>
      </c>
      <c r="L436" s="9" t="s">
        <v>14</v>
      </c>
      <c r="M436" s="9" t="s">
        <v>902</v>
      </c>
      <c r="N436" s="55">
        <f>AVERAGE(Tabela1[[#This Row],[Fevereiro]:[Abril]])</f>
        <v>84.38000000000001</v>
      </c>
      <c r="O436" s="55">
        <f>AVERAGE(Tabela1[[#This Row],[Maio]:[Julho]])</f>
        <v>120.47999999999998</v>
      </c>
      <c r="P436" s="56">
        <f t="shared" si="6"/>
        <v>2</v>
      </c>
    </row>
    <row r="437" spans="1:16">
      <c r="A437" s="7" t="s">
        <v>125</v>
      </c>
      <c r="B437" s="7" t="s">
        <v>890</v>
      </c>
      <c r="C437" s="8">
        <v>21.12</v>
      </c>
      <c r="D437" s="8">
        <v>0</v>
      </c>
      <c r="E437" s="8">
        <v>0</v>
      </c>
      <c r="F437" s="8">
        <v>86.42</v>
      </c>
      <c r="G437" s="8">
        <v>66.03</v>
      </c>
      <c r="H437" s="8">
        <v>61.5</v>
      </c>
      <c r="I437" s="8">
        <v>-66.39</v>
      </c>
      <c r="J437" s="9" t="s">
        <v>879</v>
      </c>
      <c r="K437" s="9" t="s">
        <v>15</v>
      </c>
      <c r="L437" s="9" t="s">
        <v>13</v>
      </c>
      <c r="M437" s="9" t="s">
        <v>902</v>
      </c>
      <c r="N437" s="55">
        <f>AVERAGE(Tabela1[[#This Row],[Fevereiro]:[Abril]])</f>
        <v>7.04</v>
      </c>
      <c r="O437" s="55">
        <f>AVERAGE(Tabela1[[#This Row],[Maio]:[Julho]])</f>
        <v>71.316666666666663</v>
      </c>
      <c r="P437" s="56">
        <f t="shared" si="6"/>
        <v>2</v>
      </c>
    </row>
    <row r="438" spans="1:16">
      <c r="A438" s="7" t="s">
        <v>860</v>
      </c>
      <c r="B438" s="7" t="s">
        <v>888</v>
      </c>
      <c r="C438" s="8">
        <v>63.36</v>
      </c>
      <c r="D438" s="8">
        <v>0</v>
      </c>
      <c r="E438" s="8">
        <v>68.28</v>
      </c>
      <c r="F438" s="8">
        <v>76.680000000000007</v>
      </c>
      <c r="G438" s="8">
        <v>0</v>
      </c>
      <c r="H438" s="8">
        <v>61.5</v>
      </c>
      <c r="I438" s="8">
        <v>66.39</v>
      </c>
      <c r="J438" s="9" t="s">
        <v>23</v>
      </c>
      <c r="K438" s="9" t="s">
        <v>15</v>
      </c>
      <c r="L438" s="9" t="s">
        <v>13</v>
      </c>
      <c r="M438" s="9" t="s">
        <v>902</v>
      </c>
      <c r="N438" s="55">
        <f>AVERAGE(Tabela1[[#This Row],[Fevereiro]:[Abril]])</f>
        <v>43.879999999999995</v>
      </c>
      <c r="O438" s="55">
        <f>AVERAGE(Tabela1[[#This Row],[Maio]:[Julho]])</f>
        <v>46.06</v>
      </c>
      <c r="P438" s="56">
        <f t="shared" si="6"/>
        <v>2</v>
      </c>
    </row>
    <row r="439" spans="1:16">
      <c r="A439" s="7" t="s">
        <v>861</v>
      </c>
      <c r="B439" s="7" t="s">
        <v>888</v>
      </c>
      <c r="C439" s="8">
        <v>69.569999999999993</v>
      </c>
      <c r="D439" s="8">
        <v>69.569999999999993</v>
      </c>
      <c r="E439" s="8">
        <v>0</v>
      </c>
      <c r="F439" s="8">
        <v>0</v>
      </c>
      <c r="G439" s="8">
        <v>68.52000000000001</v>
      </c>
      <c r="H439" s="8">
        <v>61.5</v>
      </c>
      <c r="I439" s="8">
        <v>66.39</v>
      </c>
      <c r="J439" s="9" t="s">
        <v>883</v>
      </c>
      <c r="K439" s="9" t="s">
        <v>15</v>
      </c>
      <c r="L439" s="9" t="s">
        <v>13</v>
      </c>
      <c r="M439" s="9" t="s">
        <v>902</v>
      </c>
      <c r="N439" s="55">
        <f>AVERAGE(Tabela1[[#This Row],[Fevereiro]:[Abril]])</f>
        <v>46.379999999999995</v>
      </c>
      <c r="O439" s="55">
        <f>AVERAGE(Tabela1[[#This Row],[Maio]:[Julho]])</f>
        <v>43.34</v>
      </c>
      <c r="P439" s="56">
        <f t="shared" si="6"/>
        <v>0</v>
      </c>
    </row>
    <row r="440" spans="1:16">
      <c r="A440" s="7" t="s">
        <v>867</v>
      </c>
      <c r="B440" s="7" t="s">
        <v>888</v>
      </c>
      <c r="C440" s="8">
        <v>69.569999999999993</v>
      </c>
      <c r="D440" s="8">
        <v>1.84</v>
      </c>
      <c r="E440" s="8">
        <v>0</v>
      </c>
      <c r="F440" s="8">
        <v>1.89</v>
      </c>
      <c r="G440" s="8">
        <v>66.03</v>
      </c>
      <c r="H440" s="8">
        <v>61.5</v>
      </c>
      <c r="I440" s="8">
        <v>66.39</v>
      </c>
      <c r="J440" s="9" t="s">
        <v>879</v>
      </c>
      <c r="K440" s="9" t="s">
        <v>22</v>
      </c>
      <c r="L440" s="9" t="s">
        <v>13</v>
      </c>
      <c r="M440" s="9" t="s">
        <v>902</v>
      </c>
      <c r="N440" s="55">
        <f>AVERAGE(Tabela1[[#This Row],[Fevereiro]:[Abril]])</f>
        <v>23.803333333333331</v>
      </c>
      <c r="O440" s="55">
        <f>AVERAGE(Tabela1[[#This Row],[Maio]:[Julho]])</f>
        <v>43.140000000000008</v>
      </c>
      <c r="P440" s="56">
        <f t="shared" si="6"/>
        <v>2</v>
      </c>
    </row>
    <row r="441" spans="1:16">
      <c r="A441" s="7" t="s">
        <v>602</v>
      </c>
      <c r="B441" s="7" t="s">
        <v>890</v>
      </c>
      <c r="C441" s="8">
        <v>82.2</v>
      </c>
      <c r="D441" s="8">
        <v>5.5200000000000005</v>
      </c>
      <c r="E441" s="8">
        <v>68.59</v>
      </c>
      <c r="F441" s="8">
        <v>3.78</v>
      </c>
      <c r="G441" s="8">
        <v>37.82</v>
      </c>
      <c r="H441" s="8">
        <v>73.800000000000011</v>
      </c>
      <c r="I441" s="8">
        <v>66.39</v>
      </c>
      <c r="J441" s="9" t="s">
        <v>882</v>
      </c>
      <c r="K441" s="9" t="s">
        <v>15</v>
      </c>
      <c r="L441" s="9" t="s">
        <v>13</v>
      </c>
      <c r="M441" s="9" t="s">
        <v>902</v>
      </c>
      <c r="N441" s="55">
        <f>AVERAGE(Tabela1[[#This Row],[Fevereiro]:[Abril]])</f>
        <v>52.103333333333332</v>
      </c>
      <c r="O441" s="55">
        <f>AVERAGE(Tabela1[[#This Row],[Maio]:[Julho]])</f>
        <v>38.466666666666669</v>
      </c>
      <c r="P441" s="56">
        <f t="shared" si="6"/>
        <v>0</v>
      </c>
    </row>
    <row r="442" spans="1:16">
      <c r="A442" s="7" t="s">
        <v>855</v>
      </c>
      <c r="B442" s="7" t="s">
        <v>888</v>
      </c>
      <c r="C442" s="8">
        <v>1.84</v>
      </c>
      <c r="D442" s="8">
        <v>1.84</v>
      </c>
      <c r="E442" s="8">
        <v>0.95</v>
      </c>
      <c r="F442" s="8">
        <v>1.93</v>
      </c>
      <c r="G442" s="8">
        <v>68.52000000000001</v>
      </c>
      <c r="H442" s="8">
        <v>1.89</v>
      </c>
      <c r="I442" s="8">
        <v>66.39</v>
      </c>
      <c r="J442" s="9" t="s">
        <v>885</v>
      </c>
      <c r="K442" s="9" t="s">
        <v>15</v>
      </c>
      <c r="L442" s="9" t="s">
        <v>13</v>
      </c>
      <c r="M442" s="9" t="s">
        <v>902</v>
      </c>
      <c r="N442" s="55">
        <f>AVERAGE(Tabela1[[#This Row],[Fevereiro]:[Abril]])</f>
        <v>1.5433333333333332</v>
      </c>
      <c r="O442" s="55">
        <f>AVERAGE(Tabela1[[#This Row],[Maio]:[Julho]])</f>
        <v>24.11333333333334</v>
      </c>
      <c r="P442" s="56">
        <f t="shared" si="6"/>
        <v>2</v>
      </c>
    </row>
    <row r="443" spans="1:16">
      <c r="A443" s="7" t="s">
        <v>690</v>
      </c>
      <c r="B443" s="7" t="s">
        <v>890</v>
      </c>
      <c r="C443" s="8">
        <v>535.14</v>
      </c>
      <c r="D443" s="8">
        <v>300.88</v>
      </c>
      <c r="E443" s="8">
        <v>69.37</v>
      </c>
      <c r="F443" s="8">
        <v>300.83</v>
      </c>
      <c r="G443" s="8">
        <v>0</v>
      </c>
      <c r="H443" s="8">
        <v>60.400000000000006</v>
      </c>
      <c r="I443" s="8">
        <v>67.259999999999991</v>
      </c>
      <c r="J443" s="9" t="s">
        <v>880</v>
      </c>
      <c r="K443" s="9" t="s">
        <v>22</v>
      </c>
      <c r="L443" s="9" t="s">
        <v>13</v>
      </c>
      <c r="M443" s="7" t="s">
        <v>901</v>
      </c>
      <c r="N443" s="55">
        <f>AVERAGE(Tabela1[[#This Row],[Fevereiro]:[Abril]])</f>
        <v>301.79666666666668</v>
      </c>
      <c r="O443" s="55">
        <f>AVERAGE(Tabela1[[#This Row],[Maio]:[Julho]])</f>
        <v>120.41000000000001</v>
      </c>
      <c r="P443" s="56">
        <f t="shared" si="6"/>
        <v>0</v>
      </c>
    </row>
    <row r="444" spans="1:16">
      <c r="A444" s="7" t="s">
        <v>625</v>
      </c>
      <c r="B444" s="7" t="s">
        <v>890</v>
      </c>
      <c r="C444" s="8">
        <v>23.73</v>
      </c>
      <c r="D444" s="8">
        <v>10.56</v>
      </c>
      <c r="E444" s="8">
        <v>9.91</v>
      </c>
      <c r="F444" s="8">
        <v>33.800000000000004</v>
      </c>
      <c r="G444" s="8">
        <v>34.909999999999997</v>
      </c>
      <c r="H444" s="8">
        <v>24.22</v>
      </c>
      <c r="I444" s="8">
        <v>67.34</v>
      </c>
      <c r="J444" s="9" t="s">
        <v>879</v>
      </c>
      <c r="K444" s="9" t="s">
        <v>18</v>
      </c>
      <c r="L444" s="9" t="s">
        <v>13</v>
      </c>
      <c r="M444" s="9" t="s">
        <v>902</v>
      </c>
      <c r="N444" s="55">
        <f>AVERAGE(Tabela1[[#This Row],[Fevereiro]:[Abril]])</f>
        <v>14.733333333333334</v>
      </c>
      <c r="O444" s="55">
        <f>AVERAGE(Tabela1[[#This Row],[Maio]:[Julho]])</f>
        <v>30.97666666666667</v>
      </c>
      <c r="P444" s="56">
        <f t="shared" si="6"/>
        <v>2</v>
      </c>
    </row>
    <row r="445" spans="1:16">
      <c r="A445" s="7" t="s">
        <v>858</v>
      </c>
      <c r="B445" s="7" t="s">
        <v>888</v>
      </c>
      <c r="C445" s="8">
        <v>0</v>
      </c>
      <c r="D445" s="8">
        <v>0</v>
      </c>
      <c r="E445" s="8">
        <v>0</v>
      </c>
      <c r="F445" s="8">
        <v>0</v>
      </c>
      <c r="G445" s="8">
        <v>89.22</v>
      </c>
      <c r="H445" s="8">
        <v>0</v>
      </c>
      <c r="I445" s="8">
        <v>67.759999999999991</v>
      </c>
      <c r="J445" s="9" t="s">
        <v>882</v>
      </c>
      <c r="K445" s="9" t="s">
        <v>15</v>
      </c>
      <c r="L445" s="9" t="s">
        <v>13</v>
      </c>
      <c r="M445" s="9" t="s">
        <v>902</v>
      </c>
      <c r="N445" s="55">
        <f>AVERAGE(Tabela1[[#This Row],[Fevereiro]:[Abril]])</f>
        <v>0</v>
      </c>
      <c r="O445" s="55">
        <f>AVERAGE(Tabela1[[#This Row],[Maio]:[Julho]])</f>
        <v>29.74</v>
      </c>
      <c r="P445" s="56">
        <f t="shared" si="6"/>
        <v>2</v>
      </c>
    </row>
    <row r="446" spans="1:16">
      <c r="A446" s="7" t="s">
        <v>751</v>
      </c>
      <c r="B446" s="7" t="s">
        <v>888</v>
      </c>
      <c r="C446" s="8">
        <v>53.17</v>
      </c>
      <c r="D446" s="8">
        <v>129.12</v>
      </c>
      <c r="E446" s="8">
        <v>814.54000000000019</v>
      </c>
      <c r="F446" s="8">
        <v>175.05</v>
      </c>
      <c r="G446" s="8">
        <v>24.6</v>
      </c>
      <c r="H446" s="8">
        <v>0</v>
      </c>
      <c r="I446" s="8">
        <v>69.239999999999995</v>
      </c>
      <c r="J446" s="9" t="s">
        <v>879</v>
      </c>
      <c r="K446" s="9" t="s">
        <v>15</v>
      </c>
      <c r="L446" s="9" t="s">
        <v>12</v>
      </c>
      <c r="M446" s="7" t="s">
        <v>901</v>
      </c>
      <c r="N446" s="55">
        <f>AVERAGE(Tabela1[[#This Row],[Fevereiro]:[Abril]])</f>
        <v>332.2766666666667</v>
      </c>
      <c r="O446" s="55">
        <f>AVERAGE(Tabela1[[#This Row],[Maio]:[Julho]])</f>
        <v>66.55</v>
      </c>
      <c r="P446" s="56">
        <f t="shared" si="6"/>
        <v>0</v>
      </c>
    </row>
    <row r="447" spans="1:16">
      <c r="A447" s="7" t="s">
        <v>753</v>
      </c>
      <c r="B447" s="7" t="s">
        <v>888</v>
      </c>
      <c r="C447" s="8">
        <v>0</v>
      </c>
      <c r="D447" s="8">
        <v>142.24</v>
      </c>
      <c r="E447" s="8">
        <v>12.34</v>
      </c>
      <c r="F447" s="8">
        <v>3.33</v>
      </c>
      <c r="G447" s="8">
        <v>48.76</v>
      </c>
      <c r="H447" s="8">
        <v>24.22</v>
      </c>
      <c r="I447" s="8">
        <v>69.84</v>
      </c>
      <c r="J447" s="9" t="s">
        <v>887</v>
      </c>
      <c r="K447" s="9" t="s">
        <v>15</v>
      </c>
      <c r="L447" s="9" t="s">
        <v>12</v>
      </c>
      <c r="M447" s="7" t="s">
        <v>901</v>
      </c>
      <c r="N447" s="55">
        <f>AVERAGE(Tabela1[[#This Row],[Fevereiro]:[Abril]])</f>
        <v>51.526666666666671</v>
      </c>
      <c r="O447" s="55">
        <f>AVERAGE(Tabela1[[#This Row],[Maio]:[Julho]])</f>
        <v>25.436666666666667</v>
      </c>
      <c r="P447" s="56">
        <f t="shared" si="6"/>
        <v>0</v>
      </c>
    </row>
    <row r="448" spans="1:16">
      <c r="A448" s="7" t="s">
        <v>185</v>
      </c>
      <c r="B448" s="7" t="s">
        <v>889</v>
      </c>
      <c r="C448" s="8">
        <v>25.32</v>
      </c>
      <c r="D448" s="8">
        <v>110.5</v>
      </c>
      <c r="E448" s="8">
        <v>80.430000000000007</v>
      </c>
      <c r="F448" s="8">
        <v>151.56</v>
      </c>
      <c r="G448" s="8">
        <v>54.33</v>
      </c>
      <c r="H448" s="8">
        <v>71</v>
      </c>
      <c r="I448" s="8">
        <v>70.039999999999992</v>
      </c>
      <c r="J448" s="9" t="s">
        <v>879</v>
      </c>
      <c r="K448" s="9" t="s">
        <v>15</v>
      </c>
      <c r="L448" s="9" t="s">
        <v>905</v>
      </c>
      <c r="M448" s="9" t="s">
        <v>902</v>
      </c>
      <c r="N448" s="55">
        <f>AVERAGE(Tabela1[[#This Row],[Fevereiro]:[Abril]])</f>
        <v>72.083333333333329</v>
      </c>
      <c r="O448" s="55">
        <f>AVERAGE(Tabela1[[#This Row],[Maio]:[Julho]])</f>
        <v>92.296666666666667</v>
      </c>
      <c r="P448" s="56">
        <f t="shared" si="6"/>
        <v>2</v>
      </c>
    </row>
    <row r="449" spans="1:16">
      <c r="A449" s="7" t="s">
        <v>373</v>
      </c>
      <c r="B449" s="7" t="s">
        <v>890</v>
      </c>
      <c r="C449" s="8">
        <v>417.74</v>
      </c>
      <c r="D449" s="8">
        <v>641.89</v>
      </c>
      <c r="E449" s="8">
        <v>410.51</v>
      </c>
      <c r="F449" s="8">
        <v>20.309999999999999</v>
      </c>
      <c r="G449" s="8">
        <v>225.61</v>
      </c>
      <c r="H449" s="8">
        <v>147.60000000000002</v>
      </c>
      <c r="I449" s="8">
        <v>70.2</v>
      </c>
      <c r="J449" s="9" t="s">
        <v>887</v>
      </c>
      <c r="K449" s="9" t="s">
        <v>19</v>
      </c>
      <c r="L449" s="9" t="s">
        <v>13</v>
      </c>
      <c r="M449" s="9" t="s">
        <v>902</v>
      </c>
      <c r="N449" s="55">
        <f>AVERAGE(Tabela1[[#This Row],[Fevereiro]:[Abril]])</f>
        <v>490.04666666666668</v>
      </c>
      <c r="O449" s="55">
        <f>AVERAGE(Tabela1[[#This Row],[Maio]:[Julho]])</f>
        <v>131.17333333333335</v>
      </c>
      <c r="P449" s="56">
        <f t="shared" si="6"/>
        <v>0</v>
      </c>
    </row>
    <row r="450" spans="1:16">
      <c r="A450" s="7" t="s">
        <v>312</v>
      </c>
      <c r="B450" s="7" t="s">
        <v>889</v>
      </c>
      <c r="C450" s="8">
        <v>41.08</v>
      </c>
      <c r="D450" s="8">
        <v>176.95</v>
      </c>
      <c r="E450" s="8">
        <v>35.120000000000005</v>
      </c>
      <c r="F450" s="8">
        <v>47.86</v>
      </c>
      <c r="G450" s="8">
        <v>105.07999999999998</v>
      </c>
      <c r="H450" s="8">
        <v>92.02</v>
      </c>
      <c r="I450" s="8">
        <v>70.44</v>
      </c>
      <c r="J450" s="9" t="s">
        <v>879</v>
      </c>
      <c r="K450" s="9" t="s">
        <v>18</v>
      </c>
      <c r="L450" s="9" t="s">
        <v>13</v>
      </c>
      <c r="M450" s="9" t="s">
        <v>902</v>
      </c>
      <c r="N450" s="55">
        <f>AVERAGE(Tabela1[[#This Row],[Fevereiro]:[Abril]])</f>
        <v>84.383333333333326</v>
      </c>
      <c r="O450" s="55">
        <f>AVERAGE(Tabela1[[#This Row],[Maio]:[Julho]])</f>
        <v>81.653333333333322</v>
      </c>
      <c r="P450" s="56">
        <f t="shared" ref="P450:P513" si="7">IF(O450&gt;N450,2,IF(O450&lt;N450,0,1))</f>
        <v>0</v>
      </c>
    </row>
    <row r="451" spans="1:16">
      <c r="A451" s="7" t="s">
        <v>856</v>
      </c>
      <c r="B451" s="7" t="s">
        <v>888</v>
      </c>
      <c r="C451" s="8">
        <v>877.96</v>
      </c>
      <c r="D451" s="8">
        <v>80.13</v>
      </c>
      <c r="E451" s="8">
        <v>2046</v>
      </c>
      <c r="F451" s="8">
        <v>1903.7799999999991</v>
      </c>
      <c r="G451" s="8">
        <v>0</v>
      </c>
      <c r="H451" s="8">
        <v>0</v>
      </c>
      <c r="I451" s="8">
        <v>71.3</v>
      </c>
      <c r="J451" s="9" t="s">
        <v>879</v>
      </c>
      <c r="K451" s="9" t="s">
        <v>15</v>
      </c>
      <c r="L451" s="9" t="s">
        <v>13</v>
      </c>
      <c r="M451" s="9" t="s">
        <v>902</v>
      </c>
      <c r="N451" s="55">
        <f>AVERAGE(Tabela1[[#This Row],[Fevereiro]:[Abril]])</f>
        <v>1001.3633333333333</v>
      </c>
      <c r="O451" s="55">
        <f>AVERAGE(Tabela1[[#This Row],[Maio]:[Julho]])</f>
        <v>634.59333333333302</v>
      </c>
      <c r="P451" s="56">
        <f t="shared" si="7"/>
        <v>0</v>
      </c>
    </row>
    <row r="452" spans="1:16">
      <c r="A452" s="7" t="s">
        <v>865</v>
      </c>
      <c r="B452" s="7" t="s">
        <v>888</v>
      </c>
      <c r="C452" s="8">
        <v>0</v>
      </c>
      <c r="D452" s="8">
        <v>909.65</v>
      </c>
      <c r="E452" s="8">
        <v>873.26</v>
      </c>
      <c r="F452" s="8">
        <v>401.22000000000008</v>
      </c>
      <c r="G452" s="8">
        <v>0</v>
      </c>
      <c r="H452" s="8">
        <v>0</v>
      </c>
      <c r="I452" s="8">
        <v>71.3</v>
      </c>
      <c r="J452" s="9" t="s">
        <v>879</v>
      </c>
      <c r="K452" s="9" t="s">
        <v>22</v>
      </c>
      <c r="L452" s="9" t="s">
        <v>13</v>
      </c>
      <c r="M452" s="9" t="s">
        <v>902</v>
      </c>
      <c r="N452" s="55">
        <f>AVERAGE(Tabela1[[#This Row],[Fevereiro]:[Abril]])</f>
        <v>594.30333333333328</v>
      </c>
      <c r="O452" s="55">
        <f>AVERAGE(Tabela1[[#This Row],[Maio]:[Julho]])</f>
        <v>133.74000000000004</v>
      </c>
      <c r="P452" s="56">
        <f t="shared" si="7"/>
        <v>0</v>
      </c>
    </row>
    <row r="453" spans="1:16">
      <c r="A453" s="7" t="s">
        <v>868</v>
      </c>
      <c r="B453" s="7" t="s">
        <v>888</v>
      </c>
      <c r="C453" s="8">
        <v>0</v>
      </c>
      <c r="D453" s="8">
        <v>320.96999999999997</v>
      </c>
      <c r="E453" s="8">
        <v>1346.3500000000001</v>
      </c>
      <c r="F453" s="8">
        <v>401.22000000000008</v>
      </c>
      <c r="G453" s="8">
        <v>0</v>
      </c>
      <c r="H453" s="8">
        <v>0</v>
      </c>
      <c r="I453" s="8">
        <v>71.3</v>
      </c>
      <c r="J453" s="9" t="s">
        <v>884</v>
      </c>
      <c r="K453" s="9" t="s">
        <v>22</v>
      </c>
      <c r="L453" s="9" t="s">
        <v>13</v>
      </c>
      <c r="M453" s="9" t="s">
        <v>902</v>
      </c>
      <c r="N453" s="55">
        <f>AVERAGE(Tabela1[[#This Row],[Fevereiro]:[Abril]])</f>
        <v>555.77333333333343</v>
      </c>
      <c r="O453" s="55">
        <f>AVERAGE(Tabela1[[#This Row],[Maio]:[Julho]])</f>
        <v>133.74000000000004</v>
      </c>
      <c r="P453" s="56">
        <f t="shared" si="7"/>
        <v>0</v>
      </c>
    </row>
    <row r="454" spans="1:16">
      <c r="A454" s="7" t="s">
        <v>564</v>
      </c>
      <c r="B454" s="7" t="s">
        <v>890</v>
      </c>
      <c r="C454" s="8">
        <v>0</v>
      </c>
      <c r="D454" s="8">
        <v>628.91</v>
      </c>
      <c r="E454" s="8">
        <v>218.09999999999997</v>
      </c>
      <c r="F454" s="8">
        <v>441.46</v>
      </c>
      <c r="G454" s="8">
        <v>336.85999999999996</v>
      </c>
      <c r="H454" s="8">
        <v>521.96000000000015</v>
      </c>
      <c r="I454" s="8">
        <v>72.12</v>
      </c>
      <c r="J454" s="9" t="s">
        <v>887</v>
      </c>
      <c r="K454" s="9" t="s">
        <v>16</v>
      </c>
      <c r="L454" s="9" t="s">
        <v>12</v>
      </c>
      <c r="M454" s="9" t="s">
        <v>902</v>
      </c>
      <c r="N454" s="55">
        <f>AVERAGE(Tabela1[[#This Row],[Fevereiro]:[Abril]])</f>
        <v>282.33666666666664</v>
      </c>
      <c r="O454" s="55">
        <f>AVERAGE(Tabela1[[#This Row],[Maio]:[Julho]])</f>
        <v>433.42666666666673</v>
      </c>
      <c r="P454" s="56">
        <f t="shared" si="7"/>
        <v>2</v>
      </c>
    </row>
    <row r="455" spans="1:16">
      <c r="A455" s="7" t="s">
        <v>432</v>
      </c>
      <c r="B455" s="7" t="s">
        <v>888</v>
      </c>
      <c r="C455" s="8">
        <v>146.08000000000001</v>
      </c>
      <c r="D455" s="8">
        <v>59.320000000000007</v>
      </c>
      <c r="E455" s="8">
        <v>526.79999999999984</v>
      </c>
      <c r="F455" s="8">
        <v>158.74</v>
      </c>
      <c r="G455" s="8">
        <v>150.47</v>
      </c>
      <c r="H455" s="8">
        <v>572.45000000000005</v>
      </c>
      <c r="I455" s="8">
        <v>72.12</v>
      </c>
      <c r="J455" s="9" t="s">
        <v>879</v>
      </c>
      <c r="K455" s="9" t="s">
        <v>18</v>
      </c>
      <c r="L455" s="9" t="s">
        <v>13</v>
      </c>
      <c r="M455" s="9" t="s">
        <v>902</v>
      </c>
      <c r="N455" s="55">
        <f>AVERAGE(Tabela1[[#This Row],[Fevereiro]:[Abril]])</f>
        <v>244.06666666666661</v>
      </c>
      <c r="O455" s="55">
        <f>AVERAGE(Tabela1[[#This Row],[Maio]:[Julho]])</f>
        <v>293.88666666666671</v>
      </c>
      <c r="P455" s="56">
        <f t="shared" si="7"/>
        <v>2</v>
      </c>
    </row>
    <row r="456" spans="1:16">
      <c r="A456" s="7" t="s">
        <v>279</v>
      </c>
      <c r="B456" s="7" t="s">
        <v>889</v>
      </c>
      <c r="C456" s="8">
        <v>1.84</v>
      </c>
      <c r="D456" s="8">
        <v>1.84</v>
      </c>
      <c r="E456" s="8">
        <v>79.289999999999992</v>
      </c>
      <c r="F456" s="8">
        <v>80.19</v>
      </c>
      <c r="G456" s="8">
        <v>82.110000000000014</v>
      </c>
      <c r="H456" s="8">
        <v>598.66999999999996</v>
      </c>
      <c r="I456" s="8">
        <v>72.12</v>
      </c>
      <c r="J456" s="9" t="s">
        <v>879</v>
      </c>
      <c r="K456" s="9" t="s">
        <v>18</v>
      </c>
      <c r="L456" s="9" t="s">
        <v>13</v>
      </c>
      <c r="M456" s="9" t="s">
        <v>902</v>
      </c>
      <c r="N456" s="55">
        <f>AVERAGE(Tabela1[[#This Row],[Fevereiro]:[Abril]])</f>
        <v>27.656666666666666</v>
      </c>
      <c r="O456" s="55">
        <f>AVERAGE(Tabela1[[#This Row],[Maio]:[Julho]])</f>
        <v>253.65666666666667</v>
      </c>
      <c r="P456" s="56">
        <f t="shared" si="7"/>
        <v>2</v>
      </c>
    </row>
    <row r="457" spans="1:16">
      <c r="A457" s="7" t="s">
        <v>458</v>
      </c>
      <c r="B457" s="7" t="s">
        <v>889</v>
      </c>
      <c r="C457" s="8">
        <v>329.44999999999993</v>
      </c>
      <c r="D457" s="8">
        <v>126.47</v>
      </c>
      <c r="E457" s="8">
        <v>182.18999999999997</v>
      </c>
      <c r="F457" s="8">
        <v>364.88</v>
      </c>
      <c r="G457" s="8">
        <v>219.65</v>
      </c>
      <c r="H457" s="8">
        <v>61.6</v>
      </c>
      <c r="I457" s="8">
        <v>72.12</v>
      </c>
      <c r="J457" s="9" t="s">
        <v>879</v>
      </c>
      <c r="K457" s="9" t="s">
        <v>16</v>
      </c>
      <c r="L457" s="9" t="s">
        <v>13</v>
      </c>
      <c r="M457" s="9" t="s">
        <v>902</v>
      </c>
      <c r="N457" s="55">
        <f>AVERAGE(Tabela1[[#This Row],[Fevereiro]:[Abril]])</f>
        <v>212.70333333333329</v>
      </c>
      <c r="O457" s="55">
        <f>AVERAGE(Tabela1[[#This Row],[Maio]:[Julho]])</f>
        <v>215.37666666666667</v>
      </c>
      <c r="P457" s="56">
        <f t="shared" si="7"/>
        <v>2</v>
      </c>
    </row>
    <row r="458" spans="1:16">
      <c r="A458" s="7" t="s">
        <v>451</v>
      </c>
      <c r="B458" s="7" t="s">
        <v>889</v>
      </c>
      <c r="C458" s="8">
        <v>325.47000000000003</v>
      </c>
      <c r="D458" s="8">
        <v>1.84</v>
      </c>
      <c r="E458" s="8">
        <v>1.89</v>
      </c>
      <c r="F458" s="8">
        <v>259.87</v>
      </c>
      <c r="G458" s="8">
        <v>312.42999999999989</v>
      </c>
      <c r="H458" s="8">
        <v>61.5</v>
      </c>
      <c r="I458" s="8">
        <v>72.12</v>
      </c>
      <c r="J458" s="9" t="s">
        <v>879</v>
      </c>
      <c r="K458" s="9" t="s">
        <v>20</v>
      </c>
      <c r="L458" s="9" t="s">
        <v>13</v>
      </c>
      <c r="M458" s="9" t="s">
        <v>902</v>
      </c>
      <c r="N458" s="55">
        <f>AVERAGE(Tabela1[[#This Row],[Fevereiro]:[Abril]])</f>
        <v>109.73333333333333</v>
      </c>
      <c r="O458" s="55">
        <f>AVERAGE(Tabela1[[#This Row],[Maio]:[Julho]])</f>
        <v>211.26666666666665</v>
      </c>
      <c r="P458" s="56">
        <f t="shared" si="7"/>
        <v>2</v>
      </c>
    </row>
    <row r="459" spans="1:16">
      <c r="A459" s="7" t="s">
        <v>70</v>
      </c>
      <c r="B459" s="7" t="s">
        <v>890</v>
      </c>
      <c r="C459" s="8">
        <v>244.94000000000005</v>
      </c>
      <c r="D459" s="8">
        <v>19.68</v>
      </c>
      <c r="E459" s="8">
        <v>80.260000000000005</v>
      </c>
      <c r="F459" s="8">
        <v>98.72</v>
      </c>
      <c r="G459" s="8">
        <v>74.73</v>
      </c>
      <c r="H459" s="8">
        <v>145.66999999999999</v>
      </c>
      <c r="I459" s="8">
        <v>72.12</v>
      </c>
      <c r="J459" s="9" t="s">
        <v>879</v>
      </c>
      <c r="K459" s="9" t="s">
        <v>15</v>
      </c>
      <c r="L459" s="9" t="s">
        <v>13</v>
      </c>
      <c r="M459" s="9" t="s">
        <v>902</v>
      </c>
      <c r="N459" s="55">
        <f>AVERAGE(Tabela1[[#This Row],[Fevereiro]:[Abril]])</f>
        <v>114.96000000000002</v>
      </c>
      <c r="O459" s="55">
        <f>AVERAGE(Tabela1[[#This Row],[Maio]:[Julho]])</f>
        <v>106.37333333333333</v>
      </c>
      <c r="P459" s="56">
        <f t="shared" si="7"/>
        <v>0</v>
      </c>
    </row>
    <row r="460" spans="1:16">
      <c r="A460" s="7" t="s">
        <v>454</v>
      </c>
      <c r="B460" s="7" t="s">
        <v>889</v>
      </c>
      <c r="C460" s="8">
        <v>12.63</v>
      </c>
      <c r="D460" s="8">
        <v>0</v>
      </c>
      <c r="E460" s="8">
        <v>119.93</v>
      </c>
      <c r="F460" s="8">
        <v>125.23</v>
      </c>
      <c r="G460" s="8">
        <v>124.04999999999998</v>
      </c>
      <c r="H460" s="8">
        <v>61.5</v>
      </c>
      <c r="I460" s="8">
        <v>72.12</v>
      </c>
      <c r="J460" s="9" t="s">
        <v>879</v>
      </c>
      <c r="K460" s="9" t="s">
        <v>16</v>
      </c>
      <c r="L460" s="9" t="s">
        <v>13</v>
      </c>
      <c r="M460" s="9" t="s">
        <v>902</v>
      </c>
      <c r="N460" s="55">
        <f>AVERAGE(Tabela1[[#This Row],[Fevereiro]:[Abril]])</f>
        <v>44.186666666666667</v>
      </c>
      <c r="O460" s="55">
        <f>AVERAGE(Tabela1[[#This Row],[Maio]:[Julho]])</f>
        <v>103.59333333333332</v>
      </c>
      <c r="P460" s="56">
        <f t="shared" si="7"/>
        <v>2</v>
      </c>
    </row>
    <row r="461" spans="1:16">
      <c r="A461" s="7" t="s">
        <v>281</v>
      </c>
      <c r="B461" s="7" t="s">
        <v>889</v>
      </c>
      <c r="C461" s="8">
        <v>80.13000000000001</v>
      </c>
      <c r="D461" s="8">
        <v>84.48</v>
      </c>
      <c r="E461" s="8">
        <v>76</v>
      </c>
      <c r="F461" s="8">
        <v>86.100000000000009</v>
      </c>
      <c r="G461" s="8">
        <v>74.73</v>
      </c>
      <c r="H461" s="8">
        <v>70.360000000000014</v>
      </c>
      <c r="I461" s="8">
        <v>72.12</v>
      </c>
      <c r="J461" s="9" t="s">
        <v>879</v>
      </c>
      <c r="K461" s="9" t="s">
        <v>18</v>
      </c>
      <c r="L461" s="9" t="s">
        <v>13</v>
      </c>
      <c r="M461" s="9" t="s">
        <v>902</v>
      </c>
      <c r="N461" s="55">
        <f>AVERAGE(Tabela1[[#This Row],[Fevereiro]:[Abril]])</f>
        <v>80.203333333333333</v>
      </c>
      <c r="O461" s="55">
        <f>AVERAGE(Tabela1[[#This Row],[Maio]:[Julho]])</f>
        <v>77.063333333333347</v>
      </c>
      <c r="P461" s="56">
        <f t="shared" si="7"/>
        <v>0</v>
      </c>
    </row>
    <row r="462" spans="1:16">
      <c r="A462" s="7" t="s">
        <v>301</v>
      </c>
      <c r="B462" s="7" t="s">
        <v>889</v>
      </c>
      <c r="C462" s="8">
        <v>80.13000000000001</v>
      </c>
      <c r="D462" s="8">
        <v>84.48</v>
      </c>
      <c r="E462" s="8">
        <v>76</v>
      </c>
      <c r="F462" s="8">
        <v>81.56</v>
      </c>
      <c r="G462" s="8">
        <v>74.73</v>
      </c>
      <c r="H462" s="8">
        <v>70.360000000000014</v>
      </c>
      <c r="I462" s="8">
        <v>72.12</v>
      </c>
      <c r="J462" s="9" t="s">
        <v>879</v>
      </c>
      <c r="K462" s="9" t="s">
        <v>18</v>
      </c>
      <c r="L462" s="9" t="s">
        <v>13</v>
      </c>
      <c r="M462" s="9" t="s">
        <v>902</v>
      </c>
      <c r="N462" s="55">
        <f>AVERAGE(Tabela1[[#This Row],[Fevereiro]:[Abril]])</f>
        <v>80.203333333333333</v>
      </c>
      <c r="O462" s="55">
        <f>AVERAGE(Tabela1[[#This Row],[Maio]:[Julho]])</f>
        <v>75.550000000000011</v>
      </c>
      <c r="P462" s="56">
        <f t="shared" si="7"/>
        <v>0</v>
      </c>
    </row>
    <row r="463" spans="1:16">
      <c r="A463" s="7" t="s">
        <v>295</v>
      </c>
      <c r="B463" s="7" t="s">
        <v>889</v>
      </c>
      <c r="C463" s="8">
        <v>0</v>
      </c>
      <c r="D463" s="8">
        <v>88.62</v>
      </c>
      <c r="E463" s="8">
        <v>0</v>
      </c>
      <c r="F463" s="8">
        <v>75.680000000000007</v>
      </c>
      <c r="G463" s="8">
        <v>74.610000000000014</v>
      </c>
      <c r="H463" s="8">
        <v>73.800000000000011</v>
      </c>
      <c r="I463" s="8">
        <v>72.12</v>
      </c>
      <c r="J463" s="9" t="s">
        <v>879</v>
      </c>
      <c r="K463" s="9" t="s">
        <v>18</v>
      </c>
      <c r="L463" s="9" t="s">
        <v>13</v>
      </c>
      <c r="M463" s="7" t="s">
        <v>901</v>
      </c>
      <c r="N463" s="55">
        <f>AVERAGE(Tabela1[[#This Row],[Fevereiro]:[Abril]])</f>
        <v>29.540000000000003</v>
      </c>
      <c r="O463" s="55">
        <f>AVERAGE(Tabela1[[#This Row],[Maio]:[Julho]])</f>
        <v>74.696666666666673</v>
      </c>
      <c r="P463" s="56">
        <f t="shared" si="7"/>
        <v>2</v>
      </c>
    </row>
    <row r="464" spans="1:16">
      <c r="A464" s="7" t="s">
        <v>428</v>
      </c>
      <c r="B464" s="7" t="s">
        <v>888</v>
      </c>
      <c r="C464" s="8">
        <v>1.06</v>
      </c>
      <c r="D464" s="8">
        <v>0</v>
      </c>
      <c r="E464" s="8">
        <v>0</v>
      </c>
      <c r="F464" s="8">
        <v>80.070000000000007</v>
      </c>
      <c r="G464" s="8">
        <v>73.800000000000011</v>
      </c>
      <c r="H464" s="8">
        <v>61.5</v>
      </c>
      <c r="I464" s="8">
        <v>72.12</v>
      </c>
      <c r="J464" s="9" t="s">
        <v>879</v>
      </c>
      <c r="K464" s="9" t="s">
        <v>18</v>
      </c>
      <c r="L464" s="9" t="s">
        <v>13</v>
      </c>
      <c r="M464" s="9" t="s">
        <v>902</v>
      </c>
      <c r="N464" s="55">
        <f>AVERAGE(Tabela1[[#This Row],[Fevereiro]:[Abril]])</f>
        <v>0.35333333333333333</v>
      </c>
      <c r="O464" s="55">
        <f>AVERAGE(Tabela1[[#This Row],[Maio]:[Julho]])</f>
        <v>71.790000000000006</v>
      </c>
      <c r="P464" s="56">
        <f t="shared" si="7"/>
        <v>2</v>
      </c>
    </row>
    <row r="465" spans="1:16">
      <c r="A465" s="7" t="s">
        <v>421</v>
      </c>
      <c r="B465" s="7" t="s">
        <v>888</v>
      </c>
      <c r="C465" s="8">
        <v>34.32</v>
      </c>
      <c r="D465" s="8">
        <v>37.89</v>
      </c>
      <c r="E465" s="8">
        <v>74.22999999999999</v>
      </c>
      <c r="F465" s="8">
        <v>36.900000000000006</v>
      </c>
      <c r="G465" s="8">
        <v>82.110000000000014</v>
      </c>
      <c r="H465" s="8">
        <v>73.020000000000024</v>
      </c>
      <c r="I465" s="8">
        <v>72.12</v>
      </c>
      <c r="J465" s="9" t="s">
        <v>879</v>
      </c>
      <c r="K465" s="9" t="s">
        <v>16</v>
      </c>
      <c r="L465" s="9" t="s">
        <v>13</v>
      </c>
      <c r="M465" s="9" t="s">
        <v>902</v>
      </c>
      <c r="N465" s="55">
        <f>AVERAGE(Tabela1[[#This Row],[Fevereiro]:[Abril]])</f>
        <v>48.813333333333333</v>
      </c>
      <c r="O465" s="55">
        <f>AVERAGE(Tabela1[[#This Row],[Maio]:[Julho]])</f>
        <v>64.010000000000005</v>
      </c>
      <c r="P465" s="56">
        <f t="shared" si="7"/>
        <v>2</v>
      </c>
    </row>
    <row r="466" spans="1:16">
      <c r="A466" s="7" t="s">
        <v>420</v>
      </c>
      <c r="B466" s="7" t="s">
        <v>888</v>
      </c>
      <c r="C466" s="8">
        <v>1.84</v>
      </c>
      <c r="D466" s="8">
        <v>0</v>
      </c>
      <c r="E466" s="8">
        <v>74.22999999999999</v>
      </c>
      <c r="F466" s="8">
        <v>9.91</v>
      </c>
      <c r="G466" s="8">
        <v>73.800000000000011</v>
      </c>
      <c r="H466" s="8">
        <v>61.5</v>
      </c>
      <c r="I466" s="8">
        <v>72.12</v>
      </c>
      <c r="J466" s="9" t="s">
        <v>879</v>
      </c>
      <c r="K466" s="9" t="s">
        <v>19</v>
      </c>
      <c r="L466" s="9" t="s">
        <v>13</v>
      </c>
      <c r="M466" s="9" t="s">
        <v>902</v>
      </c>
      <c r="N466" s="55">
        <f>AVERAGE(Tabela1[[#This Row],[Fevereiro]:[Abril]])</f>
        <v>25.356666666666666</v>
      </c>
      <c r="O466" s="55">
        <f>AVERAGE(Tabela1[[#This Row],[Maio]:[Julho]])</f>
        <v>48.403333333333336</v>
      </c>
      <c r="P466" s="56">
        <f t="shared" si="7"/>
        <v>2</v>
      </c>
    </row>
    <row r="467" spans="1:16">
      <c r="A467" s="7" t="s">
        <v>440</v>
      </c>
      <c r="B467" s="7" t="s">
        <v>888</v>
      </c>
      <c r="C467" s="8">
        <v>1.84</v>
      </c>
      <c r="D467" s="8">
        <v>202.5</v>
      </c>
      <c r="E467" s="8">
        <v>1.93</v>
      </c>
      <c r="F467" s="8">
        <v>1.89</v>
      </c>
      <c r="G467" s="8">
        <v>73.800000000000011</v>
      </c>
      <c r="H467" s="8">
        <v>61.5</v>
      </c>
      <c r="I467" s="8">
        <v>72.12</v>
      </c>
      <c r="J467" s="9" t="s">
        <v>879</v>
      </c>
      <c r="K467" s="9" t="s">
        <v>15</v>
      </c>
      <c r="L467" s="9" t="s">
        <v>13</v>
      </c>
      <c r="M467" s="9" t="s">
        <v>902</v>
      </c>
      <c r="N467" s="55">
        <f>AVERAGE(Tabela1[[#This Row],[Fevereiro]:[Abril]])</f>
        <v>68.756666666666675</v>
      </c>
      <c r="O467" s="55">
        <f>AVERAGE(Tabela1[[#This Row],[Maio]:[Julho]])</f>
        <v>45.73</v>
      </c>
      <c r="P467" s="56">
        <f t="shared" si="7"/>
        <v>0</v>
      </c>
    </row>
    <row r="468" spans="1:16">
      <c r="A468" s="7" t="s">
        <v>448</v>
      </c>
      <c r="B468" s="7" t="s">
        <v>888</v>
      </c>
      <c r="C468" s="8">
        <v>370.20999999999992</v>
      </c>
      <c r="D468" s="8">
        <v>1.84</v>
      </c>
      <c r="E468" s="8">
        <v>1.89</v>
      </c>
      <c r="F468" s="8">
        <v>1.89</v>
      </c>
      <c r="G468" s="8">
        <v>73.800000000000011</v>
      </c>
      <c r="H468" s="8">
        <v>61.5</v>
      </c>
      <c r="I468" s="8">
        <v>72.12</v>
      </c>
      <c r="J468" s="9" t="s">
        <v>879</v>
      </c>
      <c r="K468" s="9" t="s">
        <v>18</v>
      </c>
      <c r="L468" s="9" t="s">
        <v>13</v>
      </c>
      <c r="M468" s="9" t="s">
        <v>902</v>
      </c>
      <c r="N468" s="55">
        <f>AVERAGE(Tabela1[[#This Row],[Fevereiro]:[Abril]])</f>
        <v>124.64666666666663</v>
      </c>
      <c r="O468" s="55">
        <f>AVERAGE(Tabela1[[#This Row],[Maio]:[Julho]])</f>
        <v>45.73</v>
      </c>
      <c r="P468" s="56">
        <f t="shared" si="7"/>
        <v>0</v>
      </c>
    </row>
    <row r="469" spans="1:16">
      <c r="A469" s="7" t="s">
        <v>426</v>
      </c>
      <c r="B469" s="7" t="s">
        <v>888</v>
      </c>
      <c r="C469" s="8">
        <v>84.48</v>
      </c>
      <c r="D469" s="8">
        <v>109.74000000000001</v>
      </c>
      <c r="E469" s="8">
        <v>237.95999999999998</v>
      </c>
      <c r="F469" s="8">
        <v>0</v>
      </c>
      <c r="G469" s="8">
        <v>73.800000000000011</v>
      </c>
      <c r="H469" s="8">
        <v>61.5</v>
      </c>
      <c r="I469" s="8">
        <v>72.12</v>
      </c>
      <c r="J469" s="9" t="s">
        <v>879</v>
      </c>
      <c r="K469" s="9" t="s">
        <v>20</v>
      </c>
      <c r="L469" s="9" t="s">
        <v>13</v>
      </c>
      <c r="M469" s="9" t="s">
        <v>902</v>
      </c>
      <c r="N469" s="55">
        <f>AVERAGE(Tabela1[[#This Row],[Fevereiro]:[Abril]])</f>
        <v>144.06</v>
      </c>
      <c r="O469" s="55">
        <f>AVERAGE(Tabela1[[#This Row],[Maio]:[Julho]])</f>
        <v>45.1</v>
      </c>
      <c r="P469" s="56">
        <f t="shared" si="7"/>
        <v>0</v>
      </c>
    </row>
    <row r="470" spans="1:16">
      <c r="A470" s="7" t="s">
        <v>273</v>
      </c>
      <c r="B470" s="7" t="s">
        <v>889</v>
      </c>
      <c r="C470" s="8">
        <v>88.62</v>
      </c>
      <c r="D470" s="8">
        <v>37.89</v>
      </c>
      <c r="E470" s="8">
        <v>217.54000000000002</v>
      </c>
      <c r="F470" s="8">
        <v>0</v>
      </c>
      <c r="G470" s="8">
        <v>36.900000000000006</v>
      </c>
      <c r="H470" s="8">
        <v>39.68</v>
      </c>
      <c r="I470" s="8">
        <v>72.12</v>
      </c>
      <c r="J470" s="9" t="s">
        <v>879</v>
      </c>
      <c r="K470" s="9" t="s">
        <v>18</v>
      </c>
      <c r="L470" s="9" t="s">
        <v>13</v>
      </c>
      <c r="M470" s="9" t="s">
        <v>902</v>
      </c>
      <c r="N470" s="55">
        <f>AVERAGE(Tabela1[[#This Row],[Fevereiro]:[Abril]])</f>
        <v>114.68333333333334</v>
      </c>
      <c r="O470" s="55">
        <f>AVERAGE(Tabela1[[#This Row],[Maio]:[Julho]])</f>
        <v>25.526666666666671</v>
      </c>
      <c r="P470" s="56">
        <f t="shared" si="7"/>
        <v>0</v>
      </c>
    </row>
    <row r="471" spans="1:16">
      <c r="A471" s="7" t="s">
        <v>292</v>
      </c>
      <c r="B471" s="7" t="s">
        <v>889</v>
      </c>
      <c r="C471" s="8">
        <v>0</v>
      </c>
      <c r="D471" s="8">
        <v>0</v>
      </c>
      <c r="E471" s="8">
        <v>0</v>
      </c>
      <c r="F471" s="8">
        <v>0</v>
      </c>
      <c r="G471" s="8">
        <v>0</v>
      </c>
      <c r="H471" s="8">
        <v>73.800000000000011</v>
      </c>
      <c r="I471" s="8">
        <v>72.12</v>
      </c>
      <c r="J471" s="9" t="s">
        <v>879</v>
      </c>
      <c r="K471" s="9" t="s">
        <v>18</v>
      </c>
      <c r="L471" s="9" t="s">
        <v>13</v>
      </c>
      <c r="M471" s="7" t="s">
        <v>901</v>
      </c>
      <c r="N471" s="55">
        <f>AVERAGE(Tabela1[[#This Row],[Fevereiro]:[Abril]])</f>
        <v>0</v>
      </c>
      <c r="O471" s="55">
        <f>AVERAGE(Tabela1[[#This Row],[Maio]:[Julho]])</f>
        <v>24.600000000000005</v>
      </c>
      <c r="P471" s="56">
        <f t="shared" si="7"/>
        <v>2</v>
      </c>
    </row>
    <row r="472" spans="1:16">
      <c r="A472" s="7" t="s">
        <v>349</v>
      </c>
      <c r="B472" s="7" t="s">
        <v>888</v>
      </c>
      <c r="C472" s="8">
        <v>1.84</v>
      </c>
      <c r="D472" s="8">
        <v>0</v>
      </c>
      <c r="E472" s="8">
        <v>14.92</v>
      </c>
      <c r="F472" s="8">
        <v>1.89</v>
      </c>
      <c r="G472" s="8">
        <v>162.80999999999995</v>
      </c>
      <c r="H472" s="8">
        <v>0</v>
      </c>
      <c r="I472" s="8">
        <v>73.08</v>
      </c>
      <c r="J472" s="9" t="s">
        <v>880</v>
      </c>
      <c r="K472" s="9" t="s">
        <v>15</v>
      </c>
      <c r="L472" s="9" t="s">
        <v>13</v>
      </c>
      <c r="M472" s="9" t="s">
        <v>902</v>
      </c>
      <c r="N472" s="55">
        <f>AVERAGE(Tabela1[[#This Row],[Fevereiro]:[Abril]])</f>
        <v>5.5866666666666669</v>
      </c>
      <c r="O472" s="55">
        <f>AVERAGE(Tabela1[[#This Row],[Maio]:[Julho]])</f>
        <v>54.899999999999977</v>
      </c>
      <c r="P472" s="56">
        <f t="shared" si="7"/>
        <v>2</v>
      </c>
    </row>
    <row r="473" spans="1:16">
      <c r="A473" s="7" t="s">
        <v>168</v>
      </c>
      <c r="B473" s="7" t="s">
        <v>888</v>
      </c>
      <c r="C473" s="8">
        <v>285.97000000000003</v>
      </c>
      <c r="D473" s="8">
        <v>1.84</v>
      </c>
      <c r="E473" s="8">
        <v>642.60999999999967</v>
      </c>
      <c r="F473" s="8">
        <v>528.19000000000017</v>
      </c>
      <c r="G473" s="8">
        <v>93.640000000000015</v>
      </c>
      <c r="H473" s="8">
        <v>269.58999999999997</v>
      </c>
      <c r="I473" s="8">
        <v>73.19</v>
      </c>
      <c r="J473" s="9" t="s">
        <v>882</v>
      </c>
      <c r="K473" s="9" t="s">
        <v>15</v>
      </c>
      <c r="L473" s="9" t="s">
        <v>12</v>
      </c>
      <c r="M473" s="9" t="s">
        <v>902</v>
      </c>
      <c r="N473" s="55">
        <f>AVERAGE(Tabela1[[#This Row],[Fevereiro]:[Abril]])</f>
        <v>310.13999999999987</v>
      </c>
      <c r="O473" s="55">
        <f>AVERAGE(Tabela1[[#This Row],[Maio]:[Julho]])</f>
        <v>297.14000000000004</v>
      </c>
      <c r="P473" s="56">
        <f t="shared" si="7"/>
        <v>0</v>
      </c>
    </row>
    <row r="474" spans="1:16">
      <c r="A474" s="7" t="s">
        <v>277</v>
      </c>
      <c r="B474" s="7" t="s">
        <v>889</v>
      </c>
      <c r="C474" s="8">
        <v>2132.6000000000013</v>
      </c>
      <c r="D474" s="8">
        <v>0</v>
      </c>
      <c r="E474" s="8">
        <v>0</v>
      </c>
      <c r="F474" s="8">
        <v>2890.1400000000008</v>
      </c>
      <c r="G474" s="8">
        <v>269.7299999999999</v>
      </c>
      <c r="H474" s="8">
        <v>296.37</v>
      </c>
      <c r="I474" s="8">
        <v>75.5</v>
      </c>
      <c r="J474" s="9" t="s">
        <v>879</v>
      </c>
      <c r="K474" s="9" t="s">
        <v>18</v>
      </c>
      <c r="L474" s="9" t="s">
        <v>13</v>
      </c>
      <c r="M474" s="9" t="s">
        <v>902</v>
      </c>
      <c r="N474" s="55">
        <f>AVERAGE(Tabela1[[#This Row],[Fevereiro]:[Abril]])</f>
        <v>710.86666666666713</v>
      </c>
      <c r="O474" s="55">
        <f>AVERAGE(Tabela1[[#This Row],[Maio]:[Julho]])</f>
        <v>1152.0800000000002</v>
      </c>
      <c r="P474" s="56">
        <f t="shared" si="7"/>
        <v>2</v>
      </c>
    </row>
    <row r="475" spans="1:16">
      <c r="A475" s="7" t="s">
        <v>237</v>
      </c>
      <c r="B475" s="7" t="s">
        <v>889</v>
      </c>
      <c r="C475" s="8">
        <v>88.62</v>
      </c>
      <c r="D475" s="8">
        <v>0</v>
      </c>
      <c r="E475" s="8">
        <v>522.29000000000008</v>
      </c>
      <c r="F475" s="8">
        <v>394.31999999999994</v>
      </c>
      <c r="G475" s="8">
        <v>393.36000000000007</v>
      </c>
      <c r="H475" s="8">
        <v>61.5</v>
      </c>
      <c r="I475" s="8">
        <v>75.680000000000007</v>
      </c>
      <c r="J475" s="9" t="s">
        <v>879</v>
      </c>
      <c r="K475" s="9" t="s">
        <v>17</v>
      </c>
      <c r="L475" s="9" t="s">
        <v>13</v>
      </c>
      <c r="M475" s="7" t="s">
        <v>901</v>
      </c>
      <c r="N475" s="55">
        <f>AVERAGE(Tabela1[[#This Row],[Fevereiro]:[Abril]])</f>
        <v>203.63666666666668</v>
      </c>
      <c r="O475" s="55">
        <f>AVERAGE(Tabela1[[#This Row],[Maio]:[Julho]])</f>
        <v>283.06</v>
      </c>
      <c r="P475" s="56">
        <f t="shared" si="7"/>
        <v>2</v>
      </c>
    </row>
    <row r="476" spans="1:16">
      <c r="A476" s="7" t="s">
        <v>626</v>
      </c>
      <c r="B476" s="7" t="s">
        <v>890</v>
      </c>
      <c r="C476" s="8">
        <v>0</v>
      </c>
      <c r="D476" s="8">
        <v>0</v>
      </c>
      <c r="E476" s="8">
        <v>0</v>
      </c>
      <c r="F476" s="8">
        <v>111.89999999999999</v>
      </c>
      <c r="G476" s="8">
        <v>223.79999999999998</v>
      </c>
      <c r="H476" s="8">
        <v>0</v>
      </c>
      <c r="I476" s="8">
        <v>77.12</v>
      </c>
      <c r="J476" s="9" t="s">
        <v>879</v>
      </c>
      <c r="K476" s="9" t="s">
        <v>21</v>
      </c>
      <c r="L476" s="9" t="s">
        <v>14</v>
      </c>
      <c r="M476" s="9" t="s">
        <v>902</v>
      </c>
      <c r="N476" s="55">
        <f>AVERAGE(Tabela1[[#This Row],[Fevereiro]:[Abril]])</f>
        <v>0</v>
      </c>
      <c r="O476" s="55">
        <f>AVERAGE(Tabela1[[#This Row],[Maio]:[Julho]])</f>
        <v>111.89999999999999</v>
      </c>
      <c r="P476" s="56">
        <f t="shared" si="7"/>
        <v>2</v>
      </c>
    </row>
    <row r="477" spans="1:16">
      <c r="A477" s="7" t="s">
        <v>633</v>
      </c>
      <c r="B477" s="7" t="s">
        <v>890</v>
      </c>
      <c r="C477" s="8">
        <v>8.9700000000000006</v>
      </c>
      <c r="D477" s="8">
        <v>13.629999999999999</v>
      </c>
      <c r="E477" s="8">
        <v>11.8</v>
      </c>
      <c r="F477" s="8">
        <v>85.600000000000009</v>
      </c>
      <c r="G477" s="8">
        <v>26.78</v>
      </c>
      <c r="H477" s="8">
        <v>49.96</v>
      </c>
      <c r="I477" s="8">
        <v>78.739999999999981</v>
      </c>
      <c r="J477" s="9" t="s">
        <v>23</v>
      </c>
      <c r="K477" s="9" t="s">
        <v>16</v>
      </c>
      <c r="L477" s="9" t="s">
        <v>13</v>
      </c>
      <c r="M477" s="9" t="s">
        <v>902</v>
      </c>
      <c r="N477" s="55">
        <f>AVERAGE(Tabela1[[#This Row],[Fevereiro]:[Abril]])</f>
        <v>11.466666666666669</v>
      </c>
      <c r="O477" s="55">
        <f>AVERAGE(Tabela1[[#This Row],[Maio]:[Julho]])</f>
        <v>54.113333333333337</v>
      </c>
      <c r="P477" s="56">
        <f t="shared" si="7"/>
        <v>2</v>
      </c>
    </row>
    <row r="478" spans="1:16">
      <c r="A478" s="7" t="s">
        <v>599</v>
      </c>
      <c r="B478" s="7" t="s">
        <v>890</v>
      </c>
      <c r="C478" s="8">
        <v>697.90000000000009</v>
      </c>
      <c r="D478" s="8">
        <v>2784.7700000000009</v>
      </c>
      <c r="E478" s="8">
        <v>3437.8500000000008</v>
      </c>
      <c r="F478" s="8">
        <v>1515.7099999999998</v>
      </c>
      <c r="G478" s="8">
        <v>1501.9900000000002</v>
      </c>
      <c r="H478" s="8">
        <v>4366.7400000000025</v>
      </c>
      <c r="I478" s="8">
        <v>79.110000000000014</v>
      </c>
      <c r="J478" s="9" t="s">
        <v>879</v>
      </c>
      <c r="K478" s="9" t="s">
        <v>17</v>
      </c>
      <c r="L478" s="9" t="s">
        <v>12</v>
      </c>
      <c r="M478" s="9" t="s">
        <v>902</v>
      </c>
      <c r="N478" s="55">
        <f>AVERAGE(Tabela1[[#This Row],[Fevereiro]:[Abril]])</f>
        <v>2306.8400000000006</v>
      </c>
      <c r="O478" s="55">
        <f>AVERAGE(Tabela1[[#This Row],[Maio]:[Julho]])</f>
        <v>2461.4800000000009</v>
      </c>
      <c r="P478" s="56">
        <f t="shared" si="7"/>
        <v>2</v>
      </c>
    </row>
    <row r="479" spans="1:16">
      <c r="A479" s="7" t="s">
        <v>235</v>
      </c>
      <c r="B479" s="7" t="s">
        <v>888</v>
      </c>
      <c r="C479" s="8">
        <v>2.93</v>
      </c>
      <c r="D479" s="8">
        <v>204.62</v>
      </c>
      <c r="E479" s="8">
        <v>236.45999999999998</v>
      </c>
      <c r="F479" s="8">
        <v>286.54999999999995</v>
      </c>
      <c r="G479" s="8">
        <v>36.900000000000006</v>
      </c>
      <c r="H479" s="8">
        <v>314.98</v>
      </c>
      <c r="I479" s="8">
        <v>79.45</v>
      </c>
      <c r="J479" s="9" t="s">
        <v>879</v>
      </c>
      <c r="K479" s="9" t="s">
        <v>16</v>
      </c>
      <c r="L479" s="9" t="s">
        <v>13</v>
      </c>
      <c r="M479" s="7" t="s">
        <v>901</v>
      </c>
      <c r="N479" s="55">
        <f>AVERAGE(Tabela1[[#This Row],[Fevereiro]:[Abril]])</f>
        <v>148.00333333333333</v>
      </c>
      <c r="O479" s="55">
        <f>AVERAGE(Tabela1[[#This Row],[Maio]:[Julho]])</f>
        <v>212.80999999999997</v>
      </c>
      <c r="P479" s="56">
        <f t="shared" si="7"/>
        <v>2</v>
      </c>
    </row>
    <row r="480" spans="1:16">
      <c r="A480" s="7" t="s">
        <v>779</v>
      </c>
      <c r="B480" s="7" t="s">
        <v>890</v>
      </c>
      <c r="C480" s="8">
        <v>73.760000000000005</v>
      </c>
      <c r="D480" s="8">
        <v>31.64</v>
      </c>
      <c r="E480" s="8">
        <v>79.3</v>
      </c>
      <c r="F480" s="8">
        <v>3667.6000000000013</v>
      </c>
      <c r="G480" s="8">
        <v>82.110000000000014</v>
      </c>
      <c r="H480" s="8">
        <v>83.5</v>
      </c>
      <c r="I480" s="8">
        <v>80.180000000000007</v>
      </c>
      <c r="J480" s="9" t="s">
        <v>879</v>
      </c>
      <c r="K480" s="9" t="s">
        <v>18</v>
      </c>
      <c r="L480" s="9" t="s">
        <v>13</v>
      </c>
      <c r="M480" s="9" t="s">
        <v>902</v>
      </c>
      <c r="N480" s="55">
        <f>AVERAGE(Tabela1[[#This Row],[Fevereiro]:[Abril]])</f>
        <v>61.566666666666663</v>
      </c>
      <c r="O480" s="55">
        <f>AVERAGE(Tabela1[[#This Row],[Maio]:[Julho]])</f>
        <v>1277.7366666666671</v>
      </c>
      <c r="P480" s="56">
        <f t="shared" si="7"/>
        <v>2</v>
      </c>
    </row>
    <row r="481" spans="1:16">
      <c r="A481" s="7" t="s">
        <v>700</v>
      </c>
      <c r="B481" s="7" t="s">
        <v>891</v>
      </c>
      <c r="C481" s="8">
        <v>0</v>
      </c>
      <c r="D481" s="8">
        <v>0</v>
      </c>
      <c r="E481" s="8">
        <v>0</v>
      </c>
      <c r="F481" s="8">
        <v>0</v>
      </c>
      <c r="G481" s="8">
        <v>0</v>
      </c>
      <c r="H481" s="8">
        <v>72.48</v>
      </c>
      <c r="I481" s="8">
        <v>81.239999999999995</v>
      </c>
      <c r="J481" s="9" t="s">
        <v>879</v>
      </c>
      <c r="K481" s="9" t="s">
        <v>16</v>
      </c>
      <c r="L481" s="9" t="s">
        <v>905</v>
      </c>
      <c r="M481" s="7" t="s">
        <v>901</v>
      </c>
      <c r="N481" s="55">
        <f>AVERAGE(Tabela1[[#This Row],[Fevereiro]:[Abril]])</f>
        <v>0</v>
      </c>
      <c r="O481" s="55">
        <f>AVERAGE(Tabela1[[#This Row],[Maio]:[Julho]])</f>
        <v>24.16</v>
      </c>
      <c r="P481" s="56">
        <f t="shared" si="7"/>
        <v>2</v>
      </c>
    </row>
    <row r="482" spans="1:16">
      <c r="A482" s="7" t="s">
        <v>734</v>
      </c>
      <c r="B482" s="7" t="s">
        <v>888</v>
      </c>
      <c r="C482" s="8">
        <v>466.17999999999995</v>
      </c>
      <c r="D482" s="8">
        <v>112.13999999999999</v>
      </c>
      <c r="E482" s="8">
        <v>74.27000000000001</v>
      </c>
      <c r="F482" s="8">
        <v>1006.4599999999998</v>
      </c>
      <c r="G482" s="8">
        <v>82.110000000000014</v>
      </c>
      <c r="H482" s="8">
        <v>991.45000000000039</v>
      </c>
      <c r="I482" s="8">
        <v>82.4</v>
      </c>
      <c r="J482" s="9" t="s">
        <v>886</v>
      </c>
      <c r="K482" s="9" t="s">
        <v>15</v>
      </c>
      <c r="L482" s="9" t="s">
        <v>13</v>
      </c>
      <c r="M482" s="9" t="s">
        <v>902</v>
      </c>
      <c r="N482" s="55">
        <f>AVERAGE(Tabela1[[#This Row],[Fevereiro]:[Abril]])</f>
        <v>217.52999999999997</v>
      </c>
      <c r="O482" s="55">
        <f>AVERAGE(Tabela1[[#This Row],[Maio]:[Julho]])</f>
        <v>693.34</v>
      </c>
      <c r="P482" s="56">
        <f t="shared" si="7"/>
        <v>2</v>
      </c>
    </row>
    <row r="483" spans="1:16">
      <c r="A483" s="7" t="s">
        <v>628</v>
      </c>
      <c r="B483" s="7" t="s">
        <v>890</v>
      </c>
      <c r="C483" s="8">
        <v>11.65</v>
      </c>
      <c r="D483" s="8">
        <v>10.56</v>
      </c>
      <c r="E483" s="8">
        <v>6.26</v>
      </c>
      <c r="F483" s="8">
        <v>1750.1799999999994</v>
      </c>
      <c r="G483" s="8">
        <v>33.56</v>
      </c>
      <c r="H483" s="8">
        <v>0</v>
      </c>
      <c r="I483" s="8">
        <v>82.69</v>
      </c>
      <c r="J483" s="9" t="s">
        <v>879</v>
      </c>
      <c r="K483" s="9" t="s">
        <v>16</v>
      </c>
      <c r="L483" s="9" t="s">
        <v>13</v>
      </c>
      <c r="M483" s="9" t="s">
        <v>902</v>
      </c>
      <c r="N483" s="55">
        <f>AVERAGE(Tabela1[[#This Row],[Fevereiro]:[Abril]])</f>
        <v>9.49</v>
      </c>
      <c r="O483" s="55">
        <f>AVERAGE(Tabela1[[#This Row],[Maio]:[Julho]])</f>
        <v>594.57999999999981</v>
      </c>
      <c r="P483" s="56">
        <f t="shared" si="7"/>
        <v>2</v>
      </c>
    </row>
    <row r="484" spans="1:16">
      <c r="A484" s="7" t="s">
        <v>78</v>
      </c>
      <c r="B484" s="7" t="s">
        <v>890</v>
      </c>
      <c r="C484" s="8">
        <v>639.16999999999996</v>
      </c>
      <c r="D484" s="8">
        <v>975.52</v>
      </c>
      <c r="E484" s="8">
        <v>2432.2399999999993</v>
      </c>
      <c r="F484" s="8">
        <v>172.89</v>
      </c>
      <c r="G484" s="8">
        <v>143.44000000000003</v>
      </c>
      <c r="H484" s="8">
        <v>219.98999999999998</v>
      </c>
      <c r="I484" s="8">
        <v>82.69</v>
      </c>
      <c r="J484" s="9" t="s">
        <v>887</v>
      </c>
      <c r="K484" s="9" t="s">
        <v>15</v>
      </c>
      <c r="L484" s="9" t="s">
        <v>13</v>
      </c>
      <c r="M484" s="9" t="s">
        <v>902</v>
      </c>
      <c r="N484" s="55">
        <f>AVERAGE(Tabela1[[#This Row],[Fevereiro]:[Abril]])</f>
        <v>1348.9766666666665</v>
      </c>
      <c r="O484" s="55">
        <f>AVERAGE(Tabela1[[#This Row],[Maio]:[Julho]])</f>
        <v>178.77333333333334</v>
      </c>
      <c r="P484" s="56">
        <f t="shared" si="7"/>
        <v>0</v>
      </c>
    </row>
    <row r="485" spans="1:16">
      <c r="A485" s="7" t="s">
        <v>318</v>
      </c>
      <c r="B485" s="7" t="s">
        <v>889</v>
      </c>
      <c r="C485" s="8">
        <v>194.79000000000005</v>
      </c>
      <c r="D485" s="8">
        <v>694.35000000000025</v>
      </c>
      <c r="E485" s="8">
        <v>0</v>
      </c>
      <c r="F485" s="8">
        <v>486.55000000000007</v>
      </c>
      <c r="G485" s="8">
        <v>82.110000000000014</v>
      </c>
      <c r="H485" s="8">
        <v>82.6</v>
      </c>
      <c r="I485" s="8">
        <v>83.35</v>
      </c>
      <c r="J485" s="9" t="s">
        <v>880</v>
      </c>
      <c r="K485" s="9" t="s">
        <v>18</v>
      </c>
      <c r="L485" s="9" t="s">
        <v>13</v>
      </c>
      <c r="M485" s="9" t="s">
        <v>902</v>
      </c>
      <c r="N485" s="55">
        <f>AVERAGE(Tabela1[[#This Row],[Fevereiro]:[Abril]])</f>
        <v>296.38000000000011</v>
      </c>
      <c r="O485" s="55">
        <f>AVERAGE(Tabela1[[#This Row],[Maio]:[Julho]])</f>
        <v>217.0866666666667</v>
      </c>
      <c r="P485" s="56">
        <f t="shared" si="7"/>
        <v>0</v>
      </c>
    </row>
    <row r="486" spans="1:16">
      <c r="A486" s="7" t="s">
        <v>288</v>
      </c>
      <c r="B486" s="7" t="s">
        <v>889</v>
      </c>
      <c r="C486" s="8">
        <v>401.89000000000004</v>
      </c>
      <c r="D486" s="8">
        <v>287.72000000000003</v>
      </c>
      <c r="E486" s="8">
        <v>79.28</v>
      </c>
      <c r="F486" s="8">
        <v>86.100000000000009</v>
      </c>
      <c r="G486" s="8">
        <v>0</v>
      </c>
      <c r="H486" s="8">
        <v>245.39000000000001</v>
      </c>
      <c r="I486" s="8">
        <v>84.14</v>
      </c>
      <c r="J486" s="9" t="s">
        <v>885</v>
      </c>
      <c r="K486" s="9" t="s">
        <v>15</v>
      </c>
      <c r="L486" s="9" t="s">
        <v>13</v>
      </c>
      <c r="M486" s="7" t="s">
        <v>901</v>
      </c>
      <c r="N486" s="55">
        <f>AVERAGE(Tabela1[[#This Row],[Fevereiro]:[Abril]])</f>
        <v>256.29666666666668</v>
      </c>
      <c r="O486" s="55">
        <f>AVERAGE(Tabela1[[#This Row],[Maio]:[Julho]])</f>
        <v>110.49666666666667</v>
      </c>
      <c r="P486" s="56">
        <f t="shared" si="7"/>
        <v>0</v>
      </c>
    </row>
    <row r="487" spans="1:16">
      <c r="A487" s="7" t="s">
        <v>649</v>
      </c>
      <c r="B487" s="7" t="s">
        <v>890</v>
      </c>
      <c r="C487" s="8">
        <v>10.56</v>
      </c>
      <c r="D487" s="8">
        <v>1428.4099999999999</v>
      </c>
      <c r="E487" s="8">
        <v>13.21</v>
      </c>
      <c r="F487" s="8">
        <v>19.829999999999998</v>
      </c>
      <c r="G487" s="8">
        <v>0</v>
      </c>
      <c r="H487" s="8">
        <v>24.229999999999997</v>
      </c>
      <c r="I487" s="8">
        <v>-85.39</v>
      </c>
      <c r="J487" s="9" t="s">
        <v>879</v>
      </c>
      <c r="K487" s="9" t="s">
        <v>21</v>
      </c>
      <c r="L487" s="9" t="s">
        <v>13</v>
      </c>
      <c r="M487" s="7" t="s">
        <v>901</v>
      </c>
      <c r="N487" s="55">
        <f>AVERAGE(Tabela1[[#This Row],[Fevereiro]:[Abril]])</f>
        <v>484.05999999999995</v>
      </c>
      <c r="O487" s="55">
        <f>AVERAGE(Tabela1[[#This Row],[Maio]:[Julho]])</f>
        <v>14.686666666666666</v>
      </c>
      <c r="P487" s="56">
        <f t="shared" si="7"/>
        <v>0</v>
      </c>
    </row>
    <row r="488" spans="1:16">
      <c r="A488" s="7" t="s">
        <v>702</v>
      </c>
      <c r="B488" s="7" t="s">
        <v>891</v>
      </c>
      <c r="C488" s="8">
        <v>0</v>
      </c>
      <c r="D488" s="8">
        <v>47.239999999999995</v>
      </c>
      <c r="E488" s="8">
        <v>1.89</v>
      </c>
      <c r="F488" s="8">
        <v>64.009999999999991</v>
      </c>
      <c r="G488" s="8">
        <v>84.07</v>
      </c>
      <c r="H488" s="8">
        <v>15.36</v>
      </c>
      <c r="I488" s="8">
        <v>85.649999999999991</v>
      </c>
      <c r="J488" s="9" t="s">
        <v>884</v>
      </c>
      <c r="K488" s="9" t="s">
        <v>16</v>
      </c>
      <c r="L488" s="9" t="s">
        <v>905</v>
      </c>
      <c r="M488" s="7" t="s">
        <v>901</v>
      </c>
      <c r="N488" s="55">
        <f>AVERAGE(Tabela1[[#This Row],[Fevereiro]:[Abril]])</f>
        <v>16.376666666666665</v>
      </c>
      <c r="O488" s="55">
        <f>AVERAGE(Tabela1[[#This Row],[Maio]:[Julho]])</f>
        <v>54.48</v>
      </c>
      <c r="P488" s="56">
        <f t="shared" si="7"/>
        <v>2</v>
      </c>
    </row>
    <row r="489" spans="1:16">
      <c r="A489" s="7" t="s">
        <v>344</v>
      </c>
      <c r="B489" s="7" t="s">
        <v>888</v>
      </c>
      <c r="C489" s="8">
        <v>5.93</v>
      </c>
      <c r="D489" s="8">
        <v>1.84</v>
      </c>
      <c r="E489" s="8">
        <v>9.92</v>
      </c>
      <c r="F489" s="8">
        <v>12.3</v>
      </c>
      <c r="G489" s="8">
        <v>26.63</v>
      </c>
      <c r="H489" s="8">
        <v>40.44</v>
      </c>
      <c r="I489" s="8">
        <v>87.100000000000009</v>
      </c>
      <c r="J489" s="9" t="s">
        <v>885</v>
      </c>
      <c r="K489" s="9" t="s">
        <v>15</v>
      </c>
      <c r="L489" s="9" t="s">
        <v>13</v>
      </c>
      <c r="M489" s="9" t="s">
        <v>902</v>
      </c>
      <c r="N489" s="55">
        <f>AVERAGE(Tabela1[[#This Row],[Fevereiro]:[Abril]])</f>
        <v>5.8966666666666656</v>
      </c>
      <c r="O489" s="55">
        <f>AVERAGE(Tabela1[[#This Row],[Maio]:[Julho]])</f>
        <v>26.456666666666667</v>
      </c>
      <c r="P489" s="56">
        <f t="shared" si="7"/>
        <v>2</v>
      </c>
    </row>
    <row r="490" spans="1:16">
      <c r="A490" s="7" t="s">
        <v>419</v>
      </c>
      <c r="B490" s="7" t="s">
        <v>888</v>
      </c>
      <c r="C490" s="8">
        <v>228.54</v>
      </c>
      <c r="D490" s="8">
        <v>31.68</v>
      </c>
      <c r="E490" s="8">
        <v>285.13</v>
      </c>
      <c r="F490" s="8">
        <v>29.73</v>
      </c>
      <c r="G490" s="8">
        <v>93.62</v>
      </c>
      <c r="H490" s="8">
        <v>217.70999999999998</v>
      </c>
      <c r="I490" s="8">
        <v>87.28</v>
      </c>
      <c r="J490" s="9" t="s">
        <v>879</v>
      </c>
      <c r="K490" s="9" t="s">
        <v>15</v>
      </c>
      <c r="L490" s="9" t="s">
        <v>13</v>
      </c>
      <c r="M490" s="9" t="s">
        <v>902</v>
      </c>
      <c r="N490" s="55">
        <f>AVERAGE(Tabela1[[#This Row],[Fevereiro]:[Abril]])</f>
        <v>181.7833333333333</v>
      </c>
      <c r="O490" s="55">
        <f>AVERAGE(Tabela1[[#This Row],[Maio]:[Julho]])</f>
        <v>113.68666666666667</v>
      </c>
      <c r="P490" s="56">
        <f t="shared" si="7"/>
        <v>0</v>
      </c>
    </row>
    <row r="491" spans="1:16">
      <c r="A491" s="7" t="s">
        <v>558</v>
      </c>
      <c r="B491" s="7" t="s">
        <v>889</v>
      </c>
      <c r="C491" s="8">
        <v>69.569999999999993</v>
      </c>
      <c r="D491" s="8">
        <v>1.84</v>
      </c>
      <c r="E491" s="8">
        <v>67.5</v>
      </c>
      <c r="F491" s="8">
        <v>74.540000000000006</v>
      </c>
      <c r="G491" s="8">
        <v>84.07</v>
      </c>
      <c r="H491" s="8">
        <v>73.800000000000011</v>
      </c>
      <c r="I491" s="8">
        <v>88.55</v>
      </c>
      <c r="J491" s="9" t="s">
        <v>879</v>
      </c>
      <c r="K491" s="9" t="s">
        <v>17</v>
      </c>
      <c r="L491" s="9" t="s">
        <v>13</v>
      </c>
      <c r="M491" s="9" t="s">
        <v>902</v>
      </c>
      <c r="N491" s="55">
        <f>AVERAGE(Tabela1[[#This Row],[Fevereiro]:[Abril]])</f>
        <v>46.303333333333335</v>
      </c>
      <c r="O491" s="55">
        <f>AVERAGE(Tabela1[[#This Row],[Maio]:[Julho]])</f>
        <v>77.470000000000013</v>
      </c>
      <c r="P491" s="56">
        <f t="shared" si="7"/>
        <v>2</v>
      </c>
    </row>
    <row r="492" spans="1:16">
      <c r="A492" s="7" t="s">
        <v>135</v>
      </c>
      <c r="B492" s="7" t="s">
        <v>888</v>
      </c>
      <c r="C492" s="8">
        <v>143.65000000000003</v>
      </c>
      <c r="D492" s="8">
        <v>150.30000000000001</v>
      </c>
      <c r="E492" s="8">
        <v>136.22</v>
      </c>
      <c r="F492" s="8">
        <v>49.2</v>
      </c>
      <c r="G492" s="8">
        <v>133.26000000000002</v>
      </c>
      <c r="H492" s="8">
        <v>549</v>
      </c>
      <c r="I492" s="8">
        <v>95.68</v>
      </c>
      <c r="J492" s="9" t="s">
        <v>879</v>
      </c>
      <c r="K492" s="9" t="s">
        <v>15</v>
      </c>
      <c r="L492" s="9" t="s">
        <v>13</v>
      </c>
      <c r="M492" s="9" t="s">
        <v>902</v>
      </c>
      <c r="N492" s="55">
        <f>AVERAGE(Tabela1[[#This Row],[Fevereiro]:[Abril]])</f>
        <v>143.39000000000001</v>
      </c>
      <c r="O492" s="55">
        <f>AVERAGE(Tabela1[[#This Row],[Maio]:[Julho]])</f>
        <v>243.82000000000002</v>
      </c>
      <c r="P492" s="56">
        <f t="shared" si="7"/>
        <v>2</v>
      </c>
    </row>
    <row r="493" spans="1:16">
      <c r="A493" s="7" t="s">
        <v>731</v>
      </c>
      <c r="B493" s="7" t="s">
        <v>888</v>
      </c>
      <c r="C493" s="8">
        <v>67.5</v>
      </c>
      <c r="D493" s="8">
        <v>126.51000000000002</v>
      </c>
      <c r="E493" s="8">
        <v>109.15</v>
      </c>
      <c r="F493" s="8">
        <v>76.56</v>
      </c>
      <c r="G493" s="8">
        <v>91.31</v>
      </c>
      <c r="H493" s="8">
        <v>61.5</v>
      </c>
      <c r="I493" s="8">
        <v>99.340000000000018</v>
      </c>
      <c r="J493" s="9" t="s">
        <v>885</v>
      </c>
      <c r="K493" s="9" t="s">
        <v>15</v>
      </c>
      <c r="L493" s="9" t="s">
        <v>12</v>
      </c>
      <c r="M493" s="9" t="s">
        <v>902</v>
      </c>
      <c r="N493" s="55">
        <f>AVERAGE(Tabela1[[#This Row],[Fevereiro]:[Abril]])</f>
        <v>101.05333333333334</v>
      </c>
      <c r="O493" s="55">
        <f>AVERAGE(Tabela1[[#This Row],[Maio]:[Julho]])</f>
        <v>76.456666666666663</v>
      </c>
      <c r="P493" s="56">
        <f t="shared" si="7"/>
        <v>0</v>
      </c>
    </row>
    <row r="494" spans="1:16">
      <c r="A494" s="7" t="s">
        <v>416</v>
      </c>
      <c r="B494" s="7" t="s">
        <v>888</v>
      </c>
      <c r="C494" s="8">
        <v>328.91</v>
      </c>
      <c r="D494" s="8">
        <v>1.06</v>
      </c>
      <c r="E494" s="8">
        <v>559.80000000000007</v>
      </c>
      <c r="F494" s="8">
        <v>284.25</v>
      </c>
      <c r="G494" s="8">
        <v>339.51000000000005</v>
      </c>
      <c r="H494" s="8">
        <v>183.52999999999997</v>
      </c>
      <c r="I494" s="8">
        <v>100.80000000000001</v>
      </c>
      <c r="J494" s="9" t="s">
        <v>879</v>
      </c>
      <c r="K494" s="9" t="s">
        <v>18</v>
      </c>
      <c r="L494" s="9" t="s">
        <v>13</v>
      </c>
      <c r="M494" s="9" t="s">
        <v>902</v>
      </c>
      <c r="N494" s="55">
        <f>AVERAGE(Tabela1[[#This Row],[Fevereiro]:[Abril]])</f>
        <v>296.59000000000003</v>
      </c>
      <c r="O494" s="55">
        <f>AVERAGE(Tabela1[[#This Row],[Maio]:[Julho]])</f>
        <v>269.09666666666664</v>
      </c>
      <c r="P494" s="56">
        <f t="shared" si="7"/>
        <v>0</v>
      </c>
    </row>
    <row r="495" spans="1:16">
      <c r="A495" s="7" t="s">
        <v>484</v>
      </c>
      <c r="B495" s="7" t="s">
        <v>889</v>
      </c>
      <c r="C495" s="8">
        <v>210.78000000000003</v>
      </c>
      <c r="D495" s="8">
        <v>4.3499999999999996</v>
      </c>
      <c r="E495" s="8">
        <v>82.240000000000009</v>
      </c>
      <c r="F495" s="8">
        <v>19.82</v>
      </c>
      <c r="G495" s="8">
        <v>138.77000000000001</v>
      </c>
      <c r="H495" s="8">
        <v>29.759999999999998</v>
      </c>
      <c r="I495" s="8">
        <v>106.16</v>
      </c>
      <c r="J495" s="9" t="s">
        <v>879</v>
      </c>
      <c r="K495" s="9" t="s">
        <v>20</v>
      </c>
      <c r="L495" s="9" t="s">
        <v>13</v>
      </c>
      <c r="M495" s="9" t="s">
        <v>902</v>
      </c>
      <c r="N495" s="55">
        <f>AVERAGE(Tabela1[[#This Row],[Fevereiro]:[Abril]])</f>
        <v>99.123333333333335</v>
      </c>
      <c r="O495" s="55">
        <f>AVERAGE(Tabela1[[#This Row],[Maio]:[Julho]])</f>
        <v>62.783333333333331</v>
      </c>
      <c r="P495" s="56">
        <f t="shared" si="7"/>
        <v>0</v>
      </c>
    </row>
    <row r="496" spans="1:16">
      <c r="A496" s="7" t="s">
        <v>342</v>
      </c>
      <c r="B496" s="7" t="s">
        <v>888</v>
      </c>
      <c r="C496" s="8">
        <v>164.56000000000003</v>
      </c>
      <c r="D496" s="8">
        <v>27.1</v>
      </c>
      <c r="E496" s="8">
        <v>290.39</v>
      </c>
      <c r="F496" s="8">
        <v>22.66</v>
      </c>
      <c r="G496" s="8">
        <v>245.01999999999998</v>
      </c>
      <c r="H496" s="8">
        <v>45.48</v>
      </c>
      <c r="I496" s="8">
        <v>106.22</v>
      </c>
      <c r="J496" s="9" t="s">
        <v>884</v>
      </c>
      <c r="K496" s="9" t="s">
        <v>15</v>
      </c>
      <c r="L496" s="9" t="s">
        <v>13</v>
      </c>
      <c r="M496" s="9" t="s">
        <v>902</v>
      </c>
      <c r="N496" s="55">
        <f>AVERAGE(Tabela1[[#This Row],[Fevereiro]:[Abril]])</f>
        <v>160.68333333333334</v>
      </c>
      <c r="O496" s="55">
        <f>AVERAGE(Tabela1[[#This Row],[Maio]:[Julho]])</f>
        <v>104.38666666666667</v>
      </c>
      <c r="P496" s="56">
        <f t="shared" si="7"/>
        <v>0</v>
      </c>
    </row>
    <row r="497" spans="1:16">
      <c r="A497" s="7" t="s">
        <v>546</v>
      </c>
      <c r="B497" s="7" t="s">
        <v>889</v>
      </c>
      <c r="C497" s="8">
        <v>10.56</v>
      </c>
      <c r="D497" s="8">
        <v>10.56</v>
      </c>
      <c r="E497" s="8">
        <v>9.91</v>
      </c>
      <c r="F497" s="8">
        <v>9.91</v>
      </c>
      <c r="G497" s="8">
        <v>27.509999999999998</v>
      </c>
      <c r="H497" s="8">
        <v>24.229999999999997</v>
      </c>
      <c r="I497" s="8">
        <v>106.38</v>
      </c>
      <c r="J497" s="9" t="s">
        <v>879</v>
      </c>
      <c r="K497" s="9" t="s">
        <v>21</v>
      </c>
      <c r="L497" s="9" t="s">
        <v>12</v>
      </c>
      <c r="M497" s="9" t="s">
        <v>902</v>
      </c>
      <c r="N497" s="55">
        <f>AVERAGE(Tabela1[[#This Row],[Fevereiro]:[Abril]])</f>
        <v>10.343333333333334</v>
      </c>
      <c r="O497" s="55">
        <f>AVERAGE(Tabela1[[#This Row],[Maio]:[Julho]])</f>
        <v>20.55</v>
      </c>
      <c r="P497" s="56">
        <f t="shared" si="7"/>
        <v>2</v>
      </c>
    </row>
    <row r="498" spans="1:16">
      <c r="A498" s="7" t="s">
        <v>62</v>
      </c>
      <c r="B498" s="7" t="s">
        <v>889</v>
      </c>
      <c r="C498" s="8">
        <v>0</v>
      </c>
      <c r="D498" s="8">
        <v>0</v>
      </c>
      <c r="E498" s="8">
        <v>1.93</v>
      </c>
      <c r="F498" s="8">
        <v>0</v>
      </c>
      <c r="G498" s="8">
        <v>82.110000000000014</v>
      </c>
      <c r="H498" s="8">
        <v>216.14</v>
      </c>
      <c r="I498" s="8">
        <v>111.98000000000002</v>
      </c>
      <c r="J498" s="9" t="s">
        <v>879</v>
      </c>
      <c r="K498" s="9" t="s">
        <v>15</v>
      </c>
      <c r="L498" s="9" t="s">
        <v>13</v>
      </c>
      <c r="M498" s="9" t="s">
        <v>902</v>
      </c>
      <c r="N498" s="55">
        <f>AVERAGE(Tabela1[[#This Row],[Fevereiro]:[Abril]])</f>
        <v>0.64333333333333331</v>
      </c>
      <c r="O498" s="55">
        <f>AVERAGE(Tabela1[[#This Row],[Maio]:[Julho]])</f>
        <v>99.416666666666671</v>
      </c>
      <c r="P498" s="56">
        <f t="shared" si="7"/>
        <v>2</v>
      </c>
    </row>
    <row r="499" spans="1:16">
      <c r="A499" s="7" t="s">
        <v>869</v>
      </c>
      <c r="B499" s="7" t="s">
        <v>888</v>
      </c>
      <c r="C499" s="8">
        <v>667.56000000000006</v>
      </c>
      <c r="D499" s="8">
        <v>763.99</v>
      </c>
      <c r="E499" s="8">
        <v>29.759999999999998</v>
      </c>
      <c r="F499" s="8">
        <v>616.64</v>
      </c>
      <c r="G499" s="8">
        <v>73.800000000000011</v>
      </c>
      <c r="H499" s="8">
        <v>118.96</v>
      </c>
      <c r="I499" s="8">
        <v>119.88</v>
      </c>
      <c r="J499" s="9" t="s">
        <v>879</v>
      </c>
      <c r="K499" s="9" t="s">
        <v>22</v>
      </c>
      <c r="L499" s="9" t="s">
        <v>13</v>
      </c>
      <c r="M499" s="9" t="s">
        <v>902</v>
      </c>
      <c r="N499" s="55">
        <f>AVERAGE(Tabela1[[#This Row],[Fevereiro]:[Abril]])</f>
        <v>487.10333333333341</v>
      </c>
      <c r="O499" s="55">
        <f>AVERAGE(Tabela1[[#This Row],[Maio]:[Julho]])</f>
        <v>269.8</v>
      </c>
      <c r="P499" s="56">
        <f t="shared" si="7"/>
        <v>0</v>
      </c>
    </row>
    <row r="500" spans="1:16">
      <c r="A500" s="7" t="s">
        <v>457</v>
      </c>
      <c r="B500" s="7" t="s">
        <v>889</v>
      </c>
      <c r="C500" s="8">
        <v>220.68</v>
      </c>
      <c r="D500" s="8">
        <v>427.85</v>
      </c>
      <c r="E500" s="8">
        <v>442.54999999999995</v>
      </c>
      <c r="F500" s="8">
        <v>252.43</v>
      </c>
      <c r="G500" s="8">
        <v>203.65</v>
      </c>
      <c r="H500" s="8">
        <v>309.48999999999995</v>
      </c>
      <c r="I500" s="8">
        <v>-125.38</v>
      </c>
      <c r="J500" s="9" t="s">
        <v>879</v>
      </c>
      <c r="K500" s="9" t="s">
        <v>16</v>
      </c>
      <c r="L500" s="9" t="s">
        <v>13</v>
      </c>
      <c r="M500" s="9" t="s">
        <v>902</v>
      </c>
      <c r="N500" s="55">
        <f>AVERAGE(Tabela1[[#This Row],[Fevereiro]:[Abril]])</f>
        <v>363.69333333333333</v>
      </c>
      <c r="O500" s="55">
        <f>AVERAGE(Tabela1[[#This Row],[Maio]:[Julho]])</f>
        <v>255.18999999999997</v>
      </c>
      <c r="P500" s="56">
        <f t="shared" si="7"/>
        <v>0</v>
      </c>
    </row>
    <row r="501" spans="1:16">
      <c r="A501" s="7" t="s">
        <v>614</v>
      </c>
      <c r="B501" s="7" t="s">
        <v>890</v>
      </c>
      <c r="C501" s="8">
        <v>5.12</v>
      </c>
      <c r="D501" s="8">
        <v>845.36</v>
      </c>
      <c r="E501" s="8">
        <v>19.919999999999998</v>
      </c>
      <c r="F501" s="8">
        <v>58.230000000000004</v>
      </c>
      <c r="G501" s="8">
        <v>1022.7100000000005</v>
      </c>
      <c r="H501" s="8">
        <v>86.100000000000009</v>
      </c>
      <c r="I501" s="8">
        <v>132.19</v>
      </c>
      <c r="J501" s="9" t="s">
        <v>879</v>
      </c>
      <c r="K501" s="9" t="s">
        <v>16</v>
      </c>
      <c r="L501" s="9" t="s">
        <v>13</v>
      </c>
      <c r="M501" s="9" t="s">
        <v>902</v>
      </c>
      <c r="N501" s="55">
        <f>AVERAGE(Tabela1[[#This Row],[Fevereiro]:[Abril]])</f>
        <v>290.13333333333333</v>
      </c>
      <c r="O501" s="55">
        <f>AVERAGE(Tabela1[[#This Row],[Maio]:[Julho]])</f>
        <v>389.01333333333349</v>
      </c>
      <c r="P501" s="56">
        <f t="shared" si="7"/>
        <v>2</v>
      </c>
    </row>
    <row r="502" spans="1:16">
      <c r="A502" s="7" t="s">
        <v>616</v>
      </c>
      <c r="B502" s="7" t="s">
        <v>890</v>
      </c>
      <c r="C502" s="8">
        <v>811.11999999999978</v>
      </c>
      <c r="D502" s="8">
        <v>959.3900000000001</v>
      </c>
      <c r="E502" s="8">
        <v>1033.4099999999999</v>
      </c>
      <c r="F502" s="8">
        <v>2831.7200000000021</v>
      </c>
      <c r="G502" s="8">
        <v>552.38999999999976</v>
      </c>
      <c r="H502" s="8">
        <v>2180.1699999999996</v>
      </c>
      <c r="I502" s="8">
        <v>137.74</v>
      </c>
      <c r="J502" s="9" t="s">
        <v>879</v>
      </c>
      <c r="K502" s="9" t="s">
        <v>15</v>
      </c>
      <c r="L502" s="9" t="s">
        <v>14</v>
      </c>
      <c r="M502" s="9" t="s">
        <v>902</v>
      </c>
      <c r="N502" s="55">
        <f>AVERAGE(Tabela1[[#This Row],[Fevereiro]:[Abril]])</f>
        <v>934.63999999999987</v>
      </c>
      <c r="O502" s="55">
        <f>AVERAGE(Tabela1[[#This Row],[Maio]:[Julho]])</f>
        <v>1854.7600000000004</v>
      </c>
      <c r="P502" s="56">
        <f t="shared" si="7"/>
        <v>2</v>
      </c>
    </row>
    <row r="503" spans="1:16">
      <c r="A503" s="7" t="s">
        <v>317</v>
      </c>
      <c r="B503" s="7" t="s">
        <v>889</v>
      </c>
      <c r="C503" s="8">
        <v>1022.9200000000001</v>
      </c>
      <c r="D503" s="8">
        <v>285.71000000000004</v>
      </c>
      <c r="E503" s="8">
        <v>331.68999999999994</v>
      </c>
      <c r="F503" s="8">
        <v>376.8</v>
      </c>
      <c r="G503" s="8">
        <v>82.110000000000014</v>
      </c>
      <c r="H503" s="8">
        <v>296.01999999999992</v>
      </c>
      <c r="I503" s="8">
        <v>138.12000000000003</v>
      </c>
      <c r="J503" s="9" t="s">
        <v>879</v>
      </c>
      <c r="K503" s="9" t="s">
        <v>18</v>
      </c>
      <c r="L503" s="9" t="s">
        <v>13</v>
      </c>
      <c r="M503" s="9" t="s">
        <v>902</v>
      </c>
      <c r="N503" s="55">
        <f>AVERAGE(Tabela1[[#This Row],[Fevereiro]:[Abril]])</f>
        <v>546.77333333333343</v>
      </c>
      <c r="O503" s="55">
        <f>AVERAGE(Tabela1[[#This Row],[Maio]:[Julho]])</f>
        <v>251.64333333333332</v>
      </c>
      <c r="P503" s="56">
        <f t="shared" si="7"/>
        <v>0</v>
      </c>
    </row>
    <row r="504" spans="1:16">
      <c r="A504" s="7" t="s">
        <v>685</v>
      </c>
      <c r="B504" s="7" t="s">
        <v>890</v>
      </c>
      <c r="C504" s="8">
        <v>16.14</v>
      </c>
      <c r="D504" s="8">
        <v>16.14</v>
      </c>
      <c r="E504" s="8">
        <v>69.37</v>
      </c>
      <c r="F504" s="8">
        <v>26.400000000000002</v>
      </c>
      <c r="G504" s="8">
        <v>1.89</v>
      </c>
      <c r="H504" s="8">
        <v>123</v>
      </c>
      <c r="I504" s="8">
        <v>144.24</v>
      </c>
      <c r="J504" s="9" t="s">
        <v>882</v>
      </c>
      <c r="K504" s="9" t="s">
        <v>21</v>
      </c>
      <c r="L504" s="9" t="s">
        <v>13</v>
      </c>
      <c r="M504" s="7" t="s">
        <v>901</v>
      </c>
      <c r="N504" s="55">
        <f>AVERAGE(Tabela1[[#This Row],[Fevereiro]:[Abril]])</f>
        <v>33.883333333333333</v>
      </c>
      <c r="O504" s="55">
        <f>AVERAGE(Tabela1[[#This Row],[Maio]:[Julho]])</f>
        <v>50.43</v>
      </c>
      <c r="P504" s="56">
        <f t="shared" si="7"/>
        <v>2</v>
      </c>
    </row>
    <row r="505" spans="1:16">
      <c r="A505" s="7" t="s">
        <v>513</v>
      </c>
      <c r="B505" s="7" t="s">
        <v>889</v>
      </c>
      <c r="C505" s="8">
        <v>37.89</v>
      </c>
      <c r="D505" s="8">
        <v>594.22000000000014</v>
      </c>
      <c r="E505" s="8">
        <v>0</v>
      </c>
      <c r="F505" s="8">
        <v>266.06</v>
      </c>
      <c r="G505" s="8">
        <v>246.32</v>
      </c>
      <c r="H505" s="8">
        <v>332.90000000000009</v>
      </c>
      <c r="I505" s="8">
        <v>144.88</v>
      </c>
      <c r="J505" s="9" t="s">
        <v>879</v>
      </c>
      <c r="K505" s="9" t="s">
        <v>15</v>
      </c>
      <c r="L505" s="9" t="s">
        <v>13</v>
      </c>
      <c r="M505" s="9" t="s">
        <v>902</v>
      </c>
      <c r="N505" s="55">
        <f>AVERAGE(Tabela1[[#This Row],[Fevereiro]:[Abril]])</f>
        <v>210.70333333333338</v>
      </c>
      <c r="O505" s="55">
        <f>AVERAGE(Tabela1[[#This Row],[Maio]:[Julho]])</f>
        <v>281.76000000000005</v>
      </c>
      <c r="P505" s="56">
        <f t="shared" si="7"/>
        <v>2</v>
      </c>
    </row>
    <row r="506" spans="1:16">
      <c r="A506" s="7" t="s">
        <v>540</v>
      </c>
      <c r="B506" s="7" t="s">
        <v>889</v>
      </c>
      <c r="C506" s="8">
        <v>1592.51</v>
      </c>
      <c r="D506" s="8">
        <v>1.84</v>
      </c>
      <c r="E506" s="8">
        <v>1.89</v>
      </c>
      <c r="F506" s="8">
        <v>74.540000000000006</v>
      </c>
      <c r="G506" s="8">
        <v>85.95999999999998</v>
      </c>
      <c r="H506" s="8">
        <v>10.18</v>
      </c>
      <c r="I506" s="8">
        <v>144.93</v>
      </c>
      <c r="J506" s="9" t="s">
        <v>879</v>
      </c>
      <c r="K506" s="9" t="s">
        <v>15</v>
      </c>
      <c r="L506" s="9" t="s">
        <v>13</v>
      </c>
      <c r="M506" s="9" t="s">
        <v>902</v>
      </c>
      <c r="N506" s="55">
        <f>AVERAGE(Tabela1[[#This Row],[Fevereiro]:[Abril]])</f>
        <v>532.08000000000004</v>
      </c>
      <c r="O506" s="55">
        <f>AVERAGE(Tabela1[[#This Row],[Maio]:[Julho]])</f>
        <v>56.893333333333338</v>
      </c>
      <c r="P506" s="56">
        <f t="shared" si="7"/>
        <v>0</v>
      </c>
    </row>
    <row r="507" spans="1:16">
      <c r="A507" s="7" t="s">
        <v>501</v>
      </c>
      <c r="B507" s="7" t="s">
        <v>889</v>
      </c>
      <c r="C507" s="8">
        <v>14.76</v>
      </c>
      <c r="D507" s="8">
        <v>2.9</v>
      </c>
      <c r="E507" s="8">
        <v>2.98</v>
      </c>
      <c r="F507" s="8">
        <v>1070.6399999999999</v>
      </c>
      <c r="G507" s="8">
        <v>22.44</v>
      </c>
      <c r="H507" s="8">
        <v>12.8</v>
      </c>
      <c r="I507" s="8">
        <v>145.99</v>
      </c>
      <c r="J507" s="9" t="s">
        <v>879</v>
      </c>
      <c r="K507" s="9" t="s">
        <v>15</v>
      </c>
      <c r="L507" s="9" t="s">
        <v>13</v>
      </c>
      <c r="M507" s="9" t="s">
        <v>902</v>
      </c>
      <c r="N507" s="55">
        <f>AVERAGE(Tabela1[[#This Row],[Fevereiro]:[Abril]])</f>
        <v>6.88</v>
      </c>
      <c r="O507" s="55">
        <f>AVERAGE(Tabela1[[#This Row],[Maio]:[Julho]])</f>
        <v>368.62666666666661</v>
      </c>
      <c r="P507" s="56">
        <f t="shared" si="7"/>
        <v>2</v>
      </c>
    </row>
    <row r="508" spans="1:16">
      <c r="A508" s="7" t="s">
        <v>503</v>
      </c>
      <c r="B508" s="7" t="s">
        <v>889</v>
      </c>
      <c r="C508" s="8">
        <v>880.29000000000042</v>
      </c>
      <c r="D508" s="8">
        <v>289.95999999999998</v>
      </c>
      <c r="E508" s="8">
        <v>581.81000000000017</v>
      </c>
      <c r="F508" s="8">
        <v>122.01</v>
      </c>
      <c r="G508" s="8">
        <v>617.34</v>
      </c>
      <c r="H508" s="8">
        <v>769.36000000000035</v>
      </c>
      <c r="I508" s="8">
        <v>146.74</v>
      </c>
      <c r="J508" s="9" t="s">
        <v>879</v>
      </c>
      <c r="K508" s="9" t="s">
        <v>20</v>
      </c>
      <c r="L508" s="9" t="s">
        <v>13</v>
      </c>
      <c r="M508" s="9" t="s">
        <v>902</v>
      </c>
      <c r="N508" s="55">
        <f>AVERAGE(Tabela1[[#This Row],[Fevereiro]:[Abril]])</f>
        <v>584.02000000000021</v>
      </c>
      <c r="O508" s="55">
        <f>AVERAGE(Tabela1[[#This Row],[Maio]:[Julho]])</f>
        <v>502.90333333333348</v>
      </c>
      <c r="P508" s="56">
        <f t="shared" si="7"/>
        <v>0</v>
      </c>
    </row>
    <row r="509" spans="1:16">
      <c r="A509" s="7" t="s">
        <v>667</v>
      </c>
      <c r="B509" s="7" t="s">
        <v>890</v>
      </c>
      <c r="C509" s="8">
        <v>543</v>
      </c>
      <c r="D509" s="8">
        <v>69.569999999999993</v>
      </c>
      <c r="E509" s="8">
        <v>698.66</v>
      </c>
      <c r="F509" s="8">
        <v>276.72000000000003</v>
      </c>
      <c r="G509" s="8">
        <v>519.41000000000008</v>
      </c>
      <c r="H509" s="8">
        <v>408.61</v>
      </c>
      <c r="I509" s="8">
        <v>148.89000000000001</v>
      </c>
      <c r="J509" s="9" t="s">
        <v>879</v>
      </c>
      <c r="K509" s="9" t="s">
        <v>21</v>
      </c>
      <c r="L509" s="9" t="s">
        <v>13</v>
      </c>
      <c r="M509" s="7" t="s">
        <v>901</v>
      </c>
      <c r="N509" s="55">
        <f>AVERAGE(Tabela1[[#This Row],[Fevereiro]:[Abril]])</f>
        <v>437.07666666666665</v>
      </c>
      <c r="O509" s="55">
        <f>AVERAGE(Tabela1[[#This Row],[Maio]:[Julho]])</f>
        <v>401.5800000000001</v>
      </c>
      <c r="P509" s="56">
        <f t="shared" si="7"/>
        <v>0</v>
      </c>
    </row>
    <row r="510" spans="1:16">
      <c r="A510" s="7" t="s">
        <v>588</v>
      </c>
      <c r="B510" s="7" t="s">
        <v>890</v>
      </c>
      <c r="C510" s="8">
        <v>1204.0999999999999</v>
      </c>
      <c r="D510" s="8">
        <v>65.430000000000007</v>
      </c>
      <c r="E510" s="8">
        <v>64.86</v>
      </c>
      <c r="F510" s="8">
        <v>453.65000000000009</v>
      </c>
      <c r="G510" s="8">
        <v>84.07</v>
      </c>
      <c r="H510" s="8">
        <v>61.5</v>
      </c>
      <c r="I510" s="8">
        <v>150.05000000000001</v>
      </c>
      <c r="J510" s="9" t="s">
        <v>883</v>
      </c>
      <c r="K510" s="9" t="s">
        <v>17</v>
      </c>
      <c r="L510" s="9" t="s">
        <v>13</v>
      </c>
      <c r="M510" s="9" t="s">
        <v>902</v>
      </c>
      <c r="N510" s="55">
        <f>AVERAGE(Tabela1[[#This Row],[Fevereiro]:[Abril]])</f>
        <v>444.79666666666662</v>
      </c>
      <c r="O510" s="55">
        <f>AVERAGE(Tabela1[[#This Row],[Maio]:[Julho]])</f>
        <v>199.74</v>
      </c>
      <c r="P510" s="56">
        <f t="shared" si="7"/>
        <v>0</v>
      </c>
    </row>
    <row r="511" spans="1:16">
      <c r="A511" s="7" t="s">
        <v>542</v>
      </c>
      <c r="B511" s="7" t="s">
        <v>889</v>
      </c>
      <c r="C511" s="8">
        <v>67.5</v>
      </c>
      <c r="D511" s="8">
        <v>65.430000000000007</v>
      </c>
      <c r="E511" s="8">
        <v>68.72</v>
      </c>
      <c r="F511" s="8">
        <v>74.540000000000006</v>
      </c>
      <c r="G511" s="8">
        <v>84.07</v>
      </c>
      <c r="H511" s="8">
        <v>73.800000000000011</v>
      </c>
      <c r="I511" s="8">
        <v>150.05000000000001</v>
      </c>
      <c r="J511" s="9" t="s">
        <v>879</v>
      </c>
      <c r="K511" s="9" t="s">
        <v>15</v>
      </c>
      <c r="L511" s="9" t="s">
        <v>13</v>
      </c>
      <c r="M511" s="9" t="s">
        <v>902</v>
      </c>
      <c r="N511" s="55">
        <f>AVERAGE(Tabela1[[#This Row],[Fevereiro]:[Abril]])</f>
        <v>67.216666666666669</v>
      </c>
      <c r="O511" s="55">
        <f>AVERAGE(Tabela1[[#This Row],[Maio]:[Julho]])</f>
        <v>77.470000000000013</v>
      </c>
      <c r="P511" s="56">
        <f t="shared" si="7"/>
        <v>2</v>
      </c>
    </row>
    <row r="512" spans="1:16">
      <c r="A512" s="7" t="s">
        <v>591</v>
      </c>
      <c r="B512" s="7" t="s">
        <v>890</v>
      </c>
      <c r="C512" s="8">
        <v>401.29</v>
      </c>
      <c r="D512" s="8">
        <v>65.430000000000007</v>
      </c>
      <c r="E512" s="8">
        <v>64.86</v>
      </c>
      <c r="F512" s="8">
        <v>74.540000000000006</v>
      </c>
      <c r="G512" s="8">
        <v>88.08</v>
      </c>
      <c r="H512" s="8">
        <v>61.5</v>
      </c>
      <c r="I512" s="8">
        <v>150.05000000000001</v>
      </c>
      <c r="J512" s="9" t="s">
        <v>881</v>
      </c>
      <c r="K512" s="9" t="s">
        <v>17</v>
      </c>
      <c r="L512" s="9" t="s">
        <v>13</v>
      </c>
      <c r="M512" s="9" t="s">
        <v>902</v>
      </c>
      <c r="N512" s="55">
        <f>AVERAGE(Tabela1[[#This Row],[Fevereiro]:[Abril]])</f>
        <v>177.19333333333336</v>
      </c>
      <c r="O512" s="55">
        <f>AVERAGE(Tabela1[[#This Row],[Maio]:[Julho]])</f>
        <v>74.706666666666663</v>
      </c>
      <c r="P512" s="56">
        <f t="shared" si="7"/>
        <v>0</v>
      </c>
    </row>
    <row r="513" spans="1:16">
      <c r="A513" s="7" t="s">
        <v>548</v>
      </c>
      <c r="B513" s="7" t="s">
        <v>889</v>
      </c>
      <c r="C513" s="8">
        <v>357.07999999999993</v>
      </c>
      <c r="D513" s="8">
        <v>65.430000000000007</v>
      </c>
      <c r="E513" s="8">
        <v>68.72</v>
      </c>
      <c r="F513" s="8">
        <v>74.540000000000006</v>
      </c>
      <c r="G513" s="8">
        <v>84.07</v>
      </c>
      <c r="H513" s="8">
        <v>61.5</v>
      </c>
      <c r="I513" s="8">
        <v>150.05000000000001</v>
      </c>
      <c r="J513" s="9" t="s">
        <v>887</v>
      </c>
      <c r="K513" s="9" t="s">
        <v>16</v>
      </c>
      <c r="L513" s="9" t="s">
        <v>13</v>
      </c>
      <c r="M513" s="9" t="s">
        <v>902</v>
      </c>
      <c r="N513" s="55">
        <f>AVERAGE(Tabela1[[#This Row],[Fevereiro]:[Abril]])</f>
        <v>163.74333333333331</v>
      </c>
      <c r="O513" s="55">
        <f>AVERAGE(Tabela1[[#This Row],[Maio]:[Julho]])</f>
        <v>73.37</v>
      </c>
      <c r="P513" s="56">
        <f t="shared" si="7"/>
        <v>0</v>
      </c>
    </row>
    <row r="514" spans="1:16">
      <c r="A514" s="7" t="s">
        <v>569</v>
      </c>
      <c r="B514" s="7" t="s">
        <v>890</v>
      </c>
      <c r="C514" s="8">
        <v>297.87</v>
      </c>
      <c r="D514" s="8">
        <v>65.430000000000007</v>
      </c>
      <c r="E514" s="8">
        <v>68.72</v>
      </c>
      <c r="F514" s="8">
        <v>74.540000000000006</v>
      </c>
      <c r="G514" s="8">
        <v>84.07</v>
      </c>
      <c r="H514" s="8">
        <v>61.5</v>
      </c>
      <c r="I514" s="8">
        <v>150.05000000000001</v>
      </c>
      <c r="J514" s="9" t="s">
        <v>23</v>
      </c>
      <c r="K514" s="9" t="s">
        <v>15</v>
      </c>
      <c r="L514" s="9" t="s">
        <v>13</v>
      </c>
      <c r="M514" s="9" t="s">
        <v>902</v>
      </c>
      <c r="N514" s="55">
        <f>AVERAGE(Tabela1[[#This Row],[Fevereiro]:[Abril]])</f>
        <v>144.00666666666666</v>
      </c>
      <c r="O514" s="55">
        <f>AVERAGE(Tabela1[[#This Row],[Maio]:[Julho]])</f>
        <v>73.37</v>
      </c>
      <c r="P514" s="56">
        <f t="shared" ref="P514:P577" si="8">IF(O514&gt;N514,2,IF(O514&lt;N514,0,1))</f>
        <v>0</v>
      </c>
    </row>
    <row r="515" spans="1:16">
      <c r="A515" s="7" t="s">
        <v>575</v>
      </c>
      <c r="B515" s="7" t="s">
        <v>890</v>
      </c>
      <c r="C515" s="8">
        <v>1.84</v>
      </c>
      <c r="D515" s="8">
        <v>0</v>
      </c>
      <c r="E515" s="8">
        <v>64.86</v>
      </c>
      <c r="F515" s="8">
        <v>74.540000000000006</v>
      </c>
      <c r="G515" s="8">
        <v>84.07</v>
      </c>
      <c r="H515" s="8">
        <v>61.5</v>
      </c>
      <c r="I515" s="8">
        <v>150.05000000000001</v>
      </c>
      <c r="J515" s="9" t="s">
        <v>879</v>
      </c>
      <c r="K515" s="9" t="s">
        <v>15</v>
      </c>
      <c r="L515" s="9" t="s">
        <v>13</v>
      </c>
      <c r="M515" s="9" t="s">
        <v>902</v>
      </c>
      <c r="N515" s="55">
        <f>AVERAGE(Tabela1[[#This Row],[Fevereiro]:[Abril]])</f>
        <v>22.233333333333334</v>
      </c>
      <c r="O515" s="55">
        <f>AVERAGE(Tabela1[[#This Row],[Maio]:[Julho]])</f>
        <v>73.37</v>
      </c>
      <c r="P515" s="56">
        <f t="shared" si="8"/>
        <v>2</v>
      </c>
    </row>
    <row r="516" spans="1:16">
      <c r="A516" s="7" t="s">
        <v>578</v>
      </c>
      <c r="B516" s="7" t="s">
        <v>890</v>
      </c>
      <c r="C516" s="8">
        <v>67.5</v>
      </c>
      <c r="D516" s="8">
        <v>65.430000000000007</v>
      </c>
      <c r="E516" s="8">
        <v>68.72</v>
      </c>
      <c r="F516" s="8">
        <v>74.540000000000006</v>
      </c>
      <c r="G516" s="8">
        <v>84.07</v>
      </c>
      <c r="H516" s="8">
        <v>61.5</v>
      </c>
      <c r="I516" s="8">
        <v>150.05000000000001</v>
      </c>
      <c r="J516" s="9" t="s">
        <v>880</v>
      </c>
      <c r="K516" s="9" t="s">
        <v>17</v>
      </c>
      <c r="L516" s="9" t="s">
        <v>13</v>
      </c>
      <c r="M516" s="9" t="s">
        <v>902</v>
      </c>
      <c r="N516" s="55">
        <f>AVERAGE(Tabela1[[#This Row],[Fevereiro]:[Abril]])</f>
        <v>67.216666666666669</v>
      </c>
      <c r="O516" s="55">
        <f>AVERAGE(Tabela1[[#This Row],[Maio]:[Julho]])</f>
        <v>73.37</v>
      </c>
      <c r="P516" s="56">
        <f t="shared" si="8"/>
        <v>2</v>
      </c>
    </row>
    <row r="517" spans="1:16">
      <c r="A517" s="7" t="s">
        <v>764</v>
      </c>
      <c r="B517" s="7" t="s">
        <v>890</v>
      </c>
      <c r="C517" s="8">
        <v>73.760000000000005</v>
      </c>
      <c r="D517" s="8">
        <v>0</v>
      </c>
      <c r="E517" s="8">
        <v>0</v>
      </c>
      <c r="F517" s="8">
        <v>22.68</v>
      </c>
      <c r="G517" s="8">
        <v>0</v>
      </c>
      <c r="H517" s="8">
        <v>73.800000000000011</v>
      </c>
      <c r="I517" s="8">
        <v>151.01999999999998</v>
      </c>
      <c r="J517" s="9" t="s">
        <v>886</v>
      </c>
      <c r="K517" s="9" t="s">
        <v>15</v>
      </c>
      <c r="L517" s="9" t="s">
        <v>13</v>
      </c>
      <c r="M517" s="7" t="s">
        <v>901</v>
      </c>
      <c r="N517" s="55">
        <f>AVERAGE(Tabela1[[#This Row],[Fevereiro]:[Abril]])</f>
        <v>24.58666666666667</v>
      </c>
      <c r="O517" s="55">
        <f>AVERAGE(Tabela1[[#This Row],[Maio]:[Julho]])</f>
        <v>32.160000000000004</v>
      </c>
      <c r="P517" s="56">
        <f t="shared" si="8"/>
        <v>2</v>
      </c>
    </row>
    <row r="518" spans="1:16">
      <c r="A518" s="7" t="s">
        <v>100</v>
      </c>
      <c r="B518" s="7" t="s">
        <v>889</v>
      </c>
      <c r="C518" s="8">
        <v>160.26000000000002</v>
      </c>
      <c r="D518" s="8">
        <v>653.63999999999987</v>
      </c>
      <c r="E518" s="8">
        <v>25.2</v>
      </c>
      <c r="F518" s="8">
        <v>3644.9399999999991</v>
      </c>
      <c r="G518" s="8">
        <v>175.77000000000004</v>
      </c>
      <c r="H518" s="8">
        <v>21.4</v>
      </c>
      <c r="I518" s="8">
        <v>154.36000000000001</v>
      </c>
      <c r="J518" s="9" t="s">
        <v>879</v>
      </c>
      <c r="K518" s="9" t="s">
        <v>16</v>
      </c>
      <c r="L518" s="9" t="s">
        <v>14</v>
      </c>
      <c r="M518" s="9" t="s">
        <v>902</v>
      </c>
      <c r="N518" s="55">
        <f>AVERAGE(Tabela1[[#This Row],[Fevereiro]:[Abril]])</f>
        <v>279.7</v>
      </c>
      <c r="O518" s="55">
        <f>AVERAGE(Tabela1[[#This Row],[Maio]:[Julho]])</f>
        <v>1280.7033333333331</v>
      </c>
      <c r="P518" s="56">
        <f t="shared" si="8"/>
        <v>2</v>
      </c>
    </row>
    <row r="519" spans="1:16">
      <c r="A519" s="7" t="s">
        <v>37</v>
      </c>
      <c r="B519" s="7" t="s">
        <v>888</v>
      </c>
      <c r="C519" s="8">
        <v>2.4</v>
      </c>
      <c r="D519" s="8">
        <v>126.30000000000001</v>
      </c>
      <c r="E519" s="8">
        <v>22.16</v>
      </c>
      <c r="F519" s="8">
        <v>0</v>
      </c>
      <c r="G519" s="8">
        <v>118.91999999999999</v>
      </c>
      <c r="H519" s="8">
        <v>61.5</v>
      </c>
      <c r="I519" s="8">
        <v>154.88</v>
      </c>
      <c r="J519" s="9" t="s">
        <v>879</v>
      </c>
      <c r="K519" s="9" t="s">
        <v>15</v>
      </c>
      <c r="L519" s="9" t="s">
        <v>13</v>
      </c>
      <c r="M519" s="9" t="s">
        <v>902</v>
      </c>
      <c r="N519" s="55">
        <f>AVERAGE(Tabela1[[#This Row],[Fevereiro]:[Abril]])</f>
        <v>50.286666666666669</v>
      </c>
      <c r="O519" s="55">
        <f>AVERAGE(Tabela1[[#This Row],[Maio]:[Julho]])</f>
        <v>60.139999999999993</v>
      </c>
      <c r="P519" s="56">
        <f t="shared" si="8"/>
        <v>2</v>
      </c>
    </row>
    <row r="520" spans="1:16">
      <c r="A520" s="7" t="s">
        <v>577</v>
      </c>
      <c r="B520" s="7" t="s">
        <v>890</v>
      </c>
      <c r="C520" s="8">
        <v>532.6</v>
      </c>
      <c r="D520" s="8">
        <v>167.98000000000002</v>
      </c>
      <c r="E520" s="8">
        <v>325.26</v>
      </c>
      <c r="F520" s="8">
        <v>292.06</v>
      </c>
      <c r="G520" s="8">
        <v>739.95</v>
      </c>
      <c r="H520" s="8">
        <v>502.22000000000008</v>
      </c>
      <c r="I520" s="8">
        <v>161.16999999999999</v>
      </c>
      <c r="J520" s="9" t="s">
        <v>884</v>
      </c>
      <c r="K520" s="9" t="s">
        <v>15</v>
      </c>
      <c r="L520" s="9" t="s">
        <v>12</v>
      </c>
      <c r="M520" s="9" t="s">
        <v>902</v>
      </c>
      <c r="N520" s="55">
        <f>AVERAGE(Tabela1[[#This Row],[Fevereiro]:[Abril]])</f>
        <v>341.94666666666672</v>
      </c>
      <c r="O520" s="55">
        <f>AVERAGE(Tabela1[[#This Row],[Maio]:[Julho]])</f>
        <v>511.41</v>
      </c>
      <c r="P520" s="56">
        <f t="shared" si="8"/>
        <v>2</v>
      </c>
    </row>
    <row r="521" spans="1:16">
      <c r="A521" s="7" t="s">
        <v>598</v>
      </c>
      <c r="B521" s="7" t="s">
        <v>890</v>
      </c>
      <c r="C521" s="8">
        <v>88.38000000000001</v>
      </c>
      <c r="D521" s="8">
        <v>657</v>
      </c>
      <c r="E521" s="8">
        <v>150.87</v>
      </c>
      <c r="F521" s="8">
        <v>908.03000000000031</v>
      </c>
      <c r="G521" s="8">
        <v>473.15000000000015</v>
      </c>
      <c r="H521" s="8">
        <v>761.87000000000012</v>
      </c>
      <c r="I521" s="8">
        <v>161.96</v>
      </c>
      <c r="J521" s="9" t="s">
        <v>885</v>
      </c>
      <c r="K521" s="9" t="s">
        <v>15</v>
      </c>
      <c r="L521" s="9" t="s">
        <v>14</v>
      </c>
      <c r="M521" s="9" t="s">
        <v>902</v>
      </c>
      <c r="N521" s="55">
        <f>AVERAGE(Tabela1[[#This Row],[Fevereiro]:[Abril]])</f>
        <v>298.75</v>
      </c>
      <c r="O521" s="55">
        <f>AVERAGE(Tabela1[[#This Row],[Maio]:[Julho]])</f>
        <v>714.35000000000025</v>
      </c>
      <c r="P521" s="56">
        <f t="shared" si="8"/>
        <v>2</v>
      </c>
    </row>
    <row r="522" spans="1:16">
      <c r="A522" s="7" t="s">
        <v>773</v>
      </c>
      <c r="B522" s="7" t="s">
        <v>890</v>
      </c>
      <c r="C522" s="8">
        <v>1369.26</v>
      </c>
      <c r="D522" s="8">
        <v>18.12</v>
      </c>
      <c r="E522" s="8">
        <v>600.11</v>
      </c>
      <c r="F522" s="8">
        <v>24.16</v>
      </c>
      <c r="G522" s="8">
        <v>1030.0800000000002</v>
      </c>
      <c r="H522" s="8">
        <v>101.49000000000001</v>
      </c>
      <c r="I522" s="8">
        <v>162.77999999999997</v>
      </c>
      <c r="J522" s="9" t="s">
        <v>23</v>
      </c>
      <c r="K522" s="9" t="s">
        <v>15</v>
      </c>
      <c r="L522" s="9" t="s">
        <v>13</v>
      </c>
      <c r="M522" s="9" t="s">
        <v>902</v>
      </c>
      <c r="N522" s="55">
        <f>AVERAGE(Tabela1[[#This Row],[Fevereiro]:[Abril]])</f>
        <v>662.49666666666656</v>
      </c>
      <c r="O522" s="55">
        <f>AVERAGE(Tabela1[[#This Row],[Maio]:[Julho]])</f>
        <v>385.2433333333334</v>
      </c>
      <c r="P522" s="56">
        <f t="shared" si="8"/>
        <v>0</v>
      </c>
    </row>
    <row r="523" spans="1:16">
      <c r="A523" s="7" t="s">
        <v>676</v>
      </c>
      <c r="B523" s="7" t="s">
        <v>890</v>
      </c>
      <c r="C523" s="8">
        <v>0</v>
      </c>
      <c r="D523" s="8">
        <v>67.5</v>
      </c>
      <c r="E523" s="8">
        <v>69.37</v>
      </c>
      <c r="F523" s="8">
        <v>185.59</v>
      </c>
      <c r="G523" s="8">
        <v>286.40000000000003</v>
      </c>
      <c r="H523" s="8">
        <v>182.81</v>
      </c>
      <c r="I523" s="8">
        <v>164.56</v>
      </c>
      <c r="J523" s="9" t="s">
        <v>879</v>
      </c>
      <c r="K523" s="9" t="s">
        <v>16</v>
      </c>
      <c r="L523" s="9" t="s">
        <v>13</v>
      </c>
      <c r="M523" s="7" t="s">
        <v>901</v>
      </c>
      <c r="N523" s="55">
        <f>AVERAGE(Tabela1[[#This Row],[Fevereiro]:[Abril]])</f>
        <v>45.623333333333335</v>
      </c>
      <c r="O523" s="55">
        <f>AVERAGE(Tabela1[[#This Row],[Maio]:[Julho]])</f>
        <v>218.26666666666665</v>
      </c>
      <c r="P523" s="56">
        <f t="shared" si="8"/>
        <v>2</v>
      </c>
    </row>
    <row r="524" spans="1:16">
      <c r="A524" s="7" t="s">
        <v>680</v>
      </c>
      <c r="B524" s="7" t="s">
        <v>890</v>
      </c>
      <c r="C524" s="8">
        <v>359.04</v>
      </c>
      <c r="D524" s="8">
        <v>75.150000000000006</v>
      </c>
      <c r="E524" s="8">
        <v>69.38</v>
      </c>
      <c r="F524" s="8">
        <v>98.75</v>
      </c>
      <c r="G524" s="8">
        <v>116.07</v>
      </c>
      <c r="H524" s="8">
        <v>160.62</v>
      </c>
      <c r="I524" s="8">
        <v>171.57999999999996</v>
      </c>
      <c r="J524" s="9" t="s">
        <v>879</v>
      </c>
      <c r="K524" s="9" t="s">
        <v>16</v>
      </c>
      <c r="L524" s="9" t="s">
        <v>13</v>
      </c>
      <c r="M524" s="7" t="s">
        <v>901</v>
      </c>
      <c r="N524" s="55">
        <f>AVERAGE(Tabela1[[#This Row],[Fevereiro]:[Abril]])</f>
        <v>167.85666666666668</v>
      </c>
      <c r="O524" s="55">
        <f>AVERAGE(Tabela1[[#This Row],[Maio]:[Julho]])</f>
        <v>125.14666666666666</v>
      </c>
      <c r="P524" s="56">
        <f t="shared" si="8"/>
        <v>0</v>
      </c>
    </row>
    <row r="525" spans="1:16">
      <c r="A525" s="7" t="s">
        <v>417</v>
      </c>
      <c r="B525" s="7" t="s">
        <v>888</v>
      </c>
      <c r="C525" s="8">
        <v>84.47999999999999</v>
      </c>
      <c r="D525" s="8">
        <v>116.10000000000001</v>
      </c>
      <c r="E525" s="8">
        <v>1120.7600000000004</v>
      </c>
      <c r="F525" s="8">
        <v>26.19</v>
      </c>
      <c r="G525" s="8">
        <v>158.01</v>
      </c>
      <c r="H525" s="8">
        <v>89.22</v>
      </c>
      <c r="I525" s="8">
        <v>174.23999999999998</v>
      </c>
      <c r="J525" s="9" t="s">
        <v>879</v>
      </c>
      <c r="K525" s="9" t="s">
        <v>19</v>
      </c>
      <c r="L525" s="9" t="s">
        <v>13</v>
      </c>
      <c r="M525" s="9" t="s">
        <v>902</v>
      </c>
      <c r="N525" s="55">
        <f>AVERAGE(Tabela1[[#This Row],[Fevereiro]:[Abril]])</f>
        <v>440.44666666666677</v>
      </c>
      <c r="O525" s="55">
        <f>AVERAGE(Tabela1[[#This Row],[Maio]:[Julho]])</f>
        <v>91.139999999999986</v>
      </c>
      <c r="P525" s="56">
        <f t="shared" si="8"/>
        <v>0</v>
      </c>
    </row>
    <row r="526" spans="1:16">
      <c r="A526" s="7" t="s">
        <v>495</v>
      </c>
      <c r="B526" s="7" t="s">
        <v>889</v>
      </c>
      <c r="C526" s="8">
        <v>659.74000000000012</v>
      </c>
      <c r="D526" s="8">
        <v>4799.0600000000022</v>
      </c>
      <c r="E526" s="8">
        <v>1322.2</v>
      </c>
      <c r="F526" s="8">
        <v>1166.54</v>
      </c>
      <c r="G526" s="8">
        <v>1156.0200000000002</v>
      </c>
      <c r="H526" s="8">
        <v>668.12</v>
      </c>
      <c r="I526" s="8">
        <v>174.42000000000002</v>
      </c>
      <c r="J526" s="9" t="s">
        <v>879</v>
      </c>
      <c r="K526" s="9" t="s">
        <v>20</v>
      </c>
      <c r="L526" s="9" t="s">
        <v>13</v>
      </c>
      <c r="M526" s="9" t="s">
        <v>902</v>
      </c>
      <c r="N526" s="55">
        <f>AVERAGE(Tabela1[[#This Row],[Fevereiro]:[Abril]])</f>
        <v>2260.3333333333339</v>
      </c>
      <c r="O526" s="55">
        <f>AVERAGE(Tabela1[[#This Row],[Maio]:[Julho]])</f>
        <v>996.89333333333343</v>
      </c>
      <c r="P526" s="56">
        <f t="shared" si="8"/>
        <v>0</v>
      </c>
    </row>
    <row r="527" spans="1:16">
      <c r="A527" s="7" t="s">
        <v>573</v>
      </c>
      <c r="B527" s="7" t="s">
        <v>890</v>
      </c>
      <c r="C527" s="8">
        <v>0</v>
      </c>
      <c r="D527" s="8">
        <v>0</v>
      </c>
      <c r="E527" s="8">
        <v>1.89</v>
      </c>
      <c r="F527" s="8">
        <v>0</v>
      </c>
      <c r="G527" s="8">
        <v>84.07</v>
      </c>
      <c r="H527" s="8">
        <v>62.52000000000001</v>
      </c>
      <c r="I527" s="8">
        <v>181.25</v>
      </c>
      <c r="J527" s="9" t="s">
        <v>879</v>
      </c>
      <c r="K527" s="9" t="s">
        <v>15</v>
      </c>
      <c r="L527" s="9" t="s">
        <v>13</v>
      </c>
      <c r="M527" s="9" t="s">
        <v>902</v>
      </c>
      <c r="N527" s="55">
        <f>AVERAGE(Tabela1[[#This Row],[Fevereiro]:[Abril]])</f>
        <v>0.63</v>
      </c>
      <c r="O527" s="55">
        <f>AVERAGE(Tabela1[[#This Row],[Maio]:[Julho]])</f>
        <v>48.863333333333337</v>
      </c>
      <c r="P527" s="56">
        <f t="shared" si="8"/>
        <v>2</v>
      </c>
    </row>
    <row r="528" spans="1:16">
      <c r="A528" s="7" t="s">
        <v>85</v>
      </c>
      <c r="B528" s="7" t="s">
        <v>889</v>
      </c>
      <c r="C528" s="8">
        <v>0</v>
      </c>
      <c r="D528" s="8">
        <v>655.57</v>
      </c>
      <c r="E528" s="8">
        <v>322.32999999999993</v>
      </c>
      <c r="F528" s="8">
        <v>251.63000000000002</v>
      </c>
      <c r="G528" s="8">
        <v>94.68</v>
      </c>
      <c r="H528" s="8">
        <v>223.24999999999991</v>
      </c>
      <c r="I528" s="8">
        <v>187.04000000000002</v>
      </c>
      <c r="J528" s="9" t="s">
        <v>879</v>
      </c>
      <c r="K528" s="9" t="s">
        <v>16</v>
      </c>
      <c r="L528" s="9" t="s">
        <v>13</v>
      </c>
      <c r="M528" s="9" t="s">
        <v>902</v>
      </c>
      <c r="N528" s="55">
        <f>AVERAGE(Tabela1[[#This Row],[Fevereiro]:[Abril]])</f>
        <v>325.96666666666664</v>
      </c>
      <c r="O528" s="55">
        <f>AVERAGE(Tabela1[[#This Row],[Maio]:[Julho]])</f>
        <v>189.85333333333332</v>
      </c>
      <c r="P528" s="56">
        <f t="shared" si="8"/>
        <v>0</v>
      </c>
    </row>
    <row r="529" spans="1:16">
      <c r="A529" s="7" t="s">
        <v>472</v>
      </c>
      <c r="B529" s="7" t="s">
        <v>889</v>
      </c>
      <c r="C529" s="8">
        <v>180.77</v>
      </c>
      <c r="D529" s="8">
        <v>1035.94</v>
      </c>
      <c r="E529" s="8">
        <v>599.91</v>
      </c>
      <c r="F529" s="8">
        <v>1668.3400000000011</v>
      </c>
      <c r="G529" s="8">
        <v>275.49</v>
      </c>
      <c r="H529" s="8">
        <v>1069.1199999999994</v>
      </c>
      <c r="I529" s="8">
        <v>187.96999999999994</v>
      </c>
      <c r="J529" s="9" t="s">
        <v>879</v>
      </c>
      <c r="K529" s="9" t="s">
        <v>20</v>
      </c>
      <c r="L529" s="9" t="s">
        <v>14</v>
      </c>
      <c r="M529" s="9" t="s">
        <v>902</v>
      </c>
      <c r="N529" s="55">
        <f>AVERAGE(Tabela1[[#This Row],[Fevereiro]:[Abril]])</f>
        <v>605.54</v>
      </c>
      <c r="O529" s="55">
        <f>AVERAGE(Tabela1[[#This Row],[Maio]:[Julho]])</f>
        <v>1004.3166666666669</v>
      </c>
      <c r="P529" s="56">
        <f t="shared" si="8"/>
        <v>2</v>
      </c>
    </row>
    <row r="530" spans="1:16">
      <c r="A530" s="7" t="s">
        <v>261</v>
      </c>
      <c r="B530" s="7" t="s">
        <v>890</v>
      </c>
      <c r="C530" s="8">
        <v>473.17</v>
      </c>
      <c r="D530" s="8">
        <v>1259.0299999999997</v>
      </c>
      <c r="E530" s="8">
        <v>874.59999999999957</v>
      </c>
      <c r="F530" s="8">
        <v>2337.15</v>
      </c>
      <c r="G530" s="8">
        <v>343.34</v>
      </c>
      <c r="H530" s="8">
        <v>1361.6200000000001</v>
      </c>
      <c r="I530" s="8">
        <v>189.38999999999996</v>
      </c>
      <c r="J530" s="9" t="s">
        <v>23</v>
      </c>
      <c r="K530" s="9" t="s">
        <v>15</v>
      </c>
      <c r="L530" s="9" t="s">
        <v>14</v>
      </c>
      <c r="M530" s="9" t="s">
        <v>902</v>
      </c>
      <c r="N530" s="55">
        <f>AVERAGE(Tabela1[[#This Row],[Fevereiro]:[Abril]])</f>
        <v>868.93333333333305</v>
      </c>
      <c r="O530" s="55">
        <f>AVERAGE(Tabela1[[#This Row],[Maio]:[Julho]])</f>
        <v>1347.3700000000001</v>
      </c>
      <c r="P530" s="56">
        <f t="shared" si="8"/>
        <v>2</v>
      </c>
    </row>
    <row r="531" spans="1:16">
      <c r="A531" s="7" t="s">
        <v>339</v>
      </c>
      <c r="B531" s="7" t="s">
        <v>888</v>
      </c>
      <c r="C531" s="8">
        <v>42.24</v>
      </c>
      <c r="D531" s="8">
        <v>1.06</v>
      </c>
      <c r="E531" s="8">
        <v>11.85</v>
      </c>
      <c r="F531" s="8">
        <v>9.91</v>
      </c>
      <c r="G531" s="8">
        <v>9.91</v>
      </c>
      <c r="H531" s="8">
        <v>40.04</v>
      </c>
      <c r="I531" s="8">
        <v>193.35000000000002</v>
      </c>
      <c r="J531" s="9" t="s">
        <v>880</v>
      </c>
      <c r="K531" s="9" t="s">
        <v>15</v>
      </c>
      <c r="L531" s="9" t="s">
        <v>13</v>
      </c>
      <c r="M531" s="9" t="s">
        <v>902</v>
      </c>
      <c r="N531" s="55">
        <f>AVERAGE(Tabela1[[#This Row],[Fevereiro]:[Abril]])</f>
        <v>18.383333333333336</v>
      </c>
      <c r="O531" s="55">
        <f>AVERAGE(Tabela1[[#This Row],[Maio]:[Julho]])</f>
        <v>19.953333333333333</v>
      </c>
      <c r="P531" s="56">
        <f t="shared" si="8"/>
        <v>2</v>
      </c>
    </row>
    <row r="532" spans="1:16">
      <c r="A532" s="7" t="s">
        <v>787</v>
      </c>
      <c r="B532" s="7" t="s">
        <v>890</v>
      </c>
      <c r="C532" s="8">
        <v>242.19</v>
      </c>
      <c r="D532" s="8">
        <v>43.64</v>
      </c>
      <c r="E532" s="8">
        <v>0</v>
      </c>
      <c r="F532" s="8">
        <v>9.91</v>
      </c>
      <c r="G532" s="8">
        <v>583.40000000000032</v>
      </c>
      <c r="H532" s="8">
        <v>51.28</v>
      </c>
      <c r="I532" s="8">
        <v>195.60000000000002</v>
      </c>
      <c r="J532" s="9" t="s">
        <v>879</v>
      </c>
      <c r="K532" s="9" t="s">
        <v>17</v>
      </c>
      <c r="L532" s="9" t="s">
        <v>13</v>
      </c>
      <c r="M532" s="9" t="s">
        <v>902</v>
      </c>
      <c r="N532" s="55">
        <f>AVERAGE(Tabela1[[#This Row],[Fevereiro]:[Abril]])</f>
        <v>95.276666666666657</v>
      </c>
      <c r="O532" s="55">
        <f>AVERAGE(Tabela1[[#This Row],[Maio]:[Julho]])</f>
        <v>214.86333333333343</v>
      </c>
      <c r="P532" s="56">
        <f t="shared" si="8"/>
        <v>2</v>
      </c>
    </row>
    <row r="533" spans="1:16">
      <c r="A533" s="7" t="s">
        <v>670</v>
      </c>
      <c r="B533" s="7" t="s">
        <v>890</v>
      </c>
      <c r="C533" s="8">
        <v>1.84</v>
      </c>
      <c r="D533" s="8">
        <v>0</v>
      </c>
      <c r="E533" s="8">
        <v>597.30000000000007</v>
      </c>
      <c r="F533" s="8">
        <v>1747.3600000000001</v>
      </c>
      <c r="G533" s="8">
        <v>529.41</v>
      </c>
      <c r="H533" s="8">
        <v>63.5</v>
      </c>
      <c r="I533" s="8">
        <v>200.21000000000004</v>
      </c>
      <c r="J533" s="9" t="s">
        <v>879</v>
      </c>
      <c r="K533" s="9" t="s">
        <v>21</v>
      </c>
      <c r="L533" s="9" t="s">
        <v>13</v>
      </c>
      <c r="M533" s="7" t="s">
        <v>901</v>
      </c>
      <c r="N533" s="55">
        <f>AVERAGE(Tabela1[[#This Row],[Fevereiro]:[Abril]])</f>
        <v>199.71333333333337</v>
      </c>
      <c r="O533" s="55">
        <f>AVERAGE(Tabela1[[#This Row],[Maio]:[Julho]])</f>
        <v>780.09</v>
      </c>
      <c r="P533" s="56">
        <f t="shared" si="8"/>
        <v>2</v>
      </c>
    </row>
    <row r="534" spans="1:16">
      <c r="A534" s="7" t="s">
        <v>592</v>
      </c>
      <c r="B534" s="7" t="s">
        <v>890</v>
      </c>
      <c r="C534" s="8">
        <v>1.84</v>
      </c>
      <c r="D534" s="8">
        <v>1.06</v>
      </c>
      <c r="E534" s="8">
        <v>71.260000000000005</v>
      </c>
      <c r="F534" s="8">
        <v>1.93</v>
      </c>
      <c r="G534" s="8">
        <v>392.64000000000004</v>
      </c>
      <c r="H534" s="8">
        <v>73.800000000000011</v>
      </c>
      <c r="I534" s="8">
        <v>201.66</v>
      </c>
      <c r="J534" s="9" t="s">
        <v>885</v>
      </c>
      <c r="K534" s="9" t="s">
        <v>15</v>
      </c>
      <c r="L534" s="9" t="s">
        <v>12</v>
      </c>
      <c r="M534" s="9" t="s">
        <v>902</v>
      </c>
      <c r="N534" s="55">
        <f>AVERAGE(Tabela1[[#This Row],[Fevereiro]:[Abril]])</f>
        <v>24.720000000000002</v>
      </c>
      <c r="O534" s="55">
        <f>AVERAGE(Tabela1[[#This Row],[Maio]:[Julho]])</f>
        <v>156.12333333333336</v>
      </c>
      <c r="P534" s="56">
        <f t="shared" si="8"/>
        <v>2</v>
      </c>
    </row>
    <row r="535" spans="1:16">
      <c r="A535" s="7" t="s">
        <v>203</v>
      </c>
      <c r="B535" s="7" t="s">
        <v>889</v>
      </c>
      <c r="C535" s="8">
        <v>555.75</v>
      </c>
      <c r="D535" s="8">
        <v>274.8</v>
      </c>
      <c r="E535" s="8">
        <v>43.48</v>
      </c>
      <c r="F535" s="8">
        <v>1463.4699999999989</v>
      </c>
      <c r="G535" s="8">
        <v>251.35999999999996</v>
      </c>
      <c r="H535" s="8">
        <v>360.82000000000005</v>
      </c>
      <c r="I535" s="8">
        <v>201.71000000000004</v>
      </c>
      <c r="J535" s="9" t="s">
        <v>879</v>
      </c>
      <c r="K535" s="9" t="s">
        <v>15</v>
      </c>
      <c r="L535" s="9" t="s">
        <v>14</v>
      </c>
      <c r="M535" s="9" t="s">
        <v>902</v>
      </c>
      <c r="N535" s="55">
        <f>AVERAGE(Tabela1[[#This Row],[Fevereiro]:[Abril]])</f>
        <v>291.34333333333331</v>
      </c>
      <c r="O535" s="55">
        <f>AVERAGE(Tabela1[[#This Row],[Maio]:[Julho]])</f>
        <v>691.88333333333287</v>
      </c>
      <c r="P535" s="56">
        <f t="shared" si="8"/>
        <v>2</v>
      </c>
    </row>
    <row r="536" spans="1:16">
      <c r="A536" s="7" t="s">
        <v>353</v>
      </c>
      <c r="B536" s="7" t="s">
        <v>888</v>
      </c>
      <c r="C536" s="8">
        <v>42.010000000000005</v>
      </c>
      <c r="D536" s="8">
        <v>177.4</v>
      </c>
      <c r="E536" s="8">
        <v>19.28</v>
      </c>
      <c r="F536" s="8">
        <v>0</v>
      </c>
      <c r="G536" s="8">
        <v>24.1</v>
      </c>
      <c r="H536" s="8">
        <v>133.46000000000004</v>
      </c>
      <c r="I536" s="8">
        <v>202.04000000000005</v>
      </c>
      <c r="J536" s="9" t="s">
        <v>880</v>
      </c>
      <c r="K536" s="9" t="s">
        <v>15</v>
      </c>
      <c r="L536" s="9" t="s">
        <v>13</v>
      </c>
      <c r="M536" s="9" t="s">
        <v>902</v>
      </c>
      <c r="N536" s="55">
        <f>AVERAGE(Tabela1[[#This Row],[Fevereiro]:[Abril]])</f>
        <v>79.563333333333347</v>
      </c>
      <c r="O536" s="55">
        <f>AVERAGE(Tabela1[[#This Row],[Maio]:[Julho]])</f>
        <v>52.52000000000001</v>
      </c>
      <c r="P536" s="56">
        <f t="shared" si="8"/>
        <v>0</v>
      </c>
    </row>
    <row r="537" spans="1:16">
      <c r="A537" s="7" t="s">
        <v>780</v>
      </c>
      <c r="B537" s="7" t="s">
        <v>890</v>
      </c>
      <c r="C537" s="8">
        <v>10.55</v>
      </c>
      <c r="D537" s="8">
        <v>0</v>
      </c>
      <c r="E537" s="8">
        <v>237.84</v>
      </c>
      <c r="F537" s="8">
        <v>145.92000000000002</v>
      </c>
      <c r="G537" s="8">
        <v>0</v>
      </c>
      <c r="H537" s="8">
        <v>208.31</v>
      </c>
      <c r="I537" s="8">
        <v>203.28</v>
      </c>
      <c r="J537" s="9" t="s">
        <v>879</v>
      </c>
      <c r="K537" s="9" t="s">
        <v>15</v>
      </c>
      <c r="L537" s="9" t="s">
        <v>13</v>
      </c>
      <c r="M537" s="9" t="s">
        <v>902</v>
      </c>
      <c r="N537" s="55">
        <f>AVERAGE(Tabela1[[#This Row],[Fevereiro]:[Abril]])</f>
        <v>82.796666666666667</v>
      </c>
      <c r="O537" s="55">
        <f>AVERAGE(Tabela1[[#This Row],[Maio]:[Julho]])</f>
        <v>118.07666666666667</v>
      </c>
      <c r="P537" s="56">
        <f t="shared" si="8"/>
        <v>2</v>
      </c>
    </row>
    <row r="538" spans="1:16">
      <c r="A538" s="7" t="s">
        <v>358</v>
      </c>
      <c r="B538" s="7" t="s">
        <v>888</v>
      </c>
      <c r="C538" s="8">
        <v>8.26</v>
      </c>
      <c r="D538" s="8">
        <v>13.2</v>
      </c>
      <c r="E538" s="8">
        <v>0</v>
      </c>
      <c r="F538" s="8">
        <v>80.66</v>
      </c>
      <c r="G538" s="8">
        <v>82.110000000000014</v>
      </c>
      <c r="H538" s="8">
        <v>23.23</v>
      </c>
      <c r="I538" s="8">
        <v>205.34000000000003</v>
      </c>
      <c r="J538" s="9" t="s">
        <v>881</v>
      </c>
      <c r="K538" s="9" t="s">
        <v>15</v>
      </c>
      <c r="L538" s="9" t="s">
        <v>13</v>
      </c>
      <c r="M538" s="9" t="s">
        <v>902</v>
      </c>
      <c r="N538" s="55">
        <f>AVERAGE(Tabela1[[#This Row],[Fevereiro]:[Abril]])</f>
        <v>7.1533333333333333</v>
      </c>
      <c r="O538" s="55">
        <f>AVERAGE(Tabela1[[#This Row],[Maio]:[Julho]])</f>
        <v>62</v>
      </c>
      <c r="P538" s="56">
        <f t="shared" si="8"/>
        <v>2</v>
      </c>
    </row>
    <row r="539" spans="1:16">
      <c r="A539" s="7" t="s">
        <v>333</v>
      </c>
      <c r="B539" s="7" t="s">
        <v>888</v>
      </c>
      <c r="C539" s="8">
        <v>2807.880000000001</v>
      </c>
      <c r="D539" s="8">
        <v>911.46</v>
      </c>
      <c r="E539" s="8">
        <v>680.81000000000006</v>
      </c>
      <c r="F539" s="8">
        <v>2089.14</v>
      </c>
      <c r="G539" s="8">
        <v>450.60999999999984</v>
      </c>
      <c r="H539" s="8">
        <v>770.3900000000001</v>
      </c>
      <c r="I539" s="8">
        <v>206.65999999999997</v>
      </c>
      <c r="J539" s="9" t="s">
        <v>883</v>
      </c>
      <c r="K539" s="9" t="s">
        <v>15</v>
      </c>
      <c r="L539" s="9" t="s">
        <v>14</v>
      </c>
      <c r="M539" s="9" t="s">
        <v>902</v>
      </c>
      <c r="N539" s="55">
        <f>AVERAGE(Tabela1[[#This Row],[Fevereiro]:[Abril]])</f>
        <v>1466.7166666666672</v>
      </c>
      <c r="O539" s="55">
        <f>AVERAGE(Tabela1[[#This Row],[Maio]:[Julho]])</f>
        <v>1103.3799999999999</v>
      </c>
      <c r="P539" s="56">
        <f t="shared" si="8"/>
        <v>0</v>
      </c>
    </row>
    <row r="540" spans="1:16">
      <c r="A540" s="7" t="s">
        <v>707</v>
      </c>
      <c r="B540" s="7" t="s">
        <v>891</v>
      </c>
      <c r="C540" s="8">
        <v>223.55</v>
      </c>
      <c r="D540" s="8">
        <v>1.84</v>
      </c>
      <c r="E540" s="8">
        <v>0.95</v>
      </c>
      <c r="F540" s="8">
        <v>504.90000000000026</v>
      </c>
      <c r="G540" s="8">
        <v>75.690000000000012</v>
      </c>
      <c r="H540" s="8">
        <v>407.66000000000014</v>
      </c>
      <c r="I540" s="8">
        <v>207.5</v>
      </c>
      <c r="J540" s="9" t="s">
        <v>879</v>
      </c>
      <c r="K540" s="9" t="s">
        <v>22</v>
      </c>
      <c r="L540" s="9" t="s">
        <v>905</v>
      </c>
      <c r="M540" s="7" t="s">
        <v>901</v>
      </c>
      <c r="N540" s="55">
        <f>AVERAGE(Tabela1[[#This Row],[Fevereiro]:[Abril]])</f>
        <v>75.446666666666673</v>
      </c>
      <c r="O540" s="55">
        <f>AVERAGE(Tabela1[[#This Row],[Maio]:[Julho]])</f>
        <v>329.4166666666668</v>
      </c>
      <c r="P540" s="56">
        <f t="shared" si="8"/>
        <v>2</v>
      </c>
    </row>
    <row r="541" spans="1:16">
      <c r="A541" s="7" t="s">
        <v>783</v>
      </c>
      <c r="B541" s="7" t="s">
        <v>890</v>
      </c>
      <c r="C541" s="8">
        <v>82.2</v>
      </c>
      <c r="D541" s="8">
        <v>0</v>
      </c>
      <c r="E541" s="8">
        <v>2033.3000000000013</v>
      </c>
      <c r="F541" s="8">
        <v>0</v>
      </c>
      <c r="G541" s="8">
        <v>0</v>
      </c>
      <c r="H541" s="8">
        <v>0</v>
      </c>
      <c r="I541" s="8">
        <v>213.48000000000002</v>
      </c>
      <c r="J541" s="9" t="s">
        <v>879</v>
      </c>
      <c r="K541" s="9" t="s">
        <v>15</v>
      </c>
      <c r="L541" s="9" t="s">
        <v>12</v>
      </c>
      <c r="M541" s="9" t="s">
        <v>902</v>
      </c>
      <c r="N541" s="55">
        <f>AVERAGE(Tabela1[[#This Row],[Fevereiro]:[Abril]])</f>
        <v>705.16666666666708</v>
      </c>
      <c r="O541" s="55">
        <f>AVERAGE(Tabela1[[#This Row],[Maio]:[Julho]])</f>
        <v>0</v>
      </c>
      <c r="P541" s="56">
        <f t="shared" si="8"/>
        <v>0</v>
      </c>
    </row>
    <row r="542" spans="1:16">
      <c r="A542" s="7" t="s">
        <v>687</v>
      </c>
      <c r="B542" s="7" t="s">
        <v>890</v>
      </c>
      <c r="C542" s="8">
        <v>3.68</v>
      </c>
      <c r="D542" s="8">
        <v>2.9000000000000004</v>
      </c>
      <c r="E542" s="8">
        <v>0.95</v>
      </c>
      <c r="F542" s="8">
        <v>1.89</v>
      </c>
      <c r="G542" s="8">
        <v>1.89</v>
      </c>
      <c r="H542" s="8">
        <v>75.690000000000012</v>
      </c>
      <c r="I542" s="8">
        <v>214.68</v>
      </c>
      <c r="J542" s="9" t="s">
        <v>879</v>
      </c>
      <c r="K542" s="9" t="s">
        <v>16</v>
      </c>
      <c r="L542" s="9" t="s">
        <v>13</v>
      </c>
      <c r="M542" s="7" t="s">
        <v>901</v>
      </c>
      <c r="N542" s="55">
        <f>AVERAGE(Tabela1[[#This Row],[Fevereiro]:[Abril]])</f>
        <v>2.5100000000000002</v>
      </c>
      <c r="O542" s="55">
        <f>AVERAGE(Tabela1[[#This Row],[Maio]:[Julho]])</f>
        <v>26.490000000000006</v>
      </c>
      <c r="P542" s="56">
        <f t="shared" si="8"/>
        <v>2</v>
      </c>
    </row>
    <row r="543" spans="1:16">
      <c r="A543" s="7" t="s">
        <v>585</v>
      </c>
      <c r="B543" s="7" t="s">
        <v>890</v>
      </c>
      <c r="C543" s="8">
        <v>225.78000000000003</v>
      </c>
      <c r="D543" s="8">
        <v>1.84</v>
      </c>
      <c r="E543" s="8">
        <v>91.489999999999981</v>
      </c>
      <c r="F543" s="8">
        <v>151.23999999999998</v>
      </c>
      <c r="G543" s="8">
        <v>1.89</v>
      </c>
      <c r="H543" s="8">
        <v>260.14999999999998</v>
      </c>
      <c r="I543" s="8">
        <v>215.17000000000002</v>
      </c>
      <c r="J543" s="9" t="s">
        <v>882</v>
      </c>
      <c r="K543" s="9" t="s">
        <v>15</v>
      </c>
      <c r="L543" s="9" t="s">
        <v>12</v>
      </c>
      <c r="M543" s="9" t="s">
        <v>902</v>
      </c>
      <c r="N543" s="55">
        <f>AVERAGE(Tabela1[[#This Row],[Fevereiro]:[Abril]])</f>
        <v>106.37</v>
      </c>
      <c r="O543" s="55">
        <f>AVERAGE(Tabela1[[#This Row],[Maio]:[Julho]])</f>
        <v>137.76</v>
      </c>
      <c r="P543" s="56">
        <f t="shared" si="8"/>
        <v>2</v>
      </c>
    </row>
    <row r="544" spans="1:16">
      <c r="A544" s="7" t="s">
        <v>356</v>
      </c>
      <c r="B544" s="7" t="s">
        <v>888</v>
      </c>
      <c r="C544" s="8">
        <v>0</v>
      </c>
      <c r="D544" s="8">
        <v>0</v>
      </c>
      <c r="E544" s="8">
        <v>0</v>
      </c>
      <c r="F544" s="8">
        <v>0</v>
      </c>
      <c r="G544" s="8">
        <v>0</v>
      </c>
      <c r="H544" s="8">
        <v>0</v>
      </c>
      <c r="I544" s="8">
        <v>215.46000000000006</v>
      </c>
      <c r="J544" s="9" t="s">
        <v>883</v>
      </c>
      <c r="K544" s="9" t="s">
        <v>15</v>
      </c>
      <c r="L544" s="9" t="s">
        <v>13</v>
      </c>
      <c r="M544" s="9" t="s">
        <v>902</v>
      </c>
      <c r="N544" s="55">
        <f>AVERAGE(Tabela1[[#This Row],[Fevereiro]:[Abril]])</f>
        <v>0</v>
      </c>
      <c r="O544" s="55">
        <f>AVERAGE(Tabela1[[#This Row],[Maio]:[Julho]])</f>
        <v>0</v>
      </c>
      <c r="P544" s="56">
        <f t="shared" si="8"/>
        <v>1</v>
      </c>
    </row>
    <row r="545" spans="1:16">
      <c r="A545" s="7" t="s">
        <v>221</v>
      </c>
      <c r="B545" s="7" t="s">
        <v>889</v>
      </c>
      <c r="C545" s="8">
        <v>372</v>
      </c>
      <c r="D545" s="8">
        <v>411.61999999999995</v>
      </c>
      <c r="E545" s="8">
        <v>138.73000000000002</v>
      </c>
      <c r="F545" s="8">
        <v>229.13</v>
      </c>
      <c r="G545" s="8">
        <v>522.54000000000008</v>
      </c>
      <c r="H545" s="8">
        <v>287.70999999999998</v>
      </c>
      <c r="I545" s="8">
        <v>216.36</v>
      </c>
      <c r="J545" s="9" t="s">
        <v>887</v>
      </c>
      <c r="K545" s="9" t="s">
        <v>16</v>
      </c>
      <c r="L545" s="9" t="s">
        <v>13</v>
      </c>
      <c r="M545" s="9" t="s">
        <v>902</v>
      </c>
      <c r="N545" s="55">
        <f>AVERAGE(Tabela1[[#This Row],[Fevereiro]:[Abril]])</f>
        <v>307.45</v>
      </c>
      <c r="O545" s="55">
        <f>AVERAGE(Tabela1[[#This Row],[Maio]:[Julho]])</f>
        <v>346.46000000000004</v>
      </c>
      <c r="P545" s="56">
        <f t="shared" si="8"/>
        <v>2</v>
      </c>
    </row>
    <row r="546" spans="1:16">
      <c r="A546" s="7" t="s">
        <v>39</v>
      </c>
      <c r="B546" s="7" t="s">
        <v>888</v>
      </c>
      <c r="C546" s="8">
        <v>0</v>
      </c>
      <c r="D546" s="8">
        <v>717.55000000000007</v>
      </c>
      <c r="E546" s="8">
        <v>199.30999999999997</v>
      </c>
      <c r="F546" s="8">
        <v>113.67</v>
      </c>
      <c r="G546" s="8">
        <v>335.01999999999992</v>
      </c>
      <c r="H546" s="8">
        <v>1197.9800000000005</v>
      </c>
      <c r="I546" s="8">
        <v>216.55</v>
      </c>
      <c r="J546" s="9" t="s">
        <v>879</v>
      </c>
      <c r="K546" s="9" t="s">
        <v>15</v>
      </c>
      <c r="L546" s="9" t="s">
        <v>13</v>
      </c>
      <c r="M546" s="9" t="s">
        <v>902</v>
      </c>
      <c r="N546" s="55">
        <f>AVERAGE(Tabela1[[#This Row],[Fevereiro]:[Abril]])</f>
        <v>305.62</v>
      </c>
      <c r="O546" s="55">
        <f>AVERAGE(Tabela1[[#This Row],[Maio]:[Julho]])</f>
        <v>548.89000000000021</v>
      </c>
      <c r="P546" s="56">
        <f t="shared" si="8"/>
        <v>2</v>
      </c>
    </row>
    <row r="547" spans="1:16">
      <c r="A547" s="7" t="s">
        <v>647</v>
      </c>
      <c r="B547" s="7" t="s">
        <v>890</v>
      </c>
      <c r="C547" s="8">
        <v>145.17000000000002</v>
      </c>
      <c r="D547" s="8">
        <v>428.21</v>
      </c>
      <c r="E547" s="8">
        <v>851.25999999999988</v>
      </c>
      <c r="F547" s="8">
        <v>25.71</v>
      </c>
      <c r="G547" s="8">
        <v>119.42</v>
      </c>
      <c r="H547" s="8">
        <v>159.27000000000001</v>
      </c>
      <c r="I547" s="8">
        <v>217.84</v>
      </c>
      <c r="J547" s="9" t="s">
        <v>879</v>
      </c>
      <c r="K547" s="9" t="s">
        <v>16</v>
      </c>
      <c r="L547" s="9" t="s">
        <v>13</v>
      </c>
      <c r="M547" s="7" t="s">
        <v>901</v>
      </c>
      <c r="N547" s="55">
        <f>AVERAGE(Tabela1[[#This Row],[Fevereiro]:[Abril]])</f>
        <v>474.87999999999994</v>
      </c>
      <c r="O547" s="55">
        <f>AVERAGE(Tabela1[[#This Row],[Maio]:[Julho]])</f>
        <v>101.46666666666665</v>
      </c>
      <c r="P547" s="56">
        <f t="shared" si="8"/>
        <v>0</v>
      </c>
    </row>
    <row r="548" spans="1:16">
      <c r="A548" s="7" t="s">
        <v>334</v>
      </c>
      <c r="B548" s="7" t="s">
        <v>888</v>
      </c>
      <c r="C548" s="8">
        <v>442.36999999999995</v>
      </c>
      <c r="D548" s="8">
        <v>1.45</v>
      </c>
      <c r="E548" s="8">
        <v>0</v>
      </c>
      <c r="F548" s="8">
        <v>1.3</v>
      </c>
      <c r="G548" s="8">
        <v>10.11</v>
      </c>
      <c r="H548" s="8">
        <v>120.55999999999999</v>
      </c>
      <c r="I548" s="8">
        <v>218.57999999999996</v>
      </c>
      <c r="J548" s="9" t="s">
        <v>885</v>
      </c>
      <c r="K548" s="9" t="s">
        <v>15</v>
      </c>
      <c r="L548" s="9" t="s">
        <v>13</v>
      </c>
      <c r="M548" s="9" t="s">
        <v>902</v>
      </c>
      <c r="N548" s="55">
        <f>AVERAGE(Tabela1[[#This Row],[Fevereiro]:[Abril]])</f>
        <v>147.93999999999997</v>
      </c>
      <c r="O548" s="55">
        <f>AVERAGE(Tabela1[[#This Row],[Maio]:[Julho]])</f>
        <v>43.99</v>
      </c>
      <c r="P548" s="56">
        <f t="shared" si="8"/>
        <v>0</v>
      </c>
    </row>
    <row r="549" spans="1:16">
      <c r="A549" s="7" t="s">
        <v>351</v>
      </c>
      <c r="B549" s="7" t="s">
        <v>888</v>
      </c>
      <c r="C549" s="8">
        <v>297.3900000000001</v>
      </c>
      <c r="D549" s="8">
        <v>28.200000000000003</v>
      </c>
      <c r="E549" s="8">
        <v>217.82</v>
      </c>
      <c r="F549" s="8">
        <v>39.020000000000003</v>
      </c>
      <c r="G549" s="8">
        <v>389.96</v>
      </c>
      <c r="H549" s="8">
        <v>381.55</v>
      </c>
      <c r="I549" s="8">
        <v>219.45000000000002</v>
      </c>
      <c r="J549" s="9" t="s">
        <v>880</v>
      </c>
      <c r="K549" s="9" t="s">
        <v>15</v>
      </c>
      <c r="L549" s="9" t="s">
        <v>13</v>
      </c>
      <c r="M549" s="9" t="s">
        <v>902</v>
      </c>
      <c r="N549" s="55">
        <f>AVERAGE(Tabela1[[#This Row],[Fevereiro]:[Abril]])</f>
        <v>181.13666666666668</v>
      </c>
      <c r="O549" s="55">
        <f>AVERAGE(Tabela1[[#This Row],[Maio]:[Julho]])</f>
        <v>270.17666666666668</v>
      </c>
      <c r="P549" s="56">
        <f t="shared" si="8"/>
        <v>2</v>
      </c>
    </row>
    <row r="550" spans="1:16">
      <c r="A550" s="7" t="s">
        <v>589</v>
      </c>
      <c r="B550" s="7" t="s">
        <v>890</v>
      </c>
      <c r="C550" s="8">
        <v>28.63</v>
      </c>
      <c r="D550" s="8">
        <v>859.06999999999971</v>
      </c>
      <c r="E550" s="8">
        <v>1847.32</v>
      </c>
      <c r="F550" s="8">
        <v>2678.5900000000024</v>
      </c>
      <c r="G550" s="8">
        <v>497.71</v>
      </c>
      <c r="H550" s="8">
        <v>1041.68</v>
      </c>
      <c r="I550" s="8">
        <v>220.08000000000004</v>
      </c>
      <c r="J550" s="9" t="s">
        <v>879</v>
      </c>
      <c r="K550" s="9" t="s">
        <v>15</v>
      </c>
      <c r="L550" s="9" t="s">
        <v>14</v>
      </c>
      <c r="M550" s="9" t="s">
        <v>902</v>
      </c>
      <c r="N550" s="55">
        <f>AVERAGE(Tabela1[[#This Row],[Fevereiro]:[Abril]])</f>
        <v>911.67333333333318</v>
      </c>
      <c r="O550" s="55">
        <f>AVERAGE(Tabela1[[#This Row],[Maio]:[Julho]])</f>
        <v>1405.993333333334</v>
      </c>
      <c r="P550" s="56">
        <f t="shared" si="8"/>
        <v>2</v>
      </c>
    </row>
    <row r="551" spans="1:16">
      <c r="A551" s="7" t="s">
        <v>443</v>
      </c>
      <c r="B551" s="7" t="s">
        <v>888</v>
      </c>
      <c r="C551" s="8">
        <v>471.03000000000014</v>
      </c>
      <c r="D551" s="8">
        <v>86.300000000000011</v>
      </c>
      <c r="E551" s="8">
        <v>0</v>
      </c>
      <c r="F551" s="8">
        <v>256.05</v>
      </c>
      <c r="G551" s="8">
        <v>1353.4699999999998</v>
      </c>
      <c r="H551" s="8">
        <v>648.02</v>
      </c>
      <c r="I551" s="8">
        <v>220.14000000000001</v>
      </c>
      <c r="J551" s="9" t="s">
        <v>879</v>
      </c>
      <c r="K551" s="9" t="s">
        <v>20</v>
      </c>
      <c r="L551" s="9" t="s">
        <v>13</v>
      </c>
      <c r="M551" s="9" t="s">
        <v>902</v>
      </c>
      <c r="N551" s="55">
        <f>AVERAGE(Tabela1[[#This Row],[Fevereiro]:[Abril]])</f>
        <v>185.77666666666673</v>
      </c>
      <c r="O551" s="55">
        <f>AVERAGE(Tabela1[[#This Row],[Maio]:[Julho]])</f>
        <v>752.51333333333332</v>
      </c>
      <c r="P551" s="56">
        <f t="shared" si="8"/>
        <v>2</v>
      </c>
    </row>
    <row r="552" spans="1:16">
      <c r="A552" s="7" t="s">
        <v>462</v>
      </c>
      <c r="B552" s="7" t="s">
        <v>889</v>
      </c>
      <c r="C552" s="8">
        <v>391.69000000000005</v>
      </c>
      <c r="D552" s="8">
        <v>1171.8700000000001</v>
      </c>
      <c r="E552" s="8">
        <v>735.50000000000023</v>
      </c>
      <c r="F552" s="8">
        <v>1540.2700000000002</v>
      </c>
      <c r="G552" s="8">
        <v>605.45000000000005</v>
      </c>
      <c r="H552" s="8">
        <v>813.95999999999981</v>
      </c>
      <c r="I552" s="8">
        <v>221.07000000000002</v>
      </c>
      <c r="J552" s="9" t="s">
        <v>883</v>
      </c>
      <c r="K552" s="9" t="s">
        <v>15</v>
      </c>
      <c r="L552" s="9" t="s">
        <v>14</v>
      </c>
      <c r="M552" s="9" t="s">
        <v>902</v>
      </c>
      <c r="N552" s="55">
        <f>AVERAGE(Tabela1[[#This Row],[Fevereiro]:[Abril]])</f>
        <v>766.35333333333347</v>
      </c>
      <c r="O552" s="55">
        <f>AVERAGE(Tabela1[[#This Row],[Maio]:[Julho]])</f>
        <v>986.56000000000006</v>
      </c>
      <c r="P552" s="56">
        <f t="shared" si="8"/>
        <v>2</v>
      </c>
    </row>
    <row r="553" spans="1:16">
      <c r="A553" s="7" t="s">
        <v>128</v>
      </c>
      <c r="B553" s="7" t="s">
        <v>890</v>
      </c>
      <c r="C553" s="8">
        <v>0</v>
      </c>
      <c r="D553" s="8">
        <v>325.80000000000007</v>
      </c>
      <c r="E553" s="8">
        <v>259.95999999999998</v>
      </c>
      <c r="F553" s="8">
        <v>131.34</v>
      </c>
      <c r="G553" s="8">
        <v>242.46999999999997</v>
      </c>
      <c r="H553" s="8">
        <v>0</v>
      </c>
      <c r="I553" s="8">
        <v>221.68</v>
      </c>
      <c r="J553" s="9" t="s">
        <v>879</v>
      </c>
      <c r="K553" s="9" t="s">
        <v>16</v>
      </c>
      <c r="L553" s="9" t="s">
        <v>13</v>
      </c>
      <c r="M553" s="9" t="s">
        <v>902</v>
      </c>
      <c r="N553" s="55">
        <f>AVERAGE(Tabela1[[#This Row],[Fevereiro]:[Abril]])</f>
        <v>195.25333333333333</v>
      </c>
      <c r="O553" s="55">
        <f>AVERAGE(Tabela1[[#This Row],[Maio]:[Julho]])</f>
        <v>124.60333333333331</v>
      </c>
      <c r="P553" s="56">
        <f t="shared" si="8"/>
        <v>0</v>
      </c>
    </row>
    <row r="554" spans="1:16">
      <c r="A554" s="7" t="s">
        <v>790</v>
      </c>
      <c r="B554" s="7" t="s">
        <v>890</v>
      </c>
      <c r="C554" s="8">
        <v>0</v>
      </c>
      <c r="D554" s="8">
        <v>147.38999999999999</v>
      </c>
      <c r="E554" s="8">
        <v>0</v>
      </c>
      <c r="F554" s="8">
        <v>283.02999999999997</v>
      </c>
      <c r="G554" s="8">
        <v>97.820000000000007</v>
      </c>
      <c r="H554" s="8">
        <v>73.800000000000011</v>
      </c>
      <c r="I554" s="8">
        <v>221.69</v>
      </c>
      <c r="J554" s="9" t="s">
        <v>879</v>
      </c>
      <c r="K554" s="9" t="s">
        <v>18</v>
      </c>
      <c r="L554" s="9" t="s">
        <v>13</v>
      </c>
      <c r="M554" s="7" t="s">
        <v>901</v>
      </c>
      <c r="N554" s="55">
        <f>AVERAGE(Tabela1[[#This Row],[Fevereiro]:[Abril]])</f>
        <v>49.129999999999995</v>
      </c>
      <c r="O554" s="55">
        <f>AVERAGE(Tabela1[[#This Row],[Maio]:[Julho]])</f>
        <v>151.54999999999998</v>
      </c>
      <c r="P554" s="56">
        <f t="shared" si="8"/>
        <v>2</v>
      </c>
    </row>
    <row r="555" spans="1:16">
      <c r="A555" s="7" t="s">
        <v>491</v>
      </c>
      <c r="B555" s="7" t="s">
        <v>889</v>
      </c>
      <c r="C555" s="8">
        <v>1.45</v>
      </c>
      <c r="D555" s="8">
        <v>1.06</v>
      </c>
      <c r="E555" s="8">
        <v>4.8899999999999997</v>
      </c>
      <c r="F555" s="8">
        <v>1.1299999999999999</v>
      </c>
      <c r="G555" s="8">
        <v>1.93</v>
      </c>
      <c r="H555" s="8">
        <v>212.48999999999998</v>
      </c>
      <c r="I555" s="8">
        <v>222.05000000000007</v>
      </c>
      <c r="J555" s="9" t="s">
        <v>879</v>
      </c>
      <c r="K555" s="9" t="s">
        <v>20</v>
      </c>
      <c r="L555" s="9" t="s">
        <v>13</v>
      </c>
      <c r="M555" s="9" t="s">
        <v>902</v>
      </c>
      <c r="N555" s="55">
        <f>AVERAGE(Tabela1[[#This Row],[Fevereiro]:[Abril]])</f>
        <v>2.4666666666666663</v>
      </c>
      <c r="O555" s="55">
        <f>AVERAGE(Tabela1[[#This Row],[Maio]:[Julho]])</f>
        <v>71.849999999999994</v>
      </c>
      <c r="P555" s="56">
        <f t="shared" si="8"/>
        <v>2</v>
      </c>
    </row>
    <row r="556" spans="1:16">
      <c r="A556" s="7" t="s">
        <v>224</v>
      </c>
      <c r="B556" s="7" t="s">
        <v>890</v>
      </c>
      <c r="C556" s="8">
        <v>450.67</v>
      </c>
      <c r="D556" s="8">
        <v>250.8</v>
      </c>
      <c r="E556" s="8">
        <v>138.49</v>
      </c>
      <c r="F556" s="8">
        <v>456.35</v>
      </c>
      <c r="G556" s="8">
        <v>240.89999999999995</v>
      </c>
      <c r="H556" s="8">
        <v>438.34000000000009</v>
      </c>
      <c r="I556" s="8">
        <v>222.55</v>
      </c>
      <c r="J556" s="9" t="s">
        <v>879</v>
      </c>
      <c r="K556" s="9" t="s">
        <v>18</v>
      </c>
      <c r="L556" s="9" t="s">
        <v>13</v>
      </c>
      <c r="M556" s="9" t="s">
        <v>902</v>
      </c>
      <c r="N556" s="55">
        <f>AVERAGE(Tabela1[[#This Row],[Fevereiro]:[Abril]])</f>
        <v>279.98666666666668</v>
      </c>
      <c r="O556" s="55">
        <f>AVERAGE(Tabela1[[#This Row],[Maio]:[Julho]])</f>
        <v>378.53000000000003</v>
      </c>
      <c r="P556" s="56">
        <f t="shared" si="8"/>
        <v>2</v>
      </c>
    </row>
    <row r="557" spans="1:16">
      <c r="A557" s="7" t="s">
        <v>153</v>
      </c>
      <c r="B557" s="7" t="s">
        <v>890</v>
      </c>
      <c r="C557" s="8">
        <v>12.63</v>
      </c>
      <c r="D557" s="8">
        <v>919.44</v>
      </c>
      <c r="E557" s="8">
        <v>79.319999999999993</v>
      </c>
      <c r="F557" s="8">
        <v>623.01999999999987</v>
      </c>
      <c r="G557" s="8">
        <v>73.800000000000011</v>
      </c>
      <c r="H557" s="8">
        <v>748.76999999999964</v>
      </c>
      <c r="I557" s="8">
        <v>225.54</v>
      </c>
      <c r="J557" s="9" t="s">
        <v>879</v>
      </c>
      <c r="K557" s="9" t="s">
        <v>17</v>
      </c>
      <c r="L557" s="9" t="s">
        <v>13</v>
      </c>
      <c r="M557" s="9" t="s">
        <v>902</v>
      </c>
      <c r="N557" s="55">
        <f>AVERAGE(Tabela1[[#This Row],[Fevereiro]:[Abril]])</f>
        <v>337.13000000000005</v>
      </c>
      <c r="O557" s="55">
        <f>AVERAGE(Tabela1[[#This Row],[Maio]:[Julho]])</f>
        <v>481.86333333333323</v>
      </c>
      <c r="P557" s="56">
        <f t="shared" si="8"/>
        <v>2</v>
      </c>
    </row>
    <row r="558" spans="1:16">
      <c r="A558" s="7" t="s">
        <v>450</v>
      </c>
      <c r="B558" s="7" t="s">
        <v>888</v>
      </c>
      <c r="C558" s="8">
        <v>4673.6499999999978</v>
      </c>
      <c r="D558" s="8">
        <v>3012.0799999999995</v>
      </c>
      <c r="E558" s="8">
        <v>481.67</v>
      </c>
      <c r="F558" s="8">
        <v>2999.2</v>
      </c>
      <c r="G558" s="8">
        <v>1044.4100000000001</v>
      </c>
      <c r="H558" s="8">
        <v>1873.4299999999996</v>
      </c>
      <c r="I558" s="8">
        <v>225.84</v>
      </c>
      <c r="J558" s="9" t="s">
        <v>879</v>
      </c>
      <c r="K558" s="9" t="s">
        <v>20</v>
      </c>
      <c r="L558" s="9" t="s">
        <v>13</v>
      </c>
      <c r="M558" s="9" t="s">
        <v>902</v>
      </c>
      <c r="N558" s="55">
        <f>AVERAGE(Tabela1[[#This Row],[Fevereiro]:[Abril]])</f>
        <v>2722.4666666666658</v>
      </c>
      <c r="O558" s="55">
        <f>AVERAGE(Tabela1[[#This Row],[Maio]:[Julho]])</f>
        <v>1972.3466666666664</v>
      </c>
      <c r="P558" s="56">
        <f t="shared" si="8"/>
        <v>0</v>
      </c>
    </row>
    <row r="559" spans="1:16">
      <c r="A559" s="7" t="s">
        <v>332</v>
      </c>
      <c r="B559" s="7" t="s">
        <v>888</v>
      </c>
      <c r="C559" s="8">
        <v>115.95</v>
      </c>
      <c r="D559" s="8">
        <v>84.48</v>
      </c>
      <c r="E559" s="8">
        <v>214.41999999999993</v>
      </c>
      <c r="F559" s="8">
        <v>135.25</v>
      </c>
      <c r="G559" s="8">
        <v>0</v>
      </c>
      <c r="H559" s="8">
        <v>214.97</v>
      </c>
      <c r="I559" s="8">
        <v>228.21000000000004</v>
      </c>
      <c r="J559" s="9" t="s">
        <v>883</v>
      </c>
      <c r="K559" s="9" t="s">
        <v>15</v>
      </c>
      <c r="L559" s="9" t="s">
        <v>13</v>
      </c>
      <c r="M559" s="9" t="s">
        <v>902</v>
      </c>
      <c r="N559" s="55">
        <f>AVERAGE(Tabela1[[#This Row],[Fevereiro]:[Abril]])</f>
        <v>138.2833333333333</v>
      </c>
      <c r="O559" s="55">
        <f>AVERAGE(Tabela1[[#This Row],[Maio]:[Julho]])</f>
        <v>116.74000000000001</v>
      </c>
      <c r="P559" s="56">
        <f t="shared" si="8"/>
        <v>0</v>
      </c>
    </row>
    <row r="560" spans="1:16">
      <c r="A560" s="7" t="s">
        <v>665</v>
      </c>
      <c r="B560" s="7" t="s">
        <v>890</v>
      </c>
      <c r="C560" s="8">
        <v>357.57000000000005</v>
      </c>
      <c r="D560" s="8">
        <v>179.52</v>
      </c>
      <c r="E560" s="8">
        <v>69.36</v>
      </c>
      <c r="F560" s="8">
        <v>610.08000000000027</v>
      </c>
      <c r="G560" s="8">
        <v>73.800000000000011</v>
      </c>
      <c r="H560" s="8">
        <v>73.800000000000011</v>
      </c>
      <c r="I560" s="8">
        <v>228.79000000000008</v>
      </c>
      <c r="J560" s="9" t="s">
        <v>879</v>
      </c>
      <c r="K560" s="9" t="s">
        <v>21</v>
      </c>
      <c r="L560" s="9" t="s">
        <v>13</v>
      </c>
      <c r="M560" s="7" t="s">
        <v>901</v>
      </c>
      <c r="N560" s="55">
        <f>AVERAGE(Tabela1[[#This Row],[Fevereiro]:[Abril]])</f>
        <v>202.15</v>
      </c>
      <c r="O560" s="55">
        <f>AVERAGE(Tabela1[[#This Row],[Maio]:[Julho]])</f>
        <v>252.56000000000009</v>
      </c>
      <c r="P560" s="56">
        <f t="shared" si="8"/>
        <v>2</v>
      </c>
    </row>
    <row r="561" spans="1:16">
      <c r="A561" s="7" t="s">
        <v>511</v>
      </c>
      <c r="B561" s="7" t="s">
        <v>889</v>
      </c>
      <c r="C561" s="8">
        <v>0</v>
      </c>
      <c r="D561" s="8">
        <v>0</v>
      </c>
      <c r="E561" s="8">
        <v>0</v>
      </c>
      <c r="F561" s="8">
        <v>0</v>
      </c>
      <c r="G561" s="8">
        <v>0</v>
      </c>
      <c r="H561" s="8">
        <v>0</v>
      </c>
      <c r="I561" s="8">
        <v>229.48999999999998</v>
      </c>
      <c r="J561" s="9" t="s">
        <v>879</v>
      </c>
      <c r="K561" s="9" t="s">
        <v>15</v>
      </c>
      <c r="L561" s="9" t="s">
        <v>13</v>
      </c>
      <c r="M561" s="9" t="s">
        <v>902</v>
      </c>
      <c r="N561" s="55">
        <f>AVERAGE(Tabela1[[#This Row],[Fevereiro]:[Abril]])</f>
        <v>0</v>
      </c>
      <c r="O561" s="55">
        <f>AVERAGE(Tabela1[[#This Row],[Maio]:[Julho]])</f>
        <v>0</v>
      </c>
      <c r="P561" s="56">
        <f t="shared" si="8"/>
        <v>1</v>
      </c>
    </row>
    <row r="562" spans="1:16">
      <c r="A562" s="7" t="s">
        <v>127</v>
      </c>
      <c r="B562" s="7" t="s">
        <v>891</v>
      </c>
      <c r="C562" s="8">
        <v>207.43000000000004</v>
      </c>
      <c r="D562" s="8">
        <v>146.56</v>
      </c>
      <c r="E562" s="8">
        <v>79.319999999999993</v>
      </c>
      <c r="F562" s="8">
        <v>841.9799999999999</v>
      </c>
      <c r="G562" s="8">
        <v>2724.3699999999994</v>
      </c>
      <c r="H562" s="8">
        <v>265.63</v>
      </c>
      <c r="I562" s="8">
        <v>230.35000000000008</v>
      </c>
      <c r="J562" s="9" t="s">
        <v>879</v>
      </c>
      <c r="K562" s="9" t="s">
        <v>17</v>
      </c>
      <c r="L562" s="9" t="s">
        <v>13</v>
      </c>
      <c r="M562" s="9" t="s">
        <v>902</v>
      </c>
      <c r="N562" s="55">
        <f>AVERAGE(Tabela1[[#This Row],[Fevereiro]:[Abril]])</f>
        <v>144.43666666666667</v>
      </c>
      <c r="O562" s="55">
        <f>AVERAGE(Tabela1[[#This Row],[Maio]:[Julho]])</f>
        <v>1277.3266666666666</v>
      </c>
      <c r="P562" s="56">
        <f t="shared" si="8"/>
        <v>2</v>
      </c>
    </row>
    <row r="563" spans="1:16">
      <c r="A563" s="7" t="s">
        <v>651</v>
      </c>
      <c r="B563" s="7" t="s">
        <v>890</v>
      </c>
      <c r="C563" s="8">
        <v>340.92999999999995</v>
      </c>
      <c r="D563" s="8">
        <v>231.3</v>
      </c>
      <c r="E563" s="8">
        <v>303.27000000000004</v>
      </c>
      <c r="F563" s="8">
        <v>157.04000000000002</v>
      </c>
      <c r="G563" s="8">
        <v>344.37</v>
      </c>
      <c r="H563" s="8">
        <v>75.690000000000012</v>
      </c>
      <c r="I563" s="8">
        <v>230.54000000000002</v>
      </c>
      <c r="J563" s="9" t="s">
        <v>879</v>
      </c>
      <c r="K563" s="9" t="s">
        <v>21</v>
      </c>
      <c r="L563" s="9" t="s">
        <v>13</v>
      </c>
      <c r="M563" s="7" t="s">
        <v>901</v>
      </c>
      <c r="N563" s="55">
        <f>AVERAGE(Tabela1[[#This Row],[Fevereiro]:[Abril]])</f>
        <v>291.83333333333331</v>
      </c>
      <c r="O563" s="55">
        <f>AVERAGE(Tabela1[[#This Row],[Maio]:[Julho]])</f>
        <v>192.36666666666667</v>
      </c>
      <c r="P563" s="56">
        <f t="shared" si="8"/>
        <v>0</v>
      </c>
    </row>
    <row r="564" spans="1:16">
      <c r="A564" s="7" t="s">
        <v>438</v>
      </c>
      <c r="B564" s="7" t="s">
        <v>888</v>
      </c>
      <c r="C564" s="8">
        <v>726.8900000000001</v>
      </c>
      <c r="D564" s="8">
        <v>1.84</v>
      </c>
      <c r="E564" s="8">
        <v>2161.0699999999997</v>
      </c>
      <c r="F564" s="8">
        <v>160.29</v>
      </c>
      <c r="G564" s="8">
        <v>220</v>
      </c>
      <c r="H564" s="8">
        <v>1559.3299999999992</v>
      </c>
      <c r="I564" s="8">
        <v>231.6</v>
      </c>
      <c r="J564" s="9" t="s">
        <v>879</v>
      </c>
      <c r="K564" s="9" t="s">
        <v>15</v>
      </c>
      <c r="L564" s="9" t="s">
        <v>13</v>
      </c>
      <c r="M564" s="9" t="s">
        <v>902</v>
      </c>
      <c r="N564" s="55">
        <f>AVERAGE(Tabela1[[#This Row],[Fevereiro]:[Abril]])</f>
        <v>963.26666666666654</v>
      </c>
      <c r="O564" s="55">
        <f>AVERAGE(Tabela1[[#This Row],[Maio]:[Julho]])</f>
        <v>646.53999999999974</v>
      </c>
      <c r="P564" s="56">
        <f t="shared" si="8"/>
        <v>0</v>
      </c>
    </row>
    <row r="565" spans="1:16">
      <c r="A565" s="7" t="s">
        <v>514</v>
      </c>
      <c r="B565" s="7" t="s">
        <v>889</v>
      </c>
      <c r="C565" s="8">
        <v>208.61000000000004</v>
      </c>
      <c r="D565" s="8">
        <v>10.73</v>
      </c>
      <c r="E565" s="8">
        <v>1.89</v>
      </c>
      <c r="F565" s="8">
        <v>1.89</v>
      </c>
      <c r="G565" s="8">
        <v>24.6</v>
      </c>
      <c r="H565" s="8">
        <v>29.73</v>
      </c>
      <c r="I565" s="8">
        <v>233.63</v>
      </c>
      <c r="J565" s="9" t="s">
        <v>879</v>
      </c>
      <c r="K565" s="9" t="s">
        <v>20</v>
      </c>
      <c r="L565" s="9" t="s">
        <v>13</v>
      </c>
      <c r="M565" s="9" t="s">
        <v>902</v>
      </c>
      <c r="N565" s="55">
        <f>AVERAGE(Tabela1[[#This Row],[Fevereiro]:[Abril]])</f>
        <v>73.743333333333339</v>
      </c>
      <c r="O565" s="55">
        <f>AVERAGE(Tabela1[[#This Row],[Maio]:[Julho]])</f>
        <v>18.739999999999998</v>
      </c>
      <c r="P565" s="56">
        <f t="shared" si="8"/>
        <v>0</v>
      </c>
    </row>
    <row r="566" spans="1:16">
      <c r="A566" s="7" t="s">
        <v>587</v>
      </c>
      <c r="B566" s="7" t="s">
        <v>890</v>
      </c>
      <c r="C566" s="8">
        <v>1357.3099999999993</v>
      </c>
      <c r="D566" s="8">
        <v>1099.21</v>
      </c>
      <c r="E566" s="8">
        <v>1044.29</v>
      </c>
      <c r="F566" s="8">
        <v>4306.5700000000024</v>
      </c>
      <c r="G566" s="8">
        <v>464.8900000000001</v>
      </c>
      <c r="H566" s="8">
        <v>959.2399999999999</v>
      </c>
      <c r="I566" s="8">
        <v>234.91000000000003</v>
      </c>
      <c r="J566" s="9" t="s">
        <v>881</v>
      </c>
      <c r="K566" s="9" t="s">
        <v>15</v>
      </c>
      <c r="L566" s="9" t="s">
        <v>14</v>
      </c>
      <c r="M566" s="9" t="s">
        <v>902</v>
      </c>
      <c r="N566" s="55">
        <f>AVERAGE(Tabela1[[#This Row],[Fevereiro]:[Abril]])</f>
        <v>1166.9366666666665</v>
      </c>
      <c r="O566" s="55">
        <f>AVERAGE(Tabela1[[#This Row],[Maio]:[Julho]])</f>
        <v>1910.2333333333343</v>
      </c>
      <c r="P566" s="56">
        <f t="shared" si="8"/>
        <v>2</v>
      </c>
    </row>
    <row r="567" spans="1:16">
      <c r="A567" s="7" t="s">
        <v>262</v>
      </c>
      <c r="B567" s="7" t="s">
        <v>889</v>
      </c>
      <c r="C567" s="8">
        <v>696.03999999999985</v>
      </c>
      <c r="D567" s="8">
        <v>136.23999999999998</v>
      </c>
      <c r="E567" s="8">
        <v>153.23000000000002</v>
      </c>
      <c r="F567" s="8">
        <v>725.54000000000019</v>
      </c>
      <c r="G567" s="8">
        <v>268.65999999999997</v>
      </c>
      <c r="H567" s="8">
        <v>583.33000000000015</v>
      </c>
      <c r="I567" s="8">
        <v>236.05</v>
      </c>
      <c r="J567" s="9" t="s">
        <v>879</v>
      </c>
      <c r="K567" s="9" t="s">
        <v>16</v>
      </c>
      <c r="L567" s="9" t="s">
        <v>13</v>
      </c>
      <c r="M567" s="9" t="s">
        <v>902</v>
      </c>
      <c r="N567" s="55">
        <f>AVERAGE(Tabela1[[#This Row],[Fevereiro]:[Abril]])</f>
        <v>328.50333333333327</v>
      </c>
      <c r="O567" s="55">
        <f>AVERAGE(Tabela1[[#This Row],[Maio]:[Julho]])</f>
        <v>525.84333333333336</v>
      </c>
      <c r="P567" s="56">
        <f t="shared" si="8"/>
        <v>2</v>
      </c>
    </row>
    <row r="568" spans="1:16">
      <c r="A568" s="7" t="s">
        <v>870</v>
      </c>
      <c r="B568" s="7" t="s">
        <v>888</v>
      </c>
      <c r="C568" s="8">
        <v>37.89</v>
      </c>
      <c r="D568" s="8">
        <v>64.56</v>
      </c>
      <c r="E568" s="8">
        <v>203.01999999999995</v>
      </c>
      <c r="F568" s="8">
        <v>72.290000000000006</v>
      </c>
      <c r="G568" s="8">
        <v>37.72</v>
      </c>
      <c r="H568" s="8">
        <v>130.61000000000001</v>
      </c>
      <c r="I568" s="8">
        <v>236.23000000000002</v>
      </c>
      <c r="J568" s="9" t="s">
        <v>879</v>
      </c>
      <c r="K568" s="9" t="s">
        <v>22</v>
      </c>
      <c r="L568" s="9" t="s">
        <v>13</v>
      </c>
      <c r="M568" s="9" t="s">
        <v>902</v>
      </c>
      <c r="N568" s="55">
        <f>AVERAGE(Tabela1[[#This Row],[Fevereiro]:[Abril]])</f>
        <v>101.82333333333332</v>
      </c>
      <c r="O568" s="55">
        <f>AVERAGE(Tabela1[[#This Row],[Maio]:[Julho]])</f>
        <v>80.206666666666663</v>
      </c>
      <c r="P568" s="56">
        <f t="shared" si="8"/>
        <v>0</v>
      </c>
    </row>
    <row r="569" spans="1:16">
      <c r="A569" s="7" t="s">
        <v>57</v>
      </c>
      <c r="B569" s="7" t="s">
        <v>888</v>
      </c>
      <c r="C569" s="8">
        <v>25.26</v>
      </c>
      <c r="D569" s="8">
        <v>6.17</v>
      </c>
      <c r="E569" s="8">
        <v>356.09999999999997</v>
      </c>
      <c r="F569" s="8">
        <v>13.66</v>
      </c>
      <c r="G569" s="8">
        <v>23.42</v>
      </c>
      <c r="H569" s="8">
        <v>73.800000000000011</v>
      </c>
      <c r="I569" s="8">
        <v>236.92</v>
      </c>
      <c r="J569" s="9" t="s">
        <v>879</v>
      </c>
      <c r="K569" s="9" t="s">
        <v>15</v>
      </c>
      <c r="L569" s="9" t="s">
        <v>13</v>
      </c>
      <c r="M569" s="9" t="s">
        <v>902</v>
      </c>
      <c r="N569" s="55">
        <f>AVERAGE(Tabela1[[#This Row],[Fevereiro]:[Abril]])</f>
        <v>129.17666666666665</v>
      </c>
      <c r="O569" s="55">
        <f>AVERAGE(Tabela1[[#This Row],[Maio]:[Julho]])</f>
        <v>36.96</v>
      </c>
      <c r="P569" s="56">
        <f t="shared" si="8"/>
        <v>0</v>
      </c>
    </row>
    <row r="570" spans="1:16">
      <c r="A570" s="7" t="s">
        <v>218</v>
      </c>
      <c r="B570" s="7" t="s">
        <v>888</v>
      </c>
      <c r="C570" s="8">
        <v>280.18</v>
      </c>
      <c r="D570" s="8">
        <v>693.07000000000016</v>
      </c>
      <c r="E570" s="8">
        <v>1085.92</v>
      </c>
      <c r="F570" s="8">
        <v>1277.0199999999993</v>
      </c>
      <c r="G570" s="8">
        <v>681.13000000000011</v>
      </c>
      <c r="H570" s="8">
        <v>326.68000000000006</v>
      </c>
      <c r="I570" s="8">
        <v>237.14</v>
      </c>
      <c r="J570" s="9" t="s">
        <v>881</v>
      </c>
      <c r="K570" s="9" t="s">
        <v>15</v>
      </c>
      <c r="L570" s="9" t="s">
        <v>14</v>
      </c>
      <c r="M570" s="9" t="s">
        <v>902</v>
      </c>
      <c r="N570" s="55">
        <f>AVERAGE(Tabela1[[#This Row],[Fevereiro]:[Abril]])</f>
        <v>686.39</v>
      </c>
      <c r="O570" s="55">
        <f>AVERAGE(Tabela1[[#This Row],[Maio]:[Julho]])</f>
        <v>761.60999999999979</v>
      </c>
      <c r="P570" s="56">
        <f t="shared" si="8"/>
        <v>2</v>
      </c>
    </row>
    <row r="571" spans="1:16">
      <c r="A571" s="7" t="s">
        <v>520</v>
      </c>
      <c r="B571" s="7" t="s">
        <v>889</v>
      </c>
      <c r="C571" s="8">
        <v>219.69000000000003</v>
      </c>
      <c r="D571" s="8">
        <v>229.45000000000007</v>
      </c>
      <c r="E571" s="8">
        <v>237.15</v>
      </c>
      <c r="F571" s="8">
        <v>103.93</v>
      </c>
      <c r="G571" s="8">
        <v>182.10999999999999</v>
      </c>
      <c r="H571" s="8">
        <v>272.63</v>
      </c>
      <c r="I571" s="8">
        <v>240.22</v>
      </c>
      <c r="J571" s="9" t="s">
        <v>879</v>
      </c>
      <c r="K571" s="9" t="s">
        <v>18</v>
      </c>
      <c r="L571" s="9" t="s">
        <v>13</v>
      </c>
      <c r="M571" s="9" t="s">
        <v>902</v>
      </c>
      <c r="N571" s="55">
        <f>AVERAGE(Tabela1[[#This Row],[Fevereiro]:[Abril]])</f>
        <v>228.76333333333335</v>
      </c>
      <c r="O571" s="55">
        <f>AVERAGE(Tabela1[[#This Row],[Maio]:[Julho]])</f>
        <v>186.22333333333333</v>
      </c>
      <c r="P571" s="56">
        <f t="shared" si="8"/>
        <v>0</v>
      </c>
    </row>
    <row r="572" spans="1:16">
      <c r="A572" s="7" t="s">
        <v>562</v>
      </c>
      <c r="B572" s="7" t="s">
        <v>890</v>
      </c>
      <c r="C572" s="8">
        <v>750.17</v>
      </c>
      <c r="D572" s="8">
        <v>351.20000000000005</v>
      </c>
      <c r="E572" s="8">
        <v>0</v>
      </c>
      <c r="F572" s="8">
        <v>548.21000000000015</v>
      </c>
      <c r="G572" s="8">
        <v>511.00999999999993</v>
      </c>
      <c r="H572" s="8">
        <v>229.57</v>
      </c>
      <c r="I572" s="8">
        <v>240.5</v>
      </c>
      <c r="J572" s="9" t="s">
        <v>879</v>
      </c>
      <c r="K572" s="9" t="s">
        <v>15</v>
      </c>
      <c r="L572" s="9" t="s">
        <v>12</v>
      </c>
      <c r="M572" s="9" t="s">
        <v>902</v>
      </c>
      <c r="N572" s="55">
        <f>AVERAGE(Tabela1[[#This Row],[Fevereiro]:[Abril]])</f>
        <v>367.12333333333328</v>
      </c>
      <c r="O572" s="55">
        <f>AVERAGE(Tabela1[[#This Row],[Maio]:[Julho]])</f>
        <v>429.59666666666664</v>
      </c>
      <c r="P572" s="56">
        <f t="shared" si="8"/>
        <v>2</v>
      </c>
    </row>
    <row r="573" spans="1:16">
      <c r="A573" s="7" t="s">
        <v>113</v>
      </c>
      <c r="B573" s="7" t="s">
        <v>889</v>
      </c>
      <c r="C573" s="8">
        <v>37.89</v>
      </c>
      <c r="D573" s="8">
        <v>32.28</v>
      </c>
      <c r="E573" s="8">
        <v>138.72</v>
      </c>
      <c r="F573" s="8">
        <v>212.67</v>
      </c>
      <c r="G573" s="8">
        <v>135.04999999999998</v>
      </c>
      <c r="H573" s="8">
        <v>73.800000000000011</v>
      </c>
      <c r="I573" s="8">
        <v>241.00000000000006</v>
      </c>
      <c r="J573" s="9" t="s">
        <v>879</v>
      </c>
      <c r="K573" s="9" t="s">
        <v>16</v>
      </c>
      <c r="L573" s="9" t="s">
        <v>13</v>
      </c>
      <c r="M573" s="9" t="s">
        <v>902</v>
      </c>
      <c r="N573" s="55">
        <f>AVERAGE(Tabela1[[#This Row],[Fevereiro]:[Abril]])</f>
        <v>69.63</v>
      </c>
      <c r="O573" s="55">
        <f>AVERAGE(Tabela1[[#This Row],[Maio]:[Julho]])</f>
        <v>140.50666666666666</v>
      </c>
      <c r="P573" s="56">
        <f t="shared" si="8"/>
        <v>2</v>
      </c>
    </row>
    <row r="574" spans="1:16">
      <c r="A574" s="7" t="s">
        <v>579</v>
      </c>
      <c r="B574" s="7" t="s">
        <v>890</v>
      </c>
      <c r="C574" s="8">
        <v>129.41999999999999</v>
      </c>
      <c r="D574" s="8">
        <v>1.84</v>
      </c>
      <c r="E574" s="8">
        <v>112.02000000000001</v>
      </c>
      <c r="F574" s="8">
        <v>12.3</v>
      </c>
      <c r="G574" s="8">
        <v>67.72</v>
      </c>
      <c r="H574" s="8">
        <v>83.710000000000008</v>
      </c>
      <c r="I574" s="8">
        <v>241.42000000000002</v>
      </c>
      <c r="J574" s="9" t="s">
        <v>883</v>
      </c>
      <c r="K574" s="9" t="s">
        <v>15</v>
      </c>
      <c r="L574" s="9" t="s">
        <v>13</v>
      </c>
      <c r="M574" s="9" t="s">
        <v>902</v>
      </c>
      <c r="N574" s="55">
        <f>AVERAGE(Tabela1[[#This Row],[Fevereiro]:[Abril]])</f>
        <v>81.093333333333334</v>
      </c>
      <c r="O574" s="55">
        <f>AVERAGE(Tabela1[[#This Row],[Maio]:[Julho]])</f>
        <v>54.576666666666675</v>
      </c>
      <c r="P574" s="56">
        <f t="shared" si="8"/>
        <v>0</v>
      </c>
    </row>
    <row r="575" spans="1:16">
      <c r="A575" s="7" t="s">
        <v>209</v>
      </c>
      <c r="B575" s="7" t="s">
        <v>890</v>
      </c>
      <c r="C575" s="8">
        <v>305.07000000000005</v>
      </c>
      <c r="D575" s="8">
        <v>457.81000000000012</v>
      </c>
      <c r="E575" s="8">
        <v>118.45000000000002</v>
      </c>
      <c r="F575" s="8">
        <v>163.25</v>
      </c>
      <c r="G575" s="8">
        <v>256.7</v>
      </c>
      <c r="H575" s="8">
        <v>280.34000000000003</v>
      </c>
      <c r="I575" s="8">
        <v>243.19000000000003</v>
      </c>
      <c r="J575" s="9" t="s">
        <v>23</v>
      </c>
      <c r="K575" s="9" t="s">
        <v>15</v>
      </c>
      <c r="L575" s="9" t="s">
        <v>13</v>
      </c>
      <c r="M575" s="9" t="s">
        <v>902</v>
      </c>
      <c r="N575" s="55">
        <f>AVERAGE(Tabela1[[#This Row],[Fevereiro]:[Abril]])</f>
        <v>293.7766666666667</v>
      </c>
      <c r="O575" s="55">
        <f>AVERAGE(Tabela1[[#This Row],[Maio]:[Julho]])</f>
        <v>233.42999999999998</v>
      </c>
      <c r="P575" s="56">
        <f t="shared" si="8"/>
        <v>0</v>
      </c>
    </row>
    <row r="576" spans="1:16">
      <c r="A576" s="7" t="s">
        <v>143</v>
      </c>
      <c r="B576" s="7" t="s">
        <v>890</v>
      </c>
      <c r="C576" s="8">
        <v>253.32000000000002</v>
      </c>
      <c r="D576" s="8">
        <v>210.87000000000003</v>
      </c>
      <c r="E576" s="8">
        <v>242.29999999999998</v>
      </c>
      <c r="F576" s="8">
        <v>9.11</v>
      </c>
      <c r="G576" s="8">
        <v>248.76</v>
      </c>
      <c r="H576" s="8">
        <v>203.18000000000004</v>
      </c>
      <c r="I576" s="8">
        <v>243.76000000000002</v>
      </c>
      <c r="J576" s="9" t="s">
        <v>879</v>
      </c>
      <c r="K576" s="9" t="s">
        <v>17</v>
      </c>
      <c r="L576" s="9" t="s">
        <v>13</v>
      </c>
      <c r="M576" s="9" t="s">
        <v>902</v>
      </c>
      <c r="N576" s="55">
        <f>AVERAGE(Tabela1[[#This Row],[Fevereiro]:[Abril]])</f>
        <v>235.49666666666667</v>
      </c>
      <c r="O576" s="55">
        <f>AVERAGE(Tabela1[[#This Row],[Maio]:[Julho]])</f>
        <v>153.68333333333337</v>
      </c>
      <c r="P576" s="56">
        <f t="shared" si="8"/>
        <v>0</v>
      </c>
    </row>
    <row r="577" spans="1:16">
      <c r="A577" s="7" t="s">
        <v>238</v>
      </c>
      <c r="B577" s="7" t="s">
        <v>891</v>
      </c>
      <c r="C577" s="8">
        <v>788.50000000000023</v>
      </c>
      <c r="D577" s="8">
        <v>205.34</v>
      </c>
      <c r="E577" s="8">
        <v>382.83</v>
      </c>
      <c r="F577" s="8">
        <v>1096.3100000000004</v>
      </c>
      <c r="G577" s="8">
        <v>299.06000000000006</v>
      </c>
      <c r="H577" s="8">
        <v>824.7700000000001</v>
      </c>
      <c r="I577" s="8">
        <v>244.84000000000003</v>
      </c>
      <c r="J577" s="9" t="s">
        <v>879</v>
      </c>
      <c r="K577" s="9" t="s">
        <v>18</v>
      </c>
      <c r="L577" s="9" t="s">
        <v>13</v>
      </c>
      <c r="M577" s="7" t="s">
        <v>901</v>
      </c>
      <c r="N577" s="55">
        <f>AVERAGE(Tabela1[[#This Row],[Fevereiro]:[Abril]])</f>
        <v>458.8900000000001</v>
      </c>
      <c r="O577" s="55">
        <f>AVERAGE(Tabela1[[#This Row],[Maio]:[Julho]])</f>
        <v>740.04666666666674</v>
      </c>
      <c r="P577" s="56">
        <f t="shared" si="8"/>
        <v>2</v>
      </c>
    </row>
    <row r="578" spans="1:16">
      <c r="A578" s="7" t="s">
        <v>79</v>
      </c>
      <c r="B578" s="7" t="s">
        <v>890</v>
      </c>
      <c r="C578" s="8">
        <v>73.760000000000005</v>
      </c>
      <c r="D578" s="8">
        <v>398.24</v>
      </c>
      <c r="E578" s="8">
        <v>58.019999999999996</v>
      </c>
      <c r="F578" s="8">
        <v>301.58</v>
      </c>
      <c r="G578" s="8">
        <v>89.610000000000014</v>
      </c>
      <c r="H578" s="8">
        <v>172.92</v>
      </c>
      <c r="I578" s="8">
        <v>245.98000000000002</v>
      </c>
      <c r="J578" s="9" t="s">
        <v>879</v>
      </c>
      <c r="K578" s="9" t="s">
        <v>15</v>
      </c>
      <c r="L578" s="9" t="s">
        <v>13</v>
      </c>
      <c r="M578" s="9" t="s">
        <v>902</v>
      </c>
      <c r="N578" s="55">
        <f>AVERAGE(Tabela1[[#This Row],[Fevereiro]:[Abril]])</f>
        <v>176.67333333333332</v>
      </c>
      <c r="O578" s="55">
        <f>AVERAGE(Tabela1[[#This Row],[Maio]:[Julho]])</f>
        <v>188.03666666666666</v>
      </c>
      <c r="P578" s="56">
        <f t="shared" ref="P578:P641" si="9">IF(O578&gt;N578,2,IF(O578&lt;N578,0,1))</f>
        <v>2</v>
      </c>
    </row>
    <row r="579" spans="1:16">
      <c r="A579" s="7" t="s">
        <v>735</v>
      </c>
      <c r="B579" s="7" t="s">
        <v>888</v>
      </c>
      <c r="C579" s="8">
        <v>73.92</v>
      </c>
      <c r="D579" s="8">
        <v>73.92</v>
      </c>
      <c r="E579" s="8">
        <v>1376.85</v>
      </c>
      <c r="F579" s="8">
        <v>1537.3200000000002</v>
      </c>
      <c r="G579" s="8">
        <v>73.800000000000011</v>
      </c>
      <c r="H579" s="8">
        <v>269.49</v>
      </c>
      <c r="I579" s="8">
        <v>246</v>
      </c>
      <c r="J579" s="9" t="s">
        <v>23</v>
      </c>
      <c r="K579" s="9" t="s">
        <v>15</v>
      </c>
      <c r="L579" s="9" t="s">
        <v>12</v>
      </c>
      <c r="M579" s="9" t="s">
        <v>902</v>
      </c>
      <c r="N579" s="55">
        <f>AVERAGE(Tabela1[[#This Row],[Fevereiro]:[Abril]])</f>
        <v>508.22999999999996</v>
      </c>
      <c r="O579" s="55">
        <f>AVERAGE(Tabela1[[#This Row],[Maio]:[Julho]])</f>
        <v>626.87</v>
      </c>
      <c r="P579" s="56">
        <f t="shared" si="9"/>
        <v>2</v>
      </c>
    </row>
    <row r="580" spans="1:16">
      <c r="A580" s="7" t="s">
        <v>89</v>
      </c>
      <c r="B580" s="7" t="s">
        <v>888</v>
      </c>
      <c r="C580" s="8">
        <v>1113.8599999999999</v>
      </c>
      <c r="D580" s="8">
        <v>881.16000000000008</v>
      </c>
      <c r="E580" s="8">
        <v>533.24</v>
      </c>
      <c r="F580" s="8">
        <v>178.38</v>
      </c>
      <c r="G580" s="8">
        <v>342.15999999999997</v>
      </c>
      <c r="H580" s="8">
        <v>515.49</v>
      </c>
      <c r="I580" s="8">
        <v>246.03000000000003</v>
      </c>
      <c r="J580" s="9" t="s">
        <v>23</v>
      </c>
      <c r="K580" s="9" t="s">
        <v>15</v>
      </c>
      <c r="L580" s="9" t="s">
        <v>13</v>
      </c>
      <c r="M580" s="9" t="s">
        <v>902</v>
      </c>
      <c r="N580" s="55">
        <f>AVERAGE(Tabela1[[#This Row],[Fevereiro]:[Abril]])</f>
        <v>842.75333333333344</v>
      </c>
      <c r="O580" s="55">
        <f>AVERAGE(Tabela1[[#This Row],[Maio]:[Julho]])</f>
        <v>345.34333333333331</v>
      </c>
      <c r="P580" s="56">
        <f t="shared" si="9"/>
        <v>0</v>
      </c>
    </row>
    <row r="581" spans="1:16">
      <c r="A581" s="7" t="s">
        <v>427</v>
      </c>
      <c r="B581" s="7" t="s">
        <v>888</v>
      </c>
      <c r="C581" s="8">
        <v>4294.8199999999988</v>
      </c>
      <c r="D581" s="8">
        <v>1781.7</v>
      </c>
      <c r="E581" s="8">
        <v>1578.7000000000003</v>
      </c>
      <c r="F581" s="8">
        <v>3293.7200000000021</v>
      </c>
      <c r="G581" s="8">
        <v>2111.3599999999997</v>
      </c>
      <c r="H581" s="8">
        <v>3402.6099999999988</v>
      </c>
      <c r="I581" s="8">
        <v>246.36</v>
      </c>
      <c r="J581" s="9" t="s">
        <v>879</v>
      </c>
      <c r="K581" s="9" t="s">
        <v>16</v>
      </c>
      <c r="L581" s="9" t="s">
        <v>13</v>
      </c>
      <c r="M581" s="9" t="s">
        <v>902</v>
      </c>
      <c r="N581" s="55">
        <f>AVERAGE(Tabela1[[#This Row],[Fevereiro]:[Abril]])</f>
        <v>2551.7399999999998</v>
      </c>
      <c r="O581" s="55">
        <f>AVERAGE(Tabela1[[#This Row],[Maio]:[Julho]])</f>
        <v>2935.896666666667</v>
      </c>
      <c r="P581" s="56">
        <f t="shared" si="9"/>
        <v>2</v>
      </c>
    </row>
    <row r="582" spans="1:16">
      <c r="A582" s="7" t="s">
        <v>745</v>
      </c>
      <c r="B582" s="7" t="s">
        <v>888</v>
      </c>
      <c r="C582" s="8">
        <v>1.84</v>
      </c>
      <c r="D582" s="8">
        <v>0</v>
      </c>
      <c r="E582" s="8">
        <v>0</v>
      </c>
      <c r="F582" s="8">
        <v>409.94</v>
      </c>
      <c r="G582" s="8">
        <v>590.16</v>
      </c>
      <c r="H582" s="8">
        <v>234.43</v>
      </c>
      <c r="I582" s="8">
        <v>246.56</v>
      </c>
      <c r="J582" s="9" t="s">
        <v>880</v>
      </c>
      <c r="K582" s="9" t="s">
        <v>15</v>
      </c>
      <c r="L582" s="9" t="s">
        <v>13</v>
      </c>
      <c r="M582" s="9" t="s">
        <v>902</v>
      </c>
      <c r="N582" s="55">
        <f>AVERAGE(Tabela1[[#This Row],[Fevereiro]:[Abril]])</f>
        <v>0.6133333333333334</v>
      </c>
      <c r="O582" s="55">
        <f>AVERAGE(Tabela1[[#This Row],[Maio]:[Julho]])</f>
        <v>411.51</v>
      </c>
      <c r="P582" s="56">
        <f t="shared" si="9"/>
        <v>2</v>
      </c>
    </row>
    <row r="583" spans="1:16">
      <c r="A583" s="7" t="s">
        <v>372</v>
      </c>
      <c r="B583" s="7" t="s">
        <v>890</v>
      </c>
      <c r="C583" s="8">
        <v>2143.6799999999998</v>
      </c>
      <c r="D583" s="8">
        <v>151.56</v>
      </c>
      <c r="E583" s="8">
        <v>158.52000000000001</v>
      </c>
      <c r="F583" s="8">
        <v>147.60000000000002</v>
      </c>
      <c r="G583" s="8">
        <v>81.52000000000001</v>
      </c>
      <c r="H583" s="8">
        <v>1320.7200000000003</v>
      </c>
      <c r="I583" s="8">
        <v>251.88000000000002</v>
      </c>
      <c r="J583" s="9" t="s">
        <v>884</v>
      </c>
      <c r="K583" s="9" t="s">
        <v>15</v>
      </c>
      <c r="L583" s="9" t="s">
        <v>13</v>
      </c>
      <c r="M583" s="9" t="s">
        <v>902</v>
      </c>
      <c r="N583" s="55">
        <f>AVERAGE(Tabela1[[#This Row],[Fevereiro]:[Abril]])</f>
        <v>817.92</v>
      </c>
      <c r="O583" s="55">
        <f>AVERAGE(Tabela1[[#This Row],[Maio]:[Julho]])</f>
        <v>516.61333333333346</v>
      </c>
      <c r="P583" s="56">
        <f t="shared" si="9"/>
        <v>0</v>
      </c>
    </row>
    <row r="584" spans="1:16">
      <c r="A584" s="7" t="s">
        <v>526</v>
      </c>
      <c r="B584" s="7" t="s">
        <v>889</v>
      </c>
      <c r="C584" s="8">
        <v>2038.63</v>
      </c>
      <c r="D584" s="8">
        <v>229.80000000000004</v>
      </c>
      <c r="E584" s="8">
        <v>291.99</v>
      </c>
      <c r="F584" s="8">
        <v>0</v>
      </c>
      <c r="G584" s="8">
        <v>724.6</v>
      </c>
      <c r="H584" s="8">
        <v>299.58</v>
      </c>
      <c r="I584" s="8">
        <v>256.51</v>
      </c>
      <c r="J584" s="9" t="s">
        <v>879</v>
      </c>
      <c r="K584" s="9" t="s">
        <v>15</v>
      </c>
      <c r="L584" s="9" t="s">
        <v>13</v>
      </c>
      <c r="M584" s="9" t="s">
        <v>902</v>
      </c>
      <c r="N584" s="55">
        <f>AVERAGE(Tabela1[[#This Row],[Fevereiro]:[Abril]])</f>
        <v>853.47333333333336</v>
      </c>
      <c r="O584" s="55">
        <f>AVERAGE(Tabela1[[#This Row],[Maio]:[Julho]])</f>
        <v>341.39333333333337</v>
      </c>
      <c r="P584" s="56">
        <f t="shared" si="9"/>
        <v>0</v>
      </c>
    </row>
    <row r="585" spans="1:16">
      <c r="A585" s="7" t="s">
        <v>718</v>
      </c>
      <c r="B585" s="7" t="s">
        <v>891</v>
      </c>
      <c r="C585" s="8">
        <v>0</v>
      </c>
      <c r="D585" s="8">
        <v>0</v>
      </c>
      <c r="E585" s="8">
        <v>0</v>
      </c>
      <c r="F585" s="8">
        <v>0</v>
      </c>
      <c r="G585" s="8">
        <v>0</v>
      </c>
      <c r="H585" s="8">
        <v>0</v>
      </c>
      <c r="I585" s="8">
        <v>258.38</v>
      </c>
      <c r="J585" s="9" t="s">
        <v>882</v>
      </c>
      <c r="K585" s="9" t="s">
        <v>18</v>
      </c>
      <c r="L585" s="9" t="s">
        <v>905</v>
      </c>
      <c r="M585" s="9" t="s">
        <v>902</v>
      </c>
      <c r="N585" s="55">
        <f>AVERAGE(Tabela1[[#This Row],[Fevereiro]:[Abril]])</f>
        <v>0</v>
      </c>
      <c r="O585" s="55">
        <f>AVERAGE(Tabela1[[#This Row],[Maio]:[Julho]])</f>
        <v>0</v>
      </c>
      <c r="P585" s="56">
        <f t="shared" si="9"/>
        <v>1</v>
      </c>
    </row>
    <row r="586" spans="1:16">
      <c r="A586" s="7" t="s">
        <v>94</v>
      </c>
      <c r="B586" s="7" t="s">
        <v>888</v>
      </c>
      <c r="C586" s="8">
        <v>147.06000000000003</v>
      </c>
      <c r="D586" s="8">
        <v>6.88</v>
      </c>
      <c r="E586" s="8">
        <v>280.77999999999992</v>
      </c>
      <c r="F586" s="8">
        <v>311.15999999999997</v>
      </c>
      <c r="G586" s="8">
        <v>0</v>
      </c>
      <c r="H586" s="8">
        <v>783.09000000000037</v>
      </c>
      <c r="I586" s="8">
        <v>259.16000000000003</v>
      </c>
      <c r="J586" s="9" t="s">
        <v>879</v>
      </c>
      <c r="K586" s="9" t="s">
        <v>15</v>
      </c>
      <c r="L586" s="9" t="s">
        <v>13</v>
      </c>
      <c r="M586" s="9" t="s">
        <v>902</v>
      </c>
      <c r="N586" s="55">
        <f>AVERAGE(Tabela1[[#This Row],[Fevereiro]:[Abril]])</f>
        <v>144.90666666666664</v>
      </c>
      <c r="O586" s="55">
        <f>AVERAGE(Tabela1[[#This Row],[Maio]:[Julho]])</f>
        <v>364.75000000000017</v>
      </c>
      <c r="P586" s="56">
        <f t="shared" si="9"/>
        <v>2</v>
      </c>
    </row>
    <row r="587" spans="1:16">
      <c r="A587" s="7" t="s">
        <v>648</v>
      </c>
      <c r="B587" s="7" t="s">
        <v>890</v>
      </c>
      <c r="C587" s="8">
        <v>1.84</v>
      </c>
      <c r="D587" s="8">
        <v>304.95000000000005</v>
      </c>
      <c r="E587" s="8">
        <v>0</v>
      </c>
      <c r="F587" s="8">
        <v>363.09</v>
      </c>
      <c r="G587" s="8">
        <v>368.66999999999996</v>
      </c>
      <c r="H587" s="8">
        <v>359.7299999999999</v>
      </c>
      <c r="I587" s="8">
        <v>260.25</v>
      </c>
      <c r="J587" s="9" t="s">
        <v>879</v>
      </c>
      <c r="K587" s="9" t="s">
        <v>16</v>
      </c>
      <c r="L587" s="9" t="s">
        <v>13</v>
      </c>
      <c r="M587" s="7" t="s">
        <v>901</v>
      </c>
      <c r="N587" s="55">
        <f>AVERAGE(Tabela1[[#This Row],[Fevereiro]:[Abril]])</f>
        <v>102.26333333333334</v>
      </c>
      <c r="O587" s="55">
        <f>AVERAGE(Tabela1[[#This Row],[Maio]:[Julho]])</f>
        <v>363.82999999999993</v>
      </c>
      <c r="P587" s="56">
        <f t="shared" si="9"/>
        <v>2</v>
      </c>
    </row>
    <row r="588" spans="1:16">
      <c r="A588" s="7" t="s">
        <v>38</v>
      </c>
      <c r="B588" s="7" t="s">
        <v>888</v>
      </c>
      <c r="C588" s="8">
        <v>1.84</v>
      </c>
      <c r="D588" s="8">
        <v>3.68</v>
      </c>
      <c r="E588" s="8">
        <v>365.80999999999995</v>
      </c>
      <c r="F588" s="8">
        <v>1.88</v>
      </c>
      <c r="G588" s="8">
        <v>428.21999999999997</v>
      </c>
      <c r="H588" s="8">
        <v>590.91</v>
      </c>
      <c r="I588" s="8">
        <v>262.62</v>
      </c>
      <c r="J588" s="9" t="s">
        <v>879</v>
      </c>
      <c r="K588" s="9" t="s">
        <v>15</v>
      </c>
      <c r="L588" s="9" t="s">
        <v>13</v>
      </c>
      <c r="M588" s="9" t="s">
        <v>902</v>
      </c>
      <c r="N588" s="55">
        <f>AVERAGE(Tabela1[[#This Row],[Fevereiro]:[Abril]])</f>
        <v>123.77666666666664</v>
      </c>
      <c r="O588" s="55">
        <f>AVERAGE(Tabela1[[#This Row],[Maio]:[Julho]])</f>
        <v>340.33666666666664</v>
      </c>
      <c r="P588" s="56">
        <f t="shared" si="9"/>
        <v>2</v>
      </c>
    </row>
    <row r="589" spans="1:16">
      <c r="A589" s="7" t="s">
        <v>359</v>
      </c>
      <c r="B589" s="7" t="s">
        <v>890</v>
      </c>
      <c r="C589" s="8">
        <v>332.97</v>
      </c>
      <c r="D589" s="8">
        <v>8.24</v>
      </c>
      <c r="E589" s="8">
        <v>36.33</v>
      </c>
      <c r="F589" s="8">
        <v>165.05</v>
      </c>
      <c r="G589" s="8">
        <v>82.110000000000014</v>
      </c>
      <c r="H589" s="8">
        <v>390.89</v>
      </c>
      <c r="I589" s="8">
        <v>265.89</v>
      </c>
      <c r="J589" s="9" t="s">
        <v>879</v>
      </c>
      <c r="K589" s="9" t="s">
        <v>19</v>
      </c>
      <c r="L589" s="9" t="s">
        <v>13</v>
      </c>
      <c r="M589" s="9" t="s">
        <v>902</v>
      </c>
      <c r="N589" s="55">
        <f>AVERAGE(Tabela1[[#This Row],[Fevereiro]:[Abril]])</f>
        <v>125.84666666666668</v>
      </c>
      <c r="O589" s="55">
        <f>AVERAGE(Tabela1[[#This Row],[Maio]:[Julho]])</f>
        <v>212.68333333333331</v>
      </c>
      <c r="P589" s="56">
        <f t="shared" si="9"/>
        <v>2</v>
      </c>
    </row>
    <row r="590" spans="1:16">
      <c r="A590" s="7" t="s">
        <v>805</v>
      </c>
      <c r="B590" s="7" t="s">
        <v>891</v>
      </c>
      <c r="C590" s="8">
        <v>111.81</v>
      </c>
      <c r="D590" s="8">
        <v>165.38000000000002</v>
      </c>
      <c r="E590" s="8">
        <v>161.19</v>
      </c>
      <c r="F590" s="8">
        <v>377.39999999999992</v>
      </c>
      <c r="G590" s="8">
        <v>97.820000000000007</v>
      </c>
      <c r="H590" s="8">
        <v>73.800000000000011</v>
      </c>
      <c r="I590" s="8">
        <v>266.44999999999993</v>
      </c>
      <c r="J590" s="9" t="s">
        <v>882</v>
      </c>
      <c r="K590" s="9" t="s">
        <v>15</v>
      </c>
      <c r="L590" s="9" t="s">
        <v>13</v>
      </c>
      <c r="M590" s="9" t="s">
        <v>902</v>
      </c>
      <c r="N590" s="55">
        <f>AVERAGE(Tabela1[[#This Row],[Fevereiro]:[Abril]])</f>
        <v>146.12666666666669</v>
      </c>
      <c r="O590" s="55">
        <f>AVERAGE(Tabela1[[#This Row],[Maio]:[Julho]])</f>
        <v>183.00666666666666</v>
      </c>
      <c r="P590" s="56">
        <f t="shared" si="9"/>
        <v>2</v>
      </c>
    </row>
    <row r="591" spans="1:16">
      <c r="A591" s="7" t="s">
        <v>788</v>
      </c>
      <c r="B591" s="7" t="s">
        <v>890</v>
      </c>
      <c r="C591" s="8">
        <v>69.569999999999993</v>
      </c>
      <c r="D591" s="8">
        <v>32.299999999999997</v>
      </c>
      <c r="E591" s="8">
        <v>1.89</v>
      </c>
      <c r="F591" s="8">
        <v>1.89</v>
      </c>
      <c r="G591" s="8">
        <v>39.64</v>
      </c>
      <c r="H591" s="8">
        <v>56.13</v>
      </c>
      <c r="I591" s="8">
        <v>267.61999999999995</v>
      </c>
      <c r="J591" s="9" t="s">
        <v>886</v>
      </c>
      <c r="K591" s="9" t="s">
        <v>15</v>
      </c>
      <c r="L591" s="9" t="s">
        <v>12</v>
      </c>
      <c r="M591" s="9" t="s">
        <v>902</v>
      </c>
      <c r="N591" s="55">
        <f>AVERAGE(Tabela1[[#This Row],[Fevereiro]:[Abril]])</f>
        <v>34.586666666666666</v>
      </c>
      <c r="O591" s="55">
        <f>AVERAGE(Tabela1[[#This Row],[Maio]:[Julho]])</f>
        <v>32.553333333333335</v>
      </c>
      <c r="P591" s="56">
        <f t="shared" si="9"/>
        <v>0</v>
      </c>
    </row>
    <row r="592" spans="1:16">
      <c r="A592" s="7" t="s">
        <v>190</v>
      </c>
      <c r="B592" s="7" t="s">
        <v>888</v>
      </c>
      <c r="C592" s="8">
        <v>277.47000000000003</v>
      </c>
      <c r="D592" s="8">
        <v>245.31000000000006</v>
      </c>
      <c r="E592" s="8">
        <v>69.37</v>
      </c>
      <c r="F592" s="8">
        <v>384.79</v>
      </c>
      <c r="G592" s="8">
        <v>252.81</v>
      </c>
      <c r="H592" s="8">
        <v>339.96</v>
      </c>
      <c r="I592" s="8">
        <v>267.78000000000003</v>
      </c>
      <c r="J592" s="9" t="s">
        <v>879</v>
      </c>
      <c r="K592" s="9" t="s">
        <v>18</v>
      </c>
      <c r="L592" s="9" t="s">
        <v>13</v>
      </c>
      <c r="M592" s="7" t="s">
        <v>901</v>
      </c>
      <c r="N592" s="55">
        <f>AVERAGE(Tabela1[[#This Row],[Fevereiro]:[Abril]])</f>
        <v>197.38333333333335</v>
      </c>
      <c r="O592" s="55">
        <f>AVERAGE(Tabela1[[#This Row],[Maio]:[Julho]])</f>
        <v>325.8533333333333</v>
      </c>
      <c r="P592" s="56">
        <f t="shared" si="9"/>
        <v>2</v>
      </c>
    </row>
    <row r="593" spans="1:16">
      <c r="A593" s="7" t="s">
        <v>466</v>
      </c>
      <c r="B593" s="7" t="s">
        <v>889</v>
      </c>
      <c r="C593" s="8">
        <v>73.92</v>
      </c>
      <c r="D593" s="8">
        <v>905.99999999999989</v>
      </c>
      <c r="E593" s="8">
        <v>559.73000000000013</v>
      </c>
      <c r="F593" s="8">
        <v>0</v>
      </c>
      <c r="G593" s="8">
        <v>73.800000000000011</v>
      </c>
      <c r="H593" s="8">
        <v>73.800000000000011</v>
      </c>
      <c r="I593" s="8">
        <v>270.95999999999998</v>
      </c>
      <c r="J593" s="9" t="s">
        <v>879</v>
      </c>
      <c r="K593" s="9" t="s">
        <v>20</v>
      </c>
      <c r="L593" s="9" t="s">
        <v>13</v>
      </c>
      <c r="M593" s="9" t="s">
        <v>902</v>
      </c>
      <c r="N593" s="55">
        <f>AVERAGE(Tabela1[[#This Row],[Fevereiro]:[Abril]])</f>
        <v>513.2166666666667</v>
      </c>
      <c r="O593" s="55">
        <f>AVERAGE(Tabela1[[#This Row],[Maio]:[Julho]])</f>
        <v>49.20000000000001</v>
      </c>
      <c r="P593" s="56">
        <f t="shared" si="9"/>
        <v>0</v>
      </c>
    </row>
    <row r="594" spans="1:16">
      <c r="A594" s="7" t="s">
        <v>270</v>
      </c>
      <c r="B594" s="7" t="s">
        <v>889</v>
      </c>
      <c r="C594" s="8">
        <v>1.0900000000000001</v>
      </c>
      <c r="D594" s="8">
        <v>1264.4199999999998</v>
      </c>
      <c r="E594" s="8">
        <v>994.71000000000038</v>
      </c>
      <c r="F594" s="8">
        <v>74.12</v>
      </c>
      <c r="G594" s="8">
        <v>918.61999999999989</v>
      </c>
      <c r="H594" s="8">
        <v>61.900000000000006</v>
      </c>
      <c r="I594" s="8">
        <v>273.80999999999995</v>
      </c>
      <c r="J594" s="9" t="s">
        <v>886</v>
      </c>
      <c r="K594" s="9" t="s">
        <v>15</v>
      </c>
      <c r="L594" s="9" t="s">
        <v>13</v>
      </c>
      <c r="M594" s="9" t="s">
        <v>902</v>
      </c>
      <c r="N594" s="55">
        <f>AVERAGE(Tabela1[[#This Row],[Fevereiro]:[Abril]])</f>
        <v>753.40666666666675</v>
      </c>
      <c r="O594" s="55">
        <f>AVERAGE(Tabela1[[#This Row],[Maio]:[Julho]])</f>
        <v>351.54666666666662</v>
      </c>
      <c r="P594" s="56">
        <f t="shared" si="9"/>
        <v>0</v>
      </c>
    </row>
    <row r="595" spans="1:16">
      <c r="A595" s="7" t="s">
        <v>282</v>
      </c>
      <c r="B595" s="7" t="s">
        <v>889</v>
      </c>
      <c r="C595" s="8">
        <v>80.13000000000001</v>
      </c>
      <c r="D595" s="8">
        <v>681.05999999999983</v>
      </c>
      <c r="E595" s="8">
        <v>79.289999999999992</v>
      </c>
      <c r="F595" s="8">
        <v>682.31000000000029</v>
      </c>
      <c r="G595" s="8">
        <v>998.8000000000003</v>
      </c>
      <c r="H595" s="8">
        <v>522.55000000000018</v>
      </c>
      <c r="I595" s="8">
        <v>275.56</v>
      </c>
      <c r="J595" s="9" t="s">
        <v>879</v>
      </c>
      <c r="K595" s="9" t="s">
        <v>18</v>
      </c>
      <c r="L595" s="9" t="s">
        <v>13</v>
      </c>
      <c r="M595" s="9" t="s">
        <v>902</v>
      </c>
      <c r="N595" s="55">
        <f>AVERAGE(Tabela1[[#This Row],[Fevereiro]:[Abril]])</f>
        <v>280.15999999999991</v>
      </c>
      <c r="O595" s="55">
        <f>AVERAGE(Tabela1[[#This Row],[Maio]:[Julho]])</f>
        <v>734.55333333333363</v>
      </c>
      <c r="P595" s="56">
        <f t="shared" si="9"/>
        <v>2</v>
      </c>
    </row>
    <row r="596" spans="1:16">
      <c r="A596" s="7" t="s">
        <v>316</v>
      </c>
      <c r="B596" s="7" t="s">
        <v>889</v>
      </c>
      <c r="C596" s="8">
        <v>0</v>
      </c>
      <c r="D596" s="8">
        <v>1.84</v>
      </c>
      <c r="E596" s="8">
        <v>521.5999999999998</v>
      </c>
      <c r="F596" s="8">
        <v>274.58</v>
      </c>
      <c r="G596" s="8">
        <v>82.110000000000014</v>
      </c>
      <c r="H596" s="8">
        <v>92.929999999999993</v>
      </c>
      <c r="I596" s="8">
        <v>280.72000000000003</v>
      </c>
      <c r="J596" s="9" t="s">
        <v>879</v>
      </c>
      <c r="K596" s="9" t="s">
        <v>18</v>
      </c>
      <c r="L596" s="9" t="s">
        <v>13</v>
      </c>
      <c r="M596" s="9" t="s">
        <v>902</v>
      </c>
      <c r="N596" s="55">
        <f>AVERAGE(Tabela1[[#This Row],[Fevereiro]:[Abril]])</f>
        <v>174.47999999999993</v>
      </c>
      <c r="O596" s="55">
        <f>AVERAGE(Tabela1[[#This Row],[Maio]:[Julho]])</f>
        <v>149.87333333333333</v>
      </c>
      <c r="P596" s="56">
        <f t="shared" si="9"/>
        <v>0</v>
      </c>
    </row>
    <row r="597" spans="1:16">
      <c r="A597" s="7" t="s">
        <v>828</v>
      </c>
      <c r="B597" s="7" t="s">
        <v>888</v>
      </c>
      <c r="C597" s="8">
        <v>75.78</v>
      </c>
      <c r="D597" s="8">
        <v>75.78</v>
      </c>
      <c r="E597" s="8">
        <v>1011</v>
      </c>
      <c r="F597" s="8">
        <v>1020.3700000000002</v>
      </c>
      <c r="G597" s="8">
        <v>73.800000000000011</v>
      </c>
      <c r="H597" s="8">
        <v>1299.26</v>
      </c>
      <c r="I597" s="8">
        <v>281.09000000000003</v>
      </c>
      <c r="J597" s="9" t="s">
        <v>879</v>
      </c>
      <c r="K597" s="9" t="s">
        <v>20</v>
      </c>
      <c r="L597" s="9" t="s">
        <v>13</v>
      </c>
      <c r="M597" s="7" t="s">
        <v>901</v>
      </c>
      <c r="N597" s="55">
        <f>AVERAGE(Tabela1[[#This Row],[Fevereiro]:[Abril]])</f>
        <v>387.52</v>
      </c>
      <c r="O597" s="55">
        <f>AVERAGE(Tabela1[[#This Row],[Maio]:[Julho]])</f>
        <v>797.81000000000006</v>
      </c>
      <c r="P597" s="56">
        <f t="shared" si="9"/>
        <v>2</v>
      </c>
    </row>
    <row r="598" spans="1:16">
      <c r="A598" s="7" t="s">
        <v>183</v>
      </c>
      <c r="B598" s="7" t="s">
        <v>889</v>
      </c>
      <c r="C598" s="8">
        <v>1.06</v>
      </c>
      <c r="D598" s="8">
        <v>583.96</v>
      </c>
      <c r="E598" s="8">
        <v>0.95</v>
      </c>
      <c r="F598" s="8">
        <v>513.65</v>
      </c>
      <c r="G598" s="8">
        <v>50.61</v>
      </c>
      <c r="H598" s="8">
        <v>73.800000000000011</v>
      </c>
      <c r="I598" s="8">
        <v>282.02999999999992</v>
      </c>
      <c r="J598" s="9" t="s">
        <v>887</v>
      </c>
      <c r="K598" s="9" t="s">
        <v>16</v>
      </c>
      <c r="L598" s="9" t="s">
        <v>13</v>
      </c>
      <c r="M598" s="9" t="s">
        <v>902</v>
      </c>
      <c r="N598" s="55">
        <f>AVERAGE(Tabela1[[#This Row],[Fevereiro]:[Abril]])</f>
        <v>195.32333333333335</v>
      </c>
      <c r="O598" s="55">
        <f>AVERAGE(Tabela1[[#This Row],[Maio]:[Julho]])</f>
        <v>212.68666666666664</v>
      </c>
      <c r="P598" s="56">
        <f t="shared" si="9"/>
        <v>2</v>
      </c>
    </row>
    <row r="599" spans="1:16">
      <c r="A599" s="7" t="s">
        <v>771</v>
      </c>
      <c r="B599" s="7" t="s">
        <v>890</v>
      </c>
      <c r="C599" s="8">
        <v>73.760000000000005</v>
      </c>
      <c r="D599" s="8">
        <v>494.40000000000009</v>
      </c>
      <c r="E599" s="8">
        <v>830.81000000000017</v>
      </c>
      <c r="F599" s="8">
        <v>1998.6800000000003</v>
      </c>
      <c r="G599" s="8">
        <v>4095.1399999999985</v>
      </c>
      <c r="H599" s="8">
        <v>86.07</v>
      </c>
      <c r="I599" s="8">
        <v>284.57</v>
      </c>
      <c r="J599" s="9" t="s">
        <v>879</v>
      </c>
      <c r="K599" s="9" t="s">
        <v>15</v>
      </c>
      <c r="L599" s="9" t="s">
        <v>13</v>
      </c>
      <c r="M599" s="9" t="s">
        <v>902</v>
      </c>
      <c r="N599" s="55">
        <f>AVERAGE(Tabela1[[#This Row],[Fevereiro]:[Abril]])</f>
        <v>466.32333333333344</v>
      </c>
      <c r="O599" s="55">
        <f>AVERAGE(Tabela1[[#This Row],[Maio]:[Julho]])</f>
        <v>2059.9633333333327</v>
      </c>
      <c r="P599" s="56">
        <f t="shared" si="9"/>
        <v>2</v>
      </c>
    </row>
    <row r="600" spans="1:16">
      <c r="A600" s="7" t="s">
        <v>456</v>
      </c>
      <c r="B600" s="7" t="s">
        <v>889</v>
      </c>
      <c r="C600" s="8">
        <v>863.77999999999986</v>
      </c>
      <c r="D600" s="8">
        <v>299.05</v>
      </c>
      <c r="E600" s="8">
        <v>639.1</v>
      </c>
      <c r="F600" s="8">
        <v>1376.91</v>
      </c>
      <c r="G600" s="8">
        <v>240.05</v>
      </c>
      <c r="H600" s="8">
        <v>324.7999999999999</v>
      </c>
      <c r="I600" s="8">
        <v>289.49</v>
      </c>
      <c r="J600" s="9" t="s">
        <v>879</v>
      </c>
      <c r="K600" s="9" t="s">
        <v>16</v>
      </c>
      <c r="L600" s="9" t="s">
        <v>13</v>
      </c>
      <c r="M600" s="9" t="s">
        <v>902</v>
      </c>
      <c r="N600" s="55">
        <f>AVERAGE(Tabela1[[#This Row],[Fevereiro]:[Abril]])</f>
        <v>600.64333333333332</v>
      </c>
      <c r="O600" s="55">
        <f>AVERAGE(Tabela1[[#This Row],[Maio]:[Julho]])</f>
        <v>647.25333333333333</v>
      </c>
      <c r="P600" s="56">
        <f t="shared" si="9"/>
        <v>2</v>
      </c>
    </row>
    <row r="601" spans="1:16">
      <c r="A601" s="7" t="s">
        <v>387</v>
      </c>
      <c r="B601" s="7" t="s">
        <v>890</v>
      </c>
      <c r="C601" s="8">
        <v>0</v>
      </c>
      <c r="D601" s="8">
        <v>330.03000000000003</v>
      </c>
      <c r="E601" s="8">
        <v>0</v>
      </c>
      <c r="F601" s="8">
        <v>1.89</v>
      </c>
      <c r="G601" s="8">
        <v>73.800000000000011</v>
      </c>
      <c r="H601" s="8">
        <v>870.59999999999991</v>
      </c>
      <c r="I601" s="8">
        <v>290.07</v>
      </c>
      <c r="J601" s="9" t="s">
        <v>884</v>
      </c>
      <c r="K601" s="9" t="s">
        <v>15</v>
      </c>
      <c r="L601" s="9" t="s">
        <v>13</v>
      </c>
      <c r="M601" s="9" t="s">
        <v>902</v>
      </c>
      <c r="N601" s="55">
        <f>AVERAGE(Tabela1[[#This Row],[Fevereiro]:[Abril]])</f>
        <v>110.01</v>
      </c>
      <c r="O601" s="55">
        <f>AVERAGE(Tabela1[[#This Row],[Maio]:[Julho]])</f>
        <v>315.43</v>
      </c>
      <c r="P601" s="56">
        <f t="shared" si="9"/>
        <v>2</v>
      </c>
    </row>
    <row r="602" spans="1:16">
      <c r="A602" s="7" t="s">
        <v>275</v>
      </c>
      <c r="B602" s="7" t="s">
        <v>889</v>
      </c>
      <c r="C602" s="8">
        <v>683.28000000000009</v>
      </c>
      <c r="D602" s="8">
        <v>88.410000000000011</v>
      </c>
      <c r="E602" s="8">
        <v>576.85000000000014</v>
      </c>
      <c r="F602" s="8">
        <v>531.41999999999996</v>
      </c>
      <c r="G602" s="8">
        <v>784.43000000000063</v>
      </c>
      <c r="H602" s="8">
        <v>862.79000000000008</v>
      </c>
      <c r="I602" s="8">
        <v>293.22000000000003</v>
      </c>
      <c r="J602" s="9" t="s">
        <v>879</v>
      </c>
      <c r="K602" s="9" t="s">
        <v>18</v>
      </c>
      <c r="L602" s="9" t="s">
        <v>13</v>
      </c>
      <c r="M602" s="9" t="s">
        <v>902</v>
      </c>
      <c r="N602" s="55">
        <f>AVERAGE(Tabela1[[#This Row],[Fevereiro]:[Abril]])</f>
        <v>449.51333333333338</v>
      </c>
      <c r="O602" s="55">
        <f>AVERAGE(Tabela1[[#This Row],[Maio]:[Julho]])</f>
        <v>726.21333333333359</v>
      </c>
      <c r="P602" s="56">
        <f t="shared" si="9"/>
        <v>2</v>
      </c>
    </row>
    <row r="603" spans="1:16">
      <c r="A603" s="7" t="s">
        <v>874</v>
      </c>
      <c r="B603" s="7" t="s">
        <v>888</v>
      </c>
      <c r="C603" s="8">
        <v>0</v>
      </c>
      <c r="D603" s="8">
        <v>1.06</v>
      </c>
      <c r="E603" s="8">
        <v>546.16999999999996</v>
      </c>
      <c r="F603" s="8">
        <v>452.19999999999987</v>
      </c>
      <c r="G603" s="8">
        <v>203.72000000000003</v>
      </c>
      <c r="H603" s="8">
        <v>285.85999999999996</v>
      </c>
      <c r="I603" s="8">
        <v>296.38</v>
      </c>
      <c r="J603" s="9" t="s">
        <v>887</v>
      </c>
      <c r="K603" s="9" t="s">
        <v>22</v>
      </c>
      <c r="L603" s="9" t="s">
        <v>13</v>
      </c>
      <c r="M603" s="9" t="s">
        <v>902</v>
      </c>
      <c r="N603" s="55">
        <f>AVERAGE(Tabela1[[#This Row],[Fevereiro]:[Abril]])</f>
        <v>182.40999999999997</v>
      </c>
      <c r="O603" s="55">
        <f>AVERAGE(Tabela1[[#This Row],[Maio]:[Julho]])</f>
        <v>313.92666666666656</v>
      </c>
      <c r="P603" s="56">
        <f t="shared" si="9"/>
        <v>2</v>
      </c>
    </row>
    <row r="604" spans="1:16">
      <c r="A604" s="7" t="s">
        <v>840</v>
      </c>
      <c r="B604" s="7" t="s">
        <v>888</v>
      </c>
      <c r="C604" s="8">
        <v>710.53000000000009</v>
      </c>
      <c r="D604" s="8">
        <v>850.46999999999991</v>
      </c>
      <c r="E604" s="8">
        <v>1429.7399999999991</v>
      </c>
      <c r="F604" s="8">
        <v>0</v>
      </c>
      <c r="G604" s="8">
        <v>0</v>
      </c>
      <c r="H604" s="8">
        <v>73.800000000000011</v>
      </c>
      <c r="I604" s="8">
        <v>302.89999999999998</v>
      </c>
      <c r="J604" s="9" t="s">
        <v>881</v>
      </c>
      <c r="K604" s="9" t="s">
        <v>15</v>
      </c>
      <c r="L604" s="9" t="s">
        <v>13</v>
      </c>
      <c r="M604" s="7" t="s">
        <v>901</v>
      </c>
      <c r="N604" s="55">
        <f>AVERAGE(Tabela1[[#This Row],[Fevereiro]:[Abril]])</f>
        <v>996.91333333333296</v>
      </c>
      <c r="O604" s="55">
        <f>AVERAGE(Tabela1[[#This Row],[Maio]:[Julho]])</f>
        <v>24.600000000000005</v>
      </c>
      <c r="P604" s="56">
        <f t="shared" si="9"/>
        <v>0</v>
      </c>
    </row>
    <row r="605" spans="1:16">
      <c r="A605" s="7" t="s">
        <v>777</v>
      </c>
      <c r="B605" s="7" t="s">
        <v>890</v>
      </c>
      <c r="C605" s="8">
        <v>294.37</v>
      </c>
      <c r="D605" s="8">
        <v>59.66</v>
      </c>
      <c r="E605" s="8">
        <v>440.17999999999984</v>
      </c>
      <c r="F605" s="8">
        <v>18.579999999999998</v>
      </c>
      <c r="G605" s="8">
        <v>88.460000000000008</v>
      </c>
      <c r="H605" s="8">
        <v>425.04</v>
      </c>
      <c r="I605" s="8">
        <v>312.18</v>
      </c>
      <c r="J605" s="9" t="s">
        <v>879</v>
      </c>
      <c r="K605" s="9" t="s">
        <v>15</v>
      </c>
      <c r="L605" s="9" t="s">
        <v>13</v>
      </c>
      <c r="M605" s="9" t="s">
        <v>902</v>
      </c>
      <c r="N605" s="55">
        <f>AVERAGE(Tabela1[[#This Row],[Fevereiro]:[Abril]])</f>
        <v>264.73666666666662</v>
      </c>
      <c r="O605" s="55">
        <f>AVERAGE(Tabela1[[#This Row],[Maio]:[Julho]])</f>
        <v>177.36</v>
      </c>
      <c r="P605" s="56">
        <f t="shared" si="9"/>
        <v>0</v>
      </c>
    </row>
    <row r="606" spans="1:16">
      <c r="A606" s="7" t="s">
        <v>166</v>
      </c>
      <c r="B606" s="7" t="s">
        <v>888</v>
      </c>
      <c r="C606" s="8">
        <v>399.3599999999999</v>
      </c>
      <c r="D606" s="8">
        <v>151.56</v>
      </c>
      <c r="E606" s="8">
        <v>382.79999999999995</v>
      </c>
      <c r="F606" s="8">
        <v>487.74999999999983</v>
      </c>
      <c r="G606" s="8">
        <v>52.36</v>
      </c>
      <c r="H606" s="8">
        <v>208.65000000000003</v>
      </c>
      <c r="I606" s="8">
        <v>315.98999999999995</v>
      </c>
      <c r="J606" s="9" t="s">
        <v>879</v>
      </c>
      <c r="K606" s="9" t="s">
        <v>17</v>
      </c>
      <c r="L606" s="9" t="s">
        <v>13</v>
      </c>
      <c r="M606" s="9" t="s">
        <v>902</v>
      </c>
      <c r="N606" s="55">
        <f>AVERAGE(Tabela1[[#This Row],[Fevereiro]:[Abril]])</f>
        <v>311.23999999999995</v>
      </c>
      <c r="O606" s="55">
        <f>AVERAGE(Tabela1[[#This Row],[Maio]:[Julho]])</f>
        <v>249.58666666666659</v>
      </c>
      <c r="P606" s="56">
        <f t="shared" si="9"/>
        <v>0</v>
      </c>
    </row>
    <row r="607" spans="1:16">
      <c r="A607" s="7" t="s">
        <v>821</v>
      </c>
      <c r="B607" s="7" t="s">
        <v>891</v>
      </c>
      <c r="C607" s="8">
        <v>0</v>
      </c>
      <c r="D607" s="8">
        <v>0</v>
      </c>
      <c r="E607" s="8">
        <v>0</v>
      </c>
      <c r="F607" s="8">
        <v>0</v>
      </c>
      <c r="G607" s="8">
        <v>0</v>
      </c>
      <c r="H607" s="8">
        <v>0</v>
      </c>
      <c r="I607" s="8">
        <v>317.78000000000003</v>
      </c>
      <c r="J607" s="9" t="s">
        <v>882</v>
      </c>
      <c r="K607" s="9" t="s">
        <v>15</v>
      </c>
      <c r="L607" s="9" t="s">
        <v>13</v>
      </c>
      <c r="M607" s="7" t="s">
        <v>901</v>
      </c>
      <c r="N607" s="55">
        <f>AVERAGE(Tabela1[[#This Row],[Fevereiro]:[Abril]])</f>
        <v>0</v>
      </c>
      <c r="O607" s="55">
        <f>AVERAGE(Tabela1[[#This Row],[Maio]:[Julho]])</f>
        <v>0</v>
      </c>
      <c r="P607" s="56">
        <f t="shared" si="9"/>
        <v>1</v>
      </c>
    </row>
    <row r="608" spans="1:16">
      <c r="A608" s="7" t="s">
        <v>693</v>
      </c>
      <c r="B608" s="7" t="s">
        <v>890</v>
      </c>
      <c r="C608" s="8">
        <v>0</v>
      </c>
      <c r="D608" s="8">
        <v>495.63000000000005</v>
      </c>
      <c r="E608" s="8">
        <v>0</v>
      </c>
      <c r="F608" s="8">
        <v>482.55999999999995</v>
      </c>
      <c r="G608" s="8">
        <v>0</v>
      </c>
      <c r="H608" s="8">
        <v>130.26000000000002</v>
      </c>
      <c r="I608" s="8">
        <v>322.96000000000009</v>
      </c>
      <c r="J608" s="9" t="s">
        <v>884</v>
      </c>
      <c r="K608" s="9" t="s">
        <v>15</v>
      </c>
      <c r="L608" s="9" t="s">
        <v>13</v>
      </c>
      <c r="M608" s="7" t="s">
        <v>901</v>
      </c>
      <c r="N608" s="55">
        <f>AVERAGE(Tabela1[[#This Row],[Fevereiro]:[Abril]])</f>
        <v>165.21</v>
      </c>
      <c r="O608" s="55">
        <f>AVERAGE(Tabela1[[#This Row],[Maio]:[Julho]])</f>
        <v>204.27333333333331</v>
      </c>
      <c r="P608" s="56">
        <f t="shared" si="9"/>
        <v>2</v>
      </c>
    </row>
    <row r="609" spans="1:16">
      <c r="A609" s="7" t="s">
        <v>559</v>
      </c>
      <c r="B609" s="7" t="s">
        <v>889</v>
      </c>
      <c r="C609" s="8">
        <v>313.5499999999999</v>
      </c>
      <c r="D609" s="8">
        <v>37.89</v>
      </c>
      <c r="E609" s="8">
        <v>79.260000000000005</v>
      </c>
      <c r="F609" s="8">
        <v>252.96999999999997</v>
      </c>
      <c r="G609" s="8">
        <v>84.07</v>
      </c>
      <c r="H609" s="8">
        <v>73.800000000000011</v>
      </c>
      <c r="I609" s="8">
        <v>324.37999999999994</v>
      </c>
      <c r="J609" s="9" t="s">
        <v>879</v>
      </c>
      <c r="K609" s="9" t="s">
        <v>21</v>
      </c>
      <c r="L609" s="9" t="s">
        <v>13</v>
      </c>
      <c r="M609" s="9" t="s">
        <v>902</v>
      </c>
      <c r="N609" s="55">
        <f>AVERAGE(Tabela1[[#This Row],[Fevereiro]:[Abril]])</f>
        <v>143.56666666666663</v>
      </c>
      <c r="O609" s="55">
        <f>AVERAGE(Tabela1[[#This Row],[Maio]:[Julho]])</f>
        <v>136.94666666666666</v>
      </c>
      <c r="P609" s="56">
        <f t="shared" si="9"/>
        <v>0</v>
      </c>
    </row>
    <row r="610" spans="1:16">
      <c r="A610" s="7" t="s">
        <v>600</v>
      </c>
      <c r="B610" s="7" t="s">
        <v>890</v>
      </c>
      <c r="C610" s="8">
        <v>73.92</v>
      </c>
      <c r="D610" s="8">
        <v>73.92</v>
      </c>
      <c r="E610" s="8">
        <v>334.09</v>
      </c>
      <c r="F610" s="8">
        <v>73.800000000000011</v>
      </c>
      <c r="G610" s="8">
        <v>0</v>
      </c>
      <c r="H610" s="8">
        <v>1340.1</v>
      </c>
      <c r="I610" s="8">
        <v>324.67</v>
      </c>
      <c r="J610" s="9" t="s">
        <v>880</v>
      </c>
      <c r="K610" s="9" t="s">
        <v>15</v>
      </c>
      <c r="L610" s="9" t="s">
        <v>12</v>
      </c>
      <c r="M610" s="9" t="s">
        <v>902</v>
      </c>
      <c r="N610" s="55">
        <f>AVERAGE(Tabela1[[#This Row],[Fevereiro]:[Abril]])</f>
        <v>160.64333333333332</v>
      </c>
      <c r="O610" s="55">
        <f>AVERAGE(Tabela1[[#This Row],[Maio]:[Julho]])</f>
        <v>471.29999999999995</v>
      </c>
      <c r="P610" s="56">
        <f t="shared" si="9"/>
        <v>2</v>
      </c>
    </row>
    <row r="611" spans="1:16">
      <c r="A611" s="7" t="s">
        <v>622</v>
      </c>
      <c r="B611" s="7" t="s">
        <v>890</v>
      </c>
      <c r="C611" s="8">
        <v>0</v>
      </c>
      <c r="D611" s="8">
        <v>0</v>
      </c>
      <c r="E611" s="8">
        <v>74.03</v>
      </c>
      <c r="F611" s="8">
        <v>29.74</v>
      </c>
      <c r="G611" s="8">
        <v>73.800000000000011</v>
      </c>
      <c r="H611" s="8">
        <v>30.37</v>
      </c>
      <c r="I611" s="8">
        <v>328.12000000000012</v>
      </c>
      <c r="J611" s="9" t="s">
        <v>879</v>
      </c>
      <c r="K611" s="9" t="s">
        <v>15</v>
      </c>
      <c r="L611" s="9" t="s">
        <v>13</v>
      </c>
      <c r="M611" s="9" t="s">
        <v>902</v>
      </c>
      <c r="N611" s="55">
        <f>AVERAGE(Tabela1[[#This Row],[Fevereiro]:[Abril]])</f>
        <v>24.676666666666666</v>
      </c>
      <c r="O611" s="55">
        <f>AVERAGE(Tabela1[[#This Row],[Maio]:[Julho]])</f>
        <v>44.636666666666663</v>
      </c>
      <c r="P611" s="56">
        <f t="shared" si="9"/>
        <v>2</v>
      </c>
    </row>
    <row r="612" spans="1:16">
      <c r="A612" s="7" t="s">
        <v>131</v>
      </c>
      <c r="B612" s="7" t="s">
        <v>891</v>
      </c>
      <c r="C612" s="8">
        <v>204.52000000000004</v>
      </c>
      <c r="D612" s="8">
        <v>568.32000000000005</v>
      </c>
      <c r="E612" s="8">
        <v>11.06</v>
      </c>
      <c r="F612" s="8">
        <v>24.16</v>
      </c>
      <c r="G612" s="8">
        <v>505.86000000000007</v>
      </c>
      <c r="H612" s="8">
        <v>37.82</v>
      </c>
      <c r="I612" s="8">
        <v>329.50999999999993</v>
      </c>
      <c r="J612" s="9" t="s">
        <v>885</v>
      </c>
      <c r="K612" s="9" t="s">
        <v>15</v>
      </c>
      <c r="L612" s="9" t="s">
        <v>13</v>
      </c>
      <c r="M612" s="9" t="s">
        <v>902</v>
      </c>
      <c r="N612" s="55">
        <f>AVERAGE(Tabela1[[#This Row],[Fevereiro]:[Abril]])</f>
        <v>261.3</v>
      </c>
      <c r="O612" s="55">
        <f>AVERAGE(Tabela1[[#This Row],[Maio]:[Julho]])</f>
        <v>189.28000000000006</v>
      </c>
      <c r="P612" s="56">
        <f t="shared" si="9"/>
        <v>0</v>
      </c>
    </row>
    <row r="613" spans="1:16">
      <c r="A613" s="7" t="s">
        <v>808</v>
      </c>
      <c r="B613" s="7" t="s">
        <v>891</v>
      </c>
      <c r="C613" s="8">
        <v>405.65999999999997</v>
      </c>
      <c r="D613" s="8">
        <v>876.02999999999986</v>
      </c>
      <c r="E613" s="8">
        <v>0</v>
      </c>
      <c r="F613" s="8">
        <v>704.52</v>
      </c>
      <c r="G613" s="8">
        <v>605.6099999999999</v>
      </c>
      <c r="H613" s="8">
        <v>73.800000000000011</v>
      </c>
      <c r="I613" s="8">
        <v>330.36999999999989</v>
      </c>
      <c r="J613" s="9" t="s">
        <v>882</v>
      </c>
      <c r="K613" s="9" t="s">
        <v>15</v>
      </c>
      <c r="L613" s="9" t="s">
        <v>13</v>
      </c>
      <c r="M613" s="9" t="s">
        <v>902</v>
      </c>
      <c r="N613" s="55">
        <f>AVERAGE(Tabela1[[#This Row],[Fevereiro]:[Abril]])</f>
        <v>427.22999999999996</v>
      </c>
      <c r="O613" s="55">
        <f>AVERAGE(Tabela1[[#This Row],[Maio]:[Julho]])</f>
        <v>461.30999999999995</v>
      </c>
      <c r="P613" s="56">
        <f t="shared" si="9"/>
        <v>2</v>
      </c>
    </row>
    <row r="614" spans="1:16">
      <c r="A614" s="7" t="s">
        <v>104</v>
      </c>
      <c r="B614" s="7" t="s">
        <v>888</v>
      </c>
      <c r="C614" s="8">
        <v>120.68</v>
      </c>
      <c r="D614" s="8">
        <v>304.19000000000005</v>
      </c>
      <c r="E614" s="8">
        <v>220</v>
      </c>
      <c r="F614" s="8">
        <v>162.05000000000001</v>
      </c>
      <c r="G614" s="8">
        <v>458.65000000000015</v>
      </c>
      <c r="H614" s="8">
        <v>242.89999999999995</v>
      </c>
      <c r="I614" s="8">
        <v>332.18999999999994</v>
      </c>
      <c r="J614" s="9" t="s">
        <v>879</v>
      </c>
      <c r="K614" s="9" t="s">
        <v>16</v>
      </c>
      <c r="L614" s="9" t="s">
        <v>13</v>
      </c>
      <c r="M614" s="9" t="s">
        <v>902</v>
      </c>
      <c r="N614" s="55">
        <f>AVERAGE(Tabela1[[#This Row],[Fevereiro]:[Abril]])</f>
        <v>214.95666666666671</v>
      </c>
      <c r="O614" s="55">
        <f>AVERAGE(Tabela1[[#This Row],[Maio]:[Julho]])</f>
        <v>287.86666666666673</v>
      </c>
      <c r="P614" s="56">
        <f t="shared" si="9"/>
        <v>2</v>
      </c>
    </row>
    <row r="615" spans="1:16">
      <c r="A615" s="7" t="s">
        <v>470</v>
      </c>
      <c r="B615" s="7" t="s">
        <v>889</v>
      </c>
      <c r="C615" s="8">
        <v>0</v>
      </c>
      <c r="D615" s="8">
        <v>0</v>
      </c>
      <c r="E615" s="8">
        <v>0</v>
      </c>
      <c r="F615" s="8">
        <v>0</v>
      </c>
      <c r="G615" s="8">
        <v>0</v>
      </c>
      <c r="H615" s="8">
        <v>0</v>
      </c>
      <c r="I615" s="8">
        <v>334.68</v>
      </c>
      <c r="J615" s="9" t="s">
        <v>879</v>
      </c>
      <c r="K615" s="9" t="s">
        <v>18</v>
      </c>
      <c r="L615" s="9" t="s">
        <v>13</v>
      </c>
      <c r="M615" s="9" t="s">
        <v>902</v>
      </c>
      <c r="N615" s="55">
        <f>AVERAGE(Tabela1[[#This Row],[Fevereiro]:[Abril]])</f>
        <v>0</v>
      </c>
      <c r="O615" s="55">
        <f>AVERAGE(Tabela1[[#This Row],[Maio]:[Julho]])</f>
        <v>0</v>
      </c>
      <c r="P615" s="56">
        <f t="shared" si="9"/>
        <v>1</v>
      </c>
    </row>
    <row r="616" spans="1:16">
      <c r="A616" s="7" t="s">
        <v>412</v>
      </c>
      <c r="B616" s="7" t="s">
        <v>888</v>
      </c>
      <c r="C616" s="8">
        <v>401.29000000000008</v>
      </c>
      <c r="D616" s="8">
        <v>297.11</v>
      </c>
      <c r="E616" s="8">
        <v>158.52000000000001</v>
      </c>
      <c r="F616" s="8">
        <v>379.70999999999992</v>
      </c>
      <c r="G616" s="8">
        <v>73.800000000000011</v>
      </c>
      <c r="H616" s="8">
        <v>317.92</v>
      </c>
      <c r="I616" s="8">
        <v>336.46999999999997</v>
      </c>
      <c r="J616" s="9" t="s">
        <v>879</v>
      </c>
      <c r="K616" s="9" t="s">
        <v>19</v>
      </c>
      <c r="L616" s="9" t="s">
        <v>13</v>
      </c>
      <c r="M616" s="9" t="s">
        <v>902</v>
      </c>
      <c r="N616" s="55">
        <f>AVERAGE(Tabela1[[#This Row],[Fevereiro]:[Abril]])</f>
        <v>285.64000000000004</v>
      </c>
      <c r="O616" s="55">
        <f>AVERAGE(Tabela1[[#This Row],[Maio]:[Julho]])</f>
        <v>257.14333333333332</v>
      </c>
      <c r="P616" s="56">
        <f t="shared" si="9"/>
        <v>0</v>
      </c>
    </row>
    <row r="617" spans="1:16">
      <c r="A617" s="7" t="s">
        <v>308</v>
      </c>
      <c r="B617" s="7" t="s">
        <v>889</v>
      </c>
      <c r="C617" s="8">
        <v>321.48000000000008</v>
      </c>
      <c r="D617" s="8">
        <v>505.24</v>
      </c>
      <c r="E617" s="8">
        <v>0.95</v>
      </c>
      <c r="F617" s="8">
        <v>83.200000000000017</v>
      </c>
      <c r="G617" s="8">
        <v>559.29999999999995</v>
      </c>
      <c r="H617" s="8">
        <v>239.15000000000003</v>
      </c>
      <c r="I617" s="8">
        <v>336.56</v>
      </c>
      <c r="J617" s="9" t="s">
        <v>879</v>
      </c>
      <c r="K617" s="9" t="s">
        <v>16</v>
      </c>
      <c r="L617" s="9" t="s">
        <v>13</v>
      </c>
      <c r="M617" s="9" t="s">
        <v>902</v>
      </c>
      <c r="N617" s="55">
        <f>AVERAGE(Tabela1[[#This Row],[Fevereiro]:[Abril]])</f>
        <v>275.89000000000004</v>
      </c>
      <c r="O617" s="55">
        <f>AVERAGE(Tabela1[[#This Row],[Maio]:[Julho]])</f>
        <v>293.88333333333338</v>
      </c>
      <c r="P617" s="56">
        <f t="shared" si="9"/>
        <v>2</v>
      </c>
    </row>
    <row r="618" spans="1:16">
      <c r="A618" s="7" t="s">
        <v>276</v>
      </c>
      <c r="B618" s="7" t="s">
        <v>889</v>
      </c>
      <c r="C618" s="8">
        <v>820.36000000000024</v>
      </c>
      <c r="D618" s="8">
        <v>1192.6400000000001</v>
      </c>
      <c r="E618" s="8">
        <v>1021.2700000000001</v>
      </c>
      <c r="F618" s="8">
        <v>522.59</v>
      </c>
      <c r="G618" s="8">
        <v>999.51000000000022</v>
      </c>
      <c r="H618" s="8">
        <v>785.91999999999985</v>
      </c>
      <c r="I618" s="8">
        <v>337.31</v>
      </c>
      <c r="J618" s="9" t="s">
        <v>879</v>
      </c>
      <c r="K618" s="9" t="s">
        <v>18</v>
      </c>
      <c r="L618" s="9" t="s">
        <v>13</v>
      </c>
      <c r="M618" s="9" t="s">
        <v>902</v>
      </c>
      <c r="N618" s="55">
        <f>AVERAGE(Tabela1[[#This Row],[Fevereiro]:[Abril]])</f>
        <v>1011.4233333333335</v>
      </c>
      <c r="O618" s="55">
        <f>AVERAGE(Tabela1[[#This Row],[Maio]:[Julho]])</f>
        <v>769.34000000000015</v>
      </c>
      <c r="P618" s="56">
        <f t="shared" si="9"/>
        <v>0</v>
      </c>
    </row>
    <row r="619" spans="1:16">
      <c r="A619" s="7" t="s">
        <v>268</v>
      </c>
      <c r="B619" s="7" t="s">
        <v>889</v>
      </c>
      <c r="C619" s="8">
        <v>1133.2599999999995</v>
      </c>
      <c r="D619" s="8">
        <v>393.28</v>
      </c>
      <c r="E619" s="8">
        <v>514.19000000000005</v>
      </c>
      <c r="F619" s="8">
        <v>1448.2700000000004</v>
      </c>
      <c r="G619" s="8">
        <v>1389.5799999999995</v>
      </c>
      <c r="H619" s="8">
        <v>749.11000000000013</v>
      </c>
      <c r="I619" s="8">
        <v>338.25</v>
      </c>
      <c r="J619" s="9" t="s">
        <v>879</v>
      </c>
      <c r="K619" s="9" t="s">
        <v>17</v>
      </c>
      <c r="L619" s="9" t="s">
        <v>13</v>
      </c>
      <c r="M619" s="9" t="s">
        <v>902</v>
      </c>
      <c r="N619" s="55">
        <f>AVERAGE(Tabela1[[#This Row],[Fevereiro]:[Abril]])</f>
        <v>680.24333333333323</v>
      </c>
      <c r="O619" s="55">
        <f>AVERAGE(Tabela1[[#This Row],[Maio]:[Julho]])</f>
        <v>1195.6533333333334</v>
      </c>
      <c r="P619" s="56">
        <f t="shared" si="9"/>
        <v>2</v>
      </c>
    </row>
    <row r="620" spans="1:16">
      <c r="A620" s="7" t="s">
        <v>375</v>
      </c>
      <c r="B620" s="7" t="s">
        <v>890</v>
      </c>
      <c r="C620" s="8">
        <v>0</v>
      </c>
      <c r="D620" s="8">
        <v>75.78</v>
      </c>
      <c r="E620" s="8">
        <v>59.71</v>
      </c>
      <c r="F620" s="8">
        <v>358.46999999999991</v>
      </c>
      <c r="G620" s="8">
        <v>73.800000000000011</v>
      </c>
      <c r="H620" s="8">
        <v>18.649999999999999</v>
      </c>
      <c r="I620" s="8">
        <v>339.2</v>
      </c>
      <c r="J620" s="9" t="s">
        <v>879</v>
      </c>
      <c r="K620" s="9" t="s">
        <v>19</v>
      </c>
      <c r="L620" s="9" t="s">
        <v>13</v>
      </c>
      <c r="M620" s="9" t="s">
        <v>902</v>
      </c>
      <c r="N620" s="55">
        <f>AVERAGE(Tabela1[[#This Row],[Fevereiro]:[Abril]])</f>
        <v>45.163333333333334</v>
      </c>
      <c r="O620" s="55">
        <f>AVERAGE(Tabela1[[#This Row],[Maio]:[Julho]])</f>
        <v>150.30666666666664</v>
      </c>
      <c r="P620" s="56">
        <f t="shared" si="9"/>
        <v>2</v>
      </c>
    </row>
    <row r="621" spans="1:16">
      <c r="A621" s="7" t="s">
        <v>766</v>
      </c>
      <c r="B621" s="7" t="s">
        <v>890</v>
      </c>
      <c r="C621" s="8">
        <v>1.84</v>
      </c>
      <c r="D621" s="8">
        <v>78.989999999999995</v>
      </c>
      <c r="E621" s="8">
        <v>347.13999999999993</v>
      </c>
      <c r="F621" s="8">
        <v>3046.3599999999997</v>
      </c>
      <c r="G621" s="8">
        <v>82.110000000000014</v>
      </c>
      <c r="H621" s="8">
        <v>807.37999999999965</v>
      </c>
      <c r="I621" s="8">
        <v>343.5200000000001</v>
      </c>
      <c r="J621" s="9" t="s">
        <v>879</v>
      </c>
      <c r="K621" s="9" t="s">
        <v>18</v>
      </c>
      <c r="L621" s="9" t="s">
        <v>13</v>
      </c>
      <c r="M621" s="9" t="s">
        <v>902</v>
      </c>
      <c r="N621" s="55">
        <f>AVERAGE(Tabela1[[#This Row],[Fevereiro]:[Abril]])</f>
        <v>142.65666666666664</v>
      </c>
      <c r="O621" s="55">
        <f>AVERAGE(Tabela1[[#This Row],[Maio]:[Julho]])</f>
        <v>1311.9499999999998</v>
      </c>
      <c r="P621" s="56">
        <f t="shared" si="9"/>
        <v>2</v>
      </c>
    </row>
    <row r="622" spans="1:16">
      <c r="A622" s="7" t="s">
        <v>846</v>
      </c>
      <c r="B622" s="7" t="s">
        <v>888</v>
      </c>
      <c r="C622" s="8">
        <v>73.92</v>
      </c>
      <c r="D622" s="8">
        <v>553.79999999999995</v>
      </c>
      <c r="E622" s="8">
        <v>376.69000000000005</v>
      </c>
      <c r="F622" s="8">
        <v>1131.94</v>
      </c>
      <c r="G622" s="8">
        <v>73.800000000000011</v>
      </c>
      <c r="H622" s="8">
        <v>781.78000000000009</v>
      </c>
      <c r="I622" s="8">
        <v>344.24</v>
      </c>
      <c r="J622" s="9" t="s">
        <v>883</v>
      </c>
      <c r="K622" s="9" t="s">
        <v>15</v>
      </c>
      <c r="L622" s="9" t="s">
        <v>13</v>
      </c>
      <c r="M622" s="7" t="s">
        <v>901</v>
      </c>
      <c r="N622" s="55">
        <f>AVERAGE(Tabela1[[#This Row],[Fevereiro]:[Abril]])</f>
        <v>334.80333333333334</v>
      </c>
      <c r="O622" s="55">
        <f>AVERAGE(Tabela1[[#This Row],[Maio]:[Julho]])</f>
        <v>662.50666666666666</v>
      </c>
      <c r="P622" s="56">
        <f t="shared" si="9"/>
        <v>2</v>
      </c>
    </row>
    <row r="623" spans="1:16">
      <c r="A623" s="7" t="s">
        <v>245</v>
      </c>
      <c r="B623" s="7" t="s">
        <v>890</v>
      </c>
      <c r="C623" s="8">
        <v>0</v>
      </c>
      <c r="D623" s="8">
        <v>1204.8300000000002</v>
      </c>
      <c r="E623" s="8">
        <v>118.95</v>
      </c>
      <c r="F623" s="8">
        <v>124.72999999999999</v>
      </c>
      <c r="G623" s="8">
        <v>226.94999999999993</v>
      </c>
      <c r="H623" s="8">
        <v>539.43999999999994</v>
      </c>
      <c r="I623" s="8">
        <v>345.39000000000004</v>
      </c>
      <c r="J623" s="9" t="s">
        <v>879</v>
      </c>
      <c r="K623" s="9" t="s">
        <v>18</v>
      </c>
      <c r="L623" s="9" t="s">
        <v>13</v>
      </c>
      <c r="M623" s="7" t="s">
        <v>901</v>
      </c>
      <c r="N623" s="55">
        <f>AVERAGE(Tabela1[[#This Row],[Fevereiro]:[Abril]])</f>
        <v>441.26000000000005</v>
      </c>
      <c r="O623" s="55">
        <f>AVERAGE(Tabela1[[#This Row],[Maio]:[Julho]])</f>
        <v>297.03999999999996</v>
      </c>
      <c r="P623" s="56">
        <f t="shared" si="9"/>
        <v>0</v>
      </c>
    </row>
    <row r="624" spans="1:16">
      <c r="A624" s="7" t="s">
        <v>415</v>
      </c>
      <c r="B624" s="7" t="s">
        <v>888</v>
      </c>
      <c r="C624" s="8">
        <v>10462.58</v>
      </c>
      <c r="D624" s="8">
        <v>1244.9900000000005</v>
      </c>
      <c r="E624" s="8">
        <v>12525.909999999998</v>
      </c>
      <c r="F624" s="8">
        <v>1841.8600000000001</v>
      </c>
      <c r="G624" s="8">
        <v>8846.2399999999961</v>
      </c>
      <c r="H624" s="8">
        <v>8118.0299999999979</v>
      </c>
      <c r="I624" s="8">
        <v>348.48</v>
      </c>
      <c r="J624" s="9" t="s">
        <v>23</v>
      </c>
      <c r="K624" s="9" t="s">
        <v>18</v>
      </c>
      <c r="L624" s="9" t="s">
        <v>13</v>
      </c>
      <c r="M624" s="9" t="s">
        <v>902</v>
      </c>
      <c r="N624" s="55">
        <f>AVERAGE(Tabela1[[#This Row],[Fevereiro]:[Abril]])</f>
        <v>8077.826666666665</v>
      </c>
      <c r="O624" s="55">
        <f>AVERAGE(Tabela1[[#This Row],[Maio]:[Julho]])</f>
        <v>6268.7099999999982</v>
      </c>
      <c r="P624" s="56">
        <f t="shared" si="9"/>
        <v>0</v>
      </c>
    </row>
    <row r="625" spans="1:16">
      <c r="A625" s="7" t="s">
        <v>829</v>
      </c>
      <c r="B625" s="7" t="s">
        <v>888</v>
      </c>
      <c r="C625" s="8">
        <v>811.78000000000009</v>
      </c>
      <c r="D625" s="8">
        <v>843.58000000000027</v>
      </c>
      <c r="E625" s="8">
        <v>79.319999999999993</v>
      </c>
      <c r="F625" s="8">
        <v>0</v>
      </c>
      <c r="G625" s="8">
        <v>582.27</v>
      </c>
      <c r="H625" s="8">
        <v>147.60000000000002</v>
      </c>
      <c r="I625" s="8">
        <v>348.99</v>
      </c>
      <c r="J625" s="9" t="s">
        <v>887</v>
      </c>
      <c r="K625" s="9" t="s">
        <v>15</v>
      </c>
      <c r="L625" s="9" t="s">
        <v>13</v>
      </c>
      <c r="M625" s="7" t="s">
        <v>901</v>
      </c>
      <c r="N625" s="55">
        <f>AVERAGE(Tabela1[[#This Row],[Fevereiro]:[Abril]])</f>
        <v>578.2266666666668</v>
      </c>
      <c r="O625" s="55">
        <f>AVERAGE(Tabela1[[#This Row],[Maio]:[Julho]])</f>
        <v>243.29</v>
      </c>
      <c r="P625" s="56">
        <f t="shared" si="9"/>
        <v>0</v>
      </c>
    </row>
    <row r="626" spans="1:16">
      <c r="A626" s="7" t="s">
        <v>705</v>
      </c>
      <c r="B626" s="7" t="s">
        <v>891</v>
      </c>
      <c r="C626" s="8">
        <v>494.47000000000008</v>
      </c>
      <c r="D626" s="8">
        <v>1.06</v>
      </c>
      <c r="E626" s="8">
        <v>638.5100000000001</v>
      </c>
      <c r="F626" s="8">
        <v>212.77</v>
      </c>
      <c r="G626" s="8">
        <v>73.800000000000011</v>
      </c>
      <c r="H626" s="8">
        <v>73.800000000000011</v>
      </c>
      <c r="I626" s="8">
        <v>350.86999999999983</v>
      </c>
      <c r="J626" s="9" t="s">
        <v>879</v>
      </c>
      <c r="K626" s="9" t="s">
        <v>22</v>
      </c>
      <c r="L626" s="9" t="s">
        <v>905</v>
      </c>
      <c r="M626" s="7" t="s">
        <v>901</v>
      </c>
      <c r="N626" s="55">
        <f>AVERAGE(Tabela1[[#This Row],[Fevereiro]:[Abril]])</f>
        <v>378.01333333333338</v>
      </c>
      <c r="O626" s="55">
        <f>AVERAGE(Tabela1[[#This Row],[Maio]:[Julho]])</f>
        <v>120.12333333333335</v>
      </c>
      <c r="P626" s="56">
        <f t="shared" si="9"/>
        <v>0</v>
      </c>
    </row>
    <row r="627" spans="1:16">
      <c r="A627" s="7" t="s">
        <v>263</v>
      </c>
      <c r="B627" s="7" t="s">
        <v>888</v>
      </c>
      <c r="C627" s="8">
        <v>423.75</v>
      </c>
      <c r="D627" s="8">
        <v>166.33</v>
      </c>
      <c r="E627" s="8">
        <v>621.13</v>
      </c>
      <c r="F627" s="8">
        <v>621.35000000000014</v>
      </c>
      <c r="G627" s="8">
        <v>746.10999999999979</v>
      </c>
      <c r="H627" s="8">
        <v>412.22</v>
      </c>
      <c r="I627" s="8">
        <v>359.89</v>
      </c>
      <c r="J627" s="9" t="s">
        <v>887</v>
      </c>
      <c r="K627" s="9" t="s">
        <v>15</v>
      </c>
      <c r="L627" s="9" t="s">
        <v>905</v>
      </c>
      <c r="M627" s="9" t="s">
        <v>902</v>
      </c>
      <c r="N627" s="55">
        <f>AVERAGE(Tabela1[[#This Row],[Fevereiro]:[Abril]])</f>
        <v>403.73666666666668</v>
      </c>
      <c r="O627" s="55">
        <f>AVERAGE(Tabela1[[#This Row],[Maio]:[Julho]])</f>
        <v>593.22666666666669</v>
      </c>
      <c r="P627" s="56">
        <f t="shared" si="9"/>
        <v>2</v>
      </c>
    </row>
    <row r="628" spans="1:16">
      <c r="A628" s="7" t="s">
        <v>498</v>
      </c>
      <c r="B628" s="7" t="s">
        <v>889</v>
      </c>
      <c r="C628" s="8">
        <v>6806.6000000000085</v>
      </c>
      <c r="D628" s="8">
        <v>901.6400000000001</v>
      </c>
      <c r="E628" s="8">
        <v>448.94</v>
      </c>
      <c r="F628" s="8">
        <v>1742.83</v>
      </c>
      <c r="G628" s="8">
        <v>1823.8900000000008</v>
      </c>
      <c r="H628" s="8">
        <v>1110.3500000000008</v>
      </c>
      <c r="I628" s="8">
        <v>361.09000000000009</v>
      </c>
      <c r="J628" s="9" t="s">
        <v>23</v>
      </c>
      <c r="K628" s="9" t="s">
        <v>15</v>
      </c>
      <c r="L628" s="9" t="s">
        <v>13</v>
      </c>
      <c r="M628" s="9" t="s">
        <v>902</v>
      </c>
      <c r="N628" s="55">
        <f>AVERAGE(Tabela1[[#This Row],[Fevereiro]:[Abril]])</f>
        <v>2719.0600000000027</v>
      </c>
      <c r="O628" s="55">
        <f>AVERAGE(Tabela1[[#This Row],[Maio]:[Julho]])</f>
        <v>1559.0233333333338</v>
      </c>
      <c r="P628" s="56">
        <f t="shared" si="9"/>
        <v>0</v>
      </c>
    </row>
    <row r="629" spans="1:16">
      <c r="A629" s="7" t="s">
        <v>560</v>
      </c>
      <c r="B629" s="7" t="s">
        <v>890</v>
      </c>
      <c r="C629" s="8">
        <v>633.74999999999989</v>
      </c>
      <c r="D629" s="8">
        <v>118.09</v>
      </c>
      <c r="E629" s="8">
        <v>14.249999999999998</v>
      </c>
      <c r="F629" s="8">
        <v>441.24000000000012</v>
      </c>
      <c r="G629" s="8">
        <v>391.94</v>
      </c>
      <c r="H629" s="8">
        <v>28.400000000000002</v>
      </c>
      <c r="I629" s="8">
        <v>365.04999999999995</v>
      </c>
      <c r="J629" s="9" t="s">
        <v>884</v>
      </c>
      <c r="K629" s="9" t="s">
        <v>15</v>
      </c>
      <c r="L629" s="9" t="s">
        <v>12</v>
      </c>
      <c r="M629" s="9" t="s">
        <v>902</v>
      </c>
      <c r="N629" s="55">
        <f>AVERAGE(Tabela1[[#This Row],[Fevereiro]:[Abril]])</f>
        <v>255.36333333333332</v>
      </c>
      <c r="O629" s="55">
        <f>AVERAGE(Tabela1[[#This Row],[Maio]:[Julho]])</f>
        <v>287.19333333333333</v>
      </c>
      <c r="P629" s="56">
        <f t="shared" si="9"/>
        <v>2</v>
      </c>
    </row>
    <row r="630" spans="1:16">
      <c r="A630" s="7" t="s">
        <v>118</v>
      </c>
      <c r="B630" s="7" t="s">
        <v>890</v>
      </c>
      <c r="C630" s="8">
        <v>375.43</v>
      </c>
      <c r="D630" s="8">
        <v>832.2399999999999</v>
      </c>
      <c r="E630" s="8">
        <v>0.95</v>
      </c>
      <c r="F630" s="8">
        <v>1483.3</v>
      </c>
      <c r="G630" s="8">
        <v>568.2299999999999</v>
      </c>
      <c r="H630" s="8">
        <v>73.800000000000011</v>
      </c>
      <c r="I630" s="8">
        <v>369.33999999999992</v>
      </c>
      <c r="J630" s="9" t="s">
        <v>879</v>
      </c>
      <c r="K630" s="9" t="s">
        <v>16</v>
      </c>
      <c r="L630" s="9" t="s">
        <v>13</v>
      </c>
      <c r="M630" s="9" t="s">
        <v>902</v>
      </c>
      <c r="N630" s="55">
        <f>AVERAGE(Tabela1[[#This Row],[Fevereiro]:[Abril]])</f>
        <v>402.87333333333328</v>
      </c>
      <c r="O630" s="55">
        <f>AVERAGE(Tabela1[[#This Row],[Maio]:[Julho]])</f>
        <v>708.44333333333327</v>
      </c>
      <c r="P630" s="56">
        <f t="shared" si="9"/>
        <v>2</v>
      </c>
    </row>
    <row r="631" spans="1:16">
      <c r="A631" s="7" t="s">
        <v>348</v>
      </c>
      <c r="B631" s="7" t="s">
        <v>888</v>
      </c>
      <c r="C631" s="8">
        <v>0</v>
      </c>
      <c r="D631" s="8">
        <v>123.36999999999999</v>
      </c>
      <c r="E631" s="8">
        <v>605.16</v>
      </c>
      <c r="F631" s="8">
        <v>73.800000000000011</v>
      </c>
      <c r="G631" s="8">
        <v>24.24</v>
      </c>
      <c r="H631" s="8">
        <v>230.59</v>
      </c>
      <c r="I631" s="8">
        <v>369.72</v>
      </c>
      <c r="J631" s="9" t="s">
        <v>879</v>
      </c>
      <c r="K631" s="9" t="s">
        <v>15</v>
      </c>
      <c r="L631" s="9" t="s">
        <v>13</v>
      </c>
      <c r="M631" s="9" t="s">
        <v>902</v>
      </c>
      <c r="N631" s="55">
        <f>AVERAGE(Tabela1[[#This Row],[Fevereiro]:[Abril]])</f>
        <v>242.84333333333333</v>
      </c>
      <c r="O631" s="55">
        <f>AVERAGE(Tabela1[[#This Row],[Maio]:[Julho]])</f>
        <v>109.54333333333334</v>
      </c>
      <c r="P631" s="56">
        <f t="shared" si="9"/>
        <v>0</v>
      </c>
    </row>
    <row r="632" spans="1:16">
      <c r="A632" s="7" t="s">
        <v>172</v>
      </c>
      <c r="B632" s="7" t="s">
        <v>889</v>
      </c>
      <c r="C632" s="8">
        <v>24.37</v>
      </c>
      <c r="D632" s="8">
        <v>24.37</v>
      </c>
      <c r="E632" s="8">
        <v>170.01999999999998</v>
      </c>
      <c r="F632" s="8">
        <v>205.16000000000003</v>
      </c>
      <c r="G632" s="8">
        <v>412.27000000000004</v>
      </c>
      <c r="H632" s="8">
        <v>499.09</v>
      </c>
      <c r="I632" s="8">
        <v>373.9199999999999</v>
      </c>
      <c r="J632" s="9" t="s">
        <v>879</v>
      </c>
      <c r="K632" s="9" t="s">
        <v>17</v>
      </c>
      <c r="L632" s="9" t="s">
        <v>13</v>
      </c>
      <c r="M632" s="9" t="s">
        <v>902</v>
      </c>
      <c r="N632" s="55">
        <f>AVERAGE(Tabela1[[#This Row],[Fevereiro]:[Abril]])</f>
        <v>72.92</v>
      </c>
      <c r="O632" s="55">
        <f>AVERAGE(Tabela1[[#This Row],[Maio]:[Julho]])</f>
        <v>372.17333333333335</v>
      </c>
      <c r="P632" s="56">
        <f t="shared" si="9"/>
        <v>2</v>
      </c>
    </row>
    <row r="633" spans="1:16">
      <c r="A633" s="7" t="s">
        <v>216</v>
      </c>
      <c r="B633" s="7" t="s">
        <v>890</v>
      </c>
      <c r="C633" s="8">
        <v>512.87</v>
      </c>
      <c r="D633" s="8">
        <v>255.09000000000003</v>
      </c>
      <c r="E633" s="8">
        <v>853.55</v>
      </c>
      <c r="F633" s="8">
        <v>2158.5899999999997</v>
      </c>
      <c r="G633" s="8">
        <v>1294.3400000000004</v>
      </c>
      <c r="H633" s="8">
        <v>2334.3099999999995</v>
      </c>
      <c r="I633" s="8">
        <v>374.83</v>
      </c>
      <c r="J633" s="9" t="s">
        <v>879</v>
      </c>
      <c r="K633" s="9" t="s">
        <v>17</v>
      </c>
      <c r="L633" s="9" t="s">
        <v>13</v>
      </c>
      <c r="M633" s="9" t="s">
        <v>902</v>
      </c>
      <c r="N633" s="55">
        <f>AVERAGE(Tabela1[[#This Row],[Fevereiro]:[Abril]])</f>
        <v>540.50333333333333</v>
      </c>
      <c r="O633" s="55">
        <f>AVERAGE(Tabela1[[#This Row],[Maio]:[Julho]])</f>
        <v>1929.08</v>
      </c>
      <c r="P633" s="56">
        <f t="shared" si="9"/>
        <v>2</v>
      </c>
    </row>
    <row r="634" spans="1:16">
      <c r="A634" s="7" t="s">
        <v>723</v>
      </c>
      <c r="B634" s="7" t="s">
        <v>891</v>
      </c>
      <c r="C634" s="8">
        <v>606.09</v>
      </c>
      <c r="D634" s="8">
        <v>588.05000000000007</v>
      </c>
      <c r="E634" s="8">
        <v>1150.25</v>
      </c>
      <c r="F634" s="8">
        <v>1983.9099999999996</v>
      </c>
      <c r="G634" s="8">
        <v>610.4799999999999</v>
      </c>
      <c r="H634" s="8">
        <v>347.87</v>
      </c>
      <c r="I634" s="8">
        <v>375.51000000000005</v>
      </c>
      <c r="J634" s="9" t="s">
        <v>879</v>
      </c>
      <c r="K634" s="9" t="s">
        <v>17</v>
      </c>
      <c r="L634" s="9" t="s">
        <v>12</v>
      </c>
      <c r="M634" s="9" t="s">
        <v>902</v>
      </c>
      <c r="N634" s="55">
        <f>AVERAGE(Tabela1[[#This Row],[Fevereiro]:[Abril]])</f>
        <v>781.46333333333348</v>
      </c>
      <c r="O634" s="55">
        <f>AVERAGE(Tabela1[[#This Row],[Maio]:[Julho]])</f>
        <v>980.7533333333331</v>
      </c>
      <c r="P634" s="56">
        <f t="shared" si="9"/>
        <v>2</v>
      </c>
    </row>
    <row r="635" spans="1:16">
      <c r="A635" s="7" t="s">
        <v>728</v>
      </c>
      <c r="B635" s="7" t="s">
        <v>888</v>
      </c>
      <c r="C635" s="8">
        <v>1293.5500000000002</v>
      </c>
      <c r="D635" s="8">
        <v>386.22999999999996</v>
      </c>
      <c r="E635" s="8">
        <v>0.95</v>
      </c>
      <c r="F635" s="8">
        <v>1973.0700000000002</v>
      </c>
      <c r="G635" s="8">
        <v>24.6</v>
      </c>
      <c r="H635" s="8">
        <v>223.04</v>
      </c>
      <c r="I635" s="8">
        <v>379.31</v>
      </c>
      <c r="J635" s="9" t="s">
        <v>879</v>
      </c>
      <c r="K635" s="9" t="s">
        <v>15</v>
      </c>
      <c r="L635" s="9" t="s">
        <v>12</v>
      </c>
      <c r="M635" s="9" t="s">
        <v>902</v>
      </c>
      <c r="N635" s="55">
        <f>AVERAGE(Tabela1[[#This Row],[Fevereiro]:[Abril]])</f>
        <v>560.24333333333345</v>
      </c>
      <c r="O635" s="55">
        <f>AVERAGE(Tabela1[[#This Row],[Maio]:[Julho]])</f>
        <v>740.23666666666668</v>
      </c>
      <c r="P635" s="56">
        <f t="shared" si="9"/>
        <v>2</v>
      </c>
    </row>
    <row r="636" spans="1:16">
      <c r="A636" s="7" t="s">
        <v>160</v>
      </c>
      <c r="B636" s="7" t="s">
        <v>891</v>
      </c>
      <c r="C636" s="8">
        <v>182.61</v>
      </c>
      <c r="D636" s="8">
        <v>27.060000000000002</v>
      </c>
      <c r="E636" s="8">
        <v>19.82</v>
      </c>
      <c r="F636" s="8">
        <v>19.82</v>
      </c>
      <c r="G636" s="8">
        <v>232.44999999999996</v>
      </c>
      <c r="H636" s="8">
        <v>39.659999999999997</v>
      </c>
      <c r="I636" s="8">
        <v>380.95</v>
      </c>
      <c r="J636" s="9" t="s">
        <v>879</v>
      </c>
      <c r="K636" s="9" t="s">
        <v>17</v>
      </c>
      <c r="L636" s="9" t="s">
        <v>13</v>
      </c>
      <c r="M636" s="9" t="s">
        <v>902</v>
      </c>
      <c r="N636" s="55">
        <f>AVERAGE(Tabela1[[#This Row],[Fevereiro]:[Abril]])</f>
        <v>76.49666666666667</v>
      </c>
      <c r="O636" s="55">
        <f>AVERAGE(Tabela1[[#This Row],[Maio]:[Julho]])</f>
        <v>97.309999999999988</v>
      </c>
      <c r="P636" s="56">
        <f t="shared" si="9"/>
        <v>2</v>
      </c>
    </row>
    <row r="637" spans="1:16">
      <c r="A637" s="7" t="s">
        <v>710</v>
      </c>
      <c r="B637" s="7" t="s">
        <v>891</v>
      </c>
      <c r="C637" s="8">
        <v>2.1800000000000002</v>
      </c>
      <c r="D637" s="8">
        <v>2250.3500000000004</v>
      </c>
      <c r="E637" s="8">
        <v>554.35</v>
      </c>
      <c r="F637" s="8">
        <v>354.09</v>
      </c>
      <c r="G637" s="8">
        <v>564.8499999999998</v>
      </c>
      <c r="H637" s="8">
        <v>441.64999999999992</v>
      </c>
      <c r="I637" s="8">
        <v>381.35999999999996</v>
      </c>
      <c r="J637" s="9" t="s">
        <v>879</v>
      </c>
      <c r="K637" s="9" t="s">
        <v>16</v>
      </c>
      <c r="L637" s="9" t="s">
        <v>12</v>
      </c>
      <c r="M637" s="7" t="s">
        <v>901</v>
      </c>
      <c r="N637" s="55">
        <f>AVERAGE(Tabela1[[#This Row],[Fevereiro]:[Abril]])</f>
        <v>935.62666666666667</v>
      </c>
      <c r="O637" s="55">
        <f>AVERAGE(Tabela1[[#This Row],[Maio]:[Julho]])</f>
        <v>453.52999999999992</v>
      </c>
      <c r="P637" s="56">
        <f t="shared" si="9"/>
        <v>0</v>
      </c>
    </row>
    <row r="638" spans="1:16">
      <c r="A638" s="7" t="s">
        <v>360</v>
      </c>
      <c r="B638" s="7" t="s">
        <v>890</v>
      </c>
      <c r="C638" s="8">
        <v>0</v>
      </c>
      <c r="D638" s="8">
        <v>0</v>
      </c>
      <c r="E638" s="8">
        <v>533.11000000000013</v>
      </c>
      <c r="F638" s="8">
        <v>9.92</v>
      </c>
      <c r="G638" s="8">
        <v>253.54000000000002</v>
      </c>
      <c r="H638" s="8">
        <v>86.1</v>
      </c>
      <c r="I638" s="8">
        <v>383.29999999999995</v>
      </c>
      <c r="J638" s="9" t="s">
        <v>879</v>
      </c>
      <c r="K638" s="9" t="s">
        <v>18</v>
      </c>
      <c r="L638" s="9" t="s">
        <v>13</v>
      </c>
      <c r="M638" s="9" t="s">
        <v>902</v>
      </c>
      <c r="N638" s="55">
        <f>AVERAGE(Tabela1[[#This Row],[Fevereiro]:[Abril]])</f>
        <v>177.70333333333338</v>
      </c>
      <c r="O638" s="55">
        <f>AVERAGE(Tabela1[[#This Row],[Maio]:[Julho]])</f>
        <v>116.52000000000002</v>
      </c>
      <c r="P638" s="56">
        <f t="shared" si="9"/>
        <v>0</v>
      </c>
    </row>
    <row r="639" spans="1:16">
      <c r="A639" s="7" t="s">
        <v>737</v>
      </c>
      <c r="B639" s="7" t="s">
        <v>888</v>
      </c>
      <c r="C639" s="8">
        <v>75.92</v>
      </c>
      <c r="D639" s="8">
        <v>404.23999999999995</v>
      </c>
      <c r="E639" s="8">
        <v>69.37</v>
      </c>
      <c r="F639" s="8">
        <v>234.2</v>
      </c>
      <c r="G639" s="8">
        <v>20.81</v>
      </c>
      <c r="H639" s="8">
        <v>353.59000000000003</v>
      </c>
      <c r="I639" s="8">
        <v>385.75</v>
      </c>
      <c r="J639" s="9" t="s">
        <v>880</v>
      </c>
      <c r="K639" s="9" t="s">
        <v>15</v>
      </c>
      <c r="L639" s="9" t="s">
        <v>12</v>
      </c>
      <c r="M639" s="9" t="s">
        <v>902</v>
      </c>
      <c r="N639" s="55">
        <f>AVERAGE(Tabela1[[#This Row],[Fevereiro]:[Abril]])</f>
        <v>183.17666666666665</v>
      </c>
      <c r="O639" s="55">
        <f>AVERAGE(Tabela1[[#This Row],[Maio]:[Julho]])</f>
        <v>202.86666666666667</v>
      </c>
      <c r="P639" s="56">
        <f t="shared" si="9"/>
        <v>2</v>
      </c>
    </row>
    <row r="640" spans="1:16">
      <c r="A640" s="7" t="s">
        <v>300</v>
      </c>
      <c r="B640" s="7" t="s">
        <v>889</v>
      </c>
      <c r="C640" s="8">
        <v>290.44</v>
      </c>
      <c r="D640" s="8">
        <v>616.42000000000019</v>
      </c>
      <c r="E640" s="8">
        <v>425.25</v>
      </c>
      <c r="F640" s="8">
        <v>336.10999999999996</v>
      </c>
      <c r="G640" s="8">
        <v>498.65999999999997</v>
      </c>
      <c r="H640" s="8">
        <v>369.99999999999994</v>
      </c>
      <c r="I640" s="8">
        <v>386.71999999999991</v>
      </c>
      <c r="J640" s="9" t="s">
        <v>882</v>
      </c>
      <c r="K640" s="9" t="s">
        <v>16</v>
      </c>
      <c r="L640" s="9" t="s">
        <v>13</v>
      </c>
      <c r="M640" s="9" t="s">
        <v>902</v>
      </c>
      <c r="N640" s="55">
        <f>AVERAGE(Tabela1[[#This Row],[Fevereiro]:[Abril]])</f>
        <v>444.03666666666669</v>
      </c>
      <c r="O640" s="55">
        <f>AVERAGE(Tabela1[[#This Row],[Maio]:[Julho]])</f>
        <v>401.59</v>
      </c>
      <c r="P640" s="56">
        <f t="shared" si="9"/>
        <v>0</v>
      </c>
    </row>
    <row r="641" spans="1:16">
      <c r="A641" s="7" t="s">
        <v>533</v>
      </c>
      <c r="B641" s="7" t="s">
        <v>889</v>
      </c>
      <c r="C641" s="8">
        <v>887.24999999999943</v>
      </c>
      <c r="D641" s="8">
        <v>434.15999999999997</v>
      </c>
      <c r="E641" s="8">
        <v>668.36</v>
      </c>
      <c r="F641" s="8">
        <v>499.96999999999991</v>
      </c>
      <c r="G641" s="8">
        <v>990.89</v>
      </c>
      <c r="H641" s="8">
        <v>229.64999999999998</v>
      </c>
      <c r="I641" s="8">
        <v>402.07</v>
      </c>
      <c r="J641" s="9" t="s">
        <v>879</v>
      </c>
      <c r="K641" s="9" t="s">
        <v>21</v>
      </c>
      <c r="L641" s="9" t="s">
        <v>12</v>
      </c>
      <c r="M641" s="9" t="s">
        <v>902</v>
      </c>
      <c r="N641" s="55">
        <f>AVERAGE(Tabela1[[#This Row],[Fevereiro]:[Abril]])</f>
        <v>663.25666666666655</v>
      </c>
      <c r="O641" s="55">
        <f>AVERAGE(Tabela1[[#This Row],[Maio]:[Julho]])</f>
        <v>573.50333333333322</v>
      </c>
      <c r="P641" s="56">
        <f t="shared" si="9"/>
        <v>0</v>
      </c>
    </row>
    <row r="642" spans="1:16">
      <c r="A642" s="7" t="s">
        <v>35</v>
      </c>
      <c r="B642" s="7" t="s">
        <v>888</v>
      </c>
      <c r="C642" s="8">
        <v>114.25</v>
      </c>
      <c r="D642" s="8">
        <v>424.84999999999997</v>
      </c>
      <c r="E642" s="8">
        <v>197.70000000000002</v>
      </c>
      <c r="F642" s="8">
        <v>0</v>
      </c>
      <c r="G642" s="8">
        <v>73.800000000000011</v>
      </c>
      <c r="H642" s="8">
        <v>73.800000000000011</v>
      </c>
      <c r="I642" s="8">
        <v>403.18000000000006</v>
      </c>
      <c r="J642" s="9" t="s">
        <v>879</v>
      </c>
      <c r="K642" s="9" t="s">
        <v>15</v>
      </c>
      <c r="L642" s="9" t="s">
        <v>13</v>
      </c>
      <c r="M642" s="9" t="s">
        <v>902</v>
      </c>
      <c r="N642" s="55">
        <f>AVERAGE(Tabela1[[#This Row],[Fevereiro]:[Abril]])</f>
        <v>245.6</v>
      </c>
      <c r="O642" s="55">
        <f>AVERAGE(Tabela1[[#This Row],[Maio]:[Julho]])</f>
        <v>49.20000000000001</v>
      </c>
      <c r="P642" s="56">
        <f t="shared" ref="P642:P705" si="10">IF(O642&gt;N642,2,IF(O642&lt;N642,0,1))</f>
        <v>0</v>
      </c>
    </row>
    <row r="643" spans="1:16">
      <c r="A643" s="7" t="s">
        <v>274</v>
      </c>
      <c r="B643" s="7" t="s">
        <v>889</v>
      </c>
      <c r="C643" s="8">
        <v>0</v>
      </c>
      <c r="D643" s="8">
        <v>40.89</v>
      </c>
      <c r="E643" s="8">
        <v>0</v>
      </c>
      <c r="F643" s="8">
        <v>672.51000000000022</v>
      </c>
      <c r="G643" s="8">
        <v>0</v>
      </c>
      <c r="H643" s="8">
        <v>61.5</v>
      </c>
      <c r="I643" s="8">
        <v>405.97999999999996</v>
      </c>
      <c r="J643" s="9" t="s">
        <v>879</v>
      </c>
      <c r="K643" s="9" t="s">
        <v>17</v>
      </c>
      <c r="L643" s="9" t="s">
        <v>13</v>
      </c>
      <c r="M643" s="9" t="s">
        <v>902</v>
      </c>
      <c r="N643" s="55">
        <f>AVERAGE(Tabela1[[#This Row],[Fevereiro]:[Abril]])</f>
        <v>13.63</v>
      </c>
      <c r="O643" s="55">
        <f>AVERAGE(Tabela1[[#This Row],[Maio]:[Julho]])</f>
        <v>244.67000000000007</v>
      </c>
      <c r="P643" s="56">
        <f t="shared" si="10"/>
        <v>2</v>
      </c>
    </row>
    <row r="644" spans="1:16">
      <c r="A644" s="7" t="s">
        <v>403</v>
      </c>
      <c r="B644" s="7" t="s">
        <v>888</v>
      </c>
      <c r="C644" s="8">
        <v>0</v>
      </c>
      <c r="D644" s="8">
        <v>73.760000000000005</v>
      </c>
      <c r="E644" s="8">
        <v>334.13999999999987</v>
      </c>
      <c r="F644" s="8">
        <v>368.49999999999994</v>
      </c>
      <c r="G644" s="8">
        <v>464.69999999999987</v>
      </c>
      <c r="H644" s="8">
        <v>73.800000000000011</v>
      </c>
      <c r="I644" s="8">
        <v>415.30999999999995</v>
      </c>
      <c r="J644" s="9" t="s">
        <v>879</v>
      </c>
      <c r="K644" s="9" t="s">
        <v>19</v>
      </c>
      <c r="L644" s="9" t="s">
        <v>13</v>
      </c>
      <c r="M644" s="9" t="s">
        <v>902</v>
      </c>
      <c r="N644" s="55">
        <f>AVERAGE(Tabela1[[#This Row],[Fevereiro]:[Abril]])</f>
        <v>135.96666666666661</v>
      </c>
      <c r="O644" s="55">
        <f>AVERAGE(Tabela1[[#This Row],[Maio]:[Julho]])</f>
        <v>302.33333333333326</v>
      </c>
      <c r="P644" s="56">
        <f t="shared" si="10"/>
        <v>2</v>
      </c>
    </row>
    <row r="645" spans="1:16">
      <c r="A645" s="7" t="s">
        <v>469</v>
      </c>
      <c r="B645" s="7" t="s">
        <v>889</v>
      </c>
      <c r="C645" s="8">
        <v>25.09</v>
      </c>
      <c r="D645" s="8">
        <v>723.76000000000033</v>
      </c>
      <c r="E645" s="8">
        <v>993.11000000000024</v>
      </c>
      <c r="F645" s="8">
        <v>450.88</v>
      </c>
      <c r="G645" s="8">
        <v>656.22999999999956</v>
      </c>
      <c r="H645" s="8">
        <v>371.84</v>
      </c>
      <c r="I645" s="8">
        <v>416.31999999999994</v>
      </c>
      <c r="J645" s="9" t="s">
        <v>879</v>
      </c>
      <c r="K645" s="9" t="s">
        <v>16</v>
      </c>
      <c r="L645" s="9" t="s">
        <v>13</v>
      </c>
      <c r="M645" s="9" t="s">
        <v>902</v>
      </c>
      <c r="N645" s="55">
        <f>AVERAGE(Tabela1[[#This Row],[Fevereiro]:[Abril]])</f>
        <v>580.65333333333353</v>
      </c>
      <c r="O645" s="55">
        <f>AVERAGE(Tabela1[[#This Row],[Maio]:[Julho]])</f>
        <v>492.98333333333318</v>
      </c>
      <c r="P645" s="56">
        <f t="shared" si="10"/>
        <v>0</v>
      </c>
    </row>
    <row r="646" spans="1:16">
      <c r="A646" s="7" t="s">
        <v>176</v>
      </c>
      <c r="B646" s="7" t="s">
        <v>889</v>
      </c>
      <c r="C646" s="8">
        <v>760.32</v>
      </c>
      <c r="D646" s="8">
        <v>0</v>
      </c>
      <c r="E646" s="8">
        <v>436.04999999999995</v>
      </c>
      <c r="F646" s="8">
        <v>319.96000000000004</v>
      </c>
      <c r="G646" s="8">
        <v>353.18000000000006</v>
      </c>
      <c r="H646" s="8">
        <v>727.46000000000015</v>
      </c>
      <c r="I646" s="8">
        <v>423.03999999999996</v>
      </c>
      <c r="J646" s="9" t="s">
        <v>887</v>
      </c>
      <c r="K646" s="9" t="s">
        <v>15</v>
      </c>
      <c r="L646" s="9" t="s">
        <v>13</v>
      </c>
      <c r="M646" s="9" t="s">
        <v>902</v>
      </c>
      <c r="N646" s="55">
        <f>AVERAGE(Tabela1[[#This Row],[Fevereiro]:[Abril]])</f>
        <v>398.78999999999996</v>
      </c>
      <c r="O646" s="55">
        <f>AVERAGE(Tabela1[[#This Row],[Maio]:[Julho]])</f>
        <v>466.86666666666679</v>
      </c>
      <c r="P646" s="56">
        <f t="shared" si="10"/>
        <v>2</v>
      </c>
    </row>
    <row r="647" spans="1:16">
      <c r="A647" s="7" t="s">
        <v>109</v>
      </c>
      <c r="B647" s="7" t="s">
        <v>888</v>
      </c>
      <c r="C647" s="8">
        <v>12.63</v>
      </c>
      <c r="D647" s="8">
        <v>468.18000000000012</v>
      </c>
      <c r="E647" s="8">
        <v>269.81</v>
      </c>
      <c r="F647" s="8">
        <v>445.73999999999995</v>
      </c>
      <c r="G647" s="8">
        <v>33.56</v>
      </c>
      <c r="H647" s="8">
        <v>256.98999999999995</v>
      </c>
      <c r="I647" s="8">
        <v>424.36</v>
      </c>
      <c r="J647" s="9" t="s">
        <v>879</v>
      </c>
      <c r="K647" s="9" t="s">
        <v>16</v>
      </c>
      <c r="L647" s="9" t="s">
        <v>13</v>
      </c>
      <c r="M647" s="9" t="s">
        <v>902</v>
      </c>
      <c r="N647" s="55">
        <f>AVERAGE(Tabela1[[#This Row],[Fevereiro]:[Abril]])</f>
        <v>250.20666666666671</v>
      </c>
      <c r="O647" s="55">
        <f>AVERAGE(Tabela1[[#This Row],[Maio]:[Julho]])</f>
        <v>245.42999999999998</v>
      </c>
      <c r="P647" s="56">
        <f t="shared" si="10"/>
        <v>0</v>
      </c>
    </row>
    <row r="648" spans="1:16">
      <c r="A648" s="7" t="s">
        <v>326</v>
      </c>
      <c r="B648" s="7" t="s">
        <v>889</v>
      </c>
      <c r="C648" s="8">
        <v>0</v>
      </c>
      <c r="D648" s="8">
        <v>0</v>
      </c>
      <c r="E648" s="8">
        <v>0</v>
      </c>
      <c r="F648" s="8">
        <v>0</v>
      </c>
      <c r="G648" s="8">
        <v>0</v>
      </c>
      <c r="H648" s="8">
        <v>0</v>
      </c>
      <c r="I648" s="8">
        <v>426.45999999999987</v>
      </c>
      <c r="J648" s="9" t="s">
        <v>887</v>
      </c>
      <c r="K648" s="9" t="s">
        <v>16</v>
      </c>
      <c r="L648" s="9" t="s">
        <v>13</v>
      </c>
      <c r="M648" s="9" t="s">
        <v>902</v>
      </c>
      <c r="N648" s="55">
        <f>AVERAGE(Tabela1[[#This Row],[Fevereiro]:[Abril]])</f>
        <v>0</v>
      </c>
      <c r="O648" s="55">
        <f>AVERAGE(Tabela1[[#This Row],[Maio]:[Julho]])</f>
        <v>0</v>
      </c>
      <c r="P648" s="56">
        <f t="shared" si="10"/>
        <v>1</v>
      </c>
    </row>
    <row r="649" spans="1:16">
      <c r="A649" s="7" t="s">
        <v>157</v>
      </c>
      <c r="B649" s="7" t="s">
        <v>889</v>
      </c>
      <c r="C649" s="8">
        <v>80.13000000000001</v>
      </c>
      <c r="D649" s="8">
        <v>0</v>
      </c>
      <c r="E649" s="8">
        <v>753.22999999999979</v>
      </c>
      <c r="F649" s="8">
        <v>1610.3200000000006</v>
      </c>
      <c r="G649" s="8">
        <v>1313.6700000000005</v>
      </c>
      <c r="H649" s="8">
        <v>485.72</v>
      </c>
      <c r="I649" s="8">
        <v>427.87000000000006</v>
      </c>
      <c r="J649" s="9" t="s">
        <v>879</v>
      </c>
      <c r="K649" s="9" t="s">
        <v>16</v>
      </c>
      <c r="L649" s="9" t="s">
        <v>13</v>
      </c>
      <c r="M649" s="9" t="s">
        <v>902</v>
      </c>
      <c r="N649" s="55">
        <f>AVERAGE(Tabela1[[#This Row],[Fevereiro]:[Abril]])</f>
        <v>277.78666666666658</v>
      </c>
      <c r="O649" s="55">
        <f>AVERAGE(Tabela1[[#This Row],[Maio]:[Julho]])</f>
        <v>1136.5700000000004</v>
      </c>
      <c r="P649" s="56">
        <f t="shared" si="10"/>
        <v>2</v>
      </c>
    </row>
    <row r="650" spans="1:16">
      <c r="A650" s="7" t="s">
        <v>859</v>
      </c>
      <c r="B650" s="7" t="s">
        <v>888</v>
      </c>
      <c r="C650" s="8">
        <v>1.0900000000000001</v>
      </c>
      <c r="D650" s="8">
        <v>0</v>
      </c>
      <c r="E650" s="8">
        <v>4.7299999999999995</v>
      </c>
      <c r="F650" s="8">
        <v>13.97</v>
      </c>
      <c r="G650" s="8">
        <v>9.91</v>
      </c>
      <c r="H650" s="8">
        <v>0</v>
      </c>
      <c r="I650" s="8">
        <v>429.31000000000012</v>
      </c>
      <c r="J650" s="9" t="s">
        <v>885</v>
      </c>
      <c r="K650" s="9" t="s">
        <v>15</v>
      </c>
      <c r="L650" s="9" t="s">
        <v>13</v>
      </c>
      <c r="M650" s="9" t="s">
        <v>902</v>
      </c>
      <c r="N650" s="55">
        <f>AVERAGE(Tabela1[[#This Row],[Fevereiro]:[Abril]])</f>
        <v>1.9399999999999997</v>
      </c>
      <c r="O650" s="55">
        <f>AVERAGE(Tabela1[[#This Row],[Maio]:[Julho]])</f>
        <v>7.9600000000000009</v>
      </c>
      <c r="P650" s="56">
        <f t="shared" si="10"/>
        <v>2</v>
      </c>
    </row>
    <row r="651" spans="1:16">
      <c r="A651" s="7" t="s">
        <v>712</v>
      </c>
      <c r="B651" s="7" t="s">
        <v>891</v>
      </c>
      <c r="C651" s="8">
        <v>660.84</v>
      </c>
      <c r="D651" s="8">
        <v>0</v>
      </c>
      <c r="E651" s="8">
        <v>69.37</v>
      </c>
      <c r="F651" s="8">
        <v>703.15000000000009</v>
      </c>
      <c r="G651" s="8">
        <v>230.16999999999996</v>
      </c>
      <c r="H651" s="8">
        <v>232.23999999999998</v>
      </c>
      <c r="I651" s="8">
        <v>431.45</v>
      </c>
      <c r="J651" s="9" t="s">
        <v>879</v>
      </c>
      <c r="K651" s="9" t="s">
        <v>22</v>
      </c>
      <c r="L651" s="9" t="s">
        <v>905</v>
      </c>
      <c r="M651" s="7" t="s">
        <v>901</v>
      </c>
      <c r="N651" s="55">
        <f>AVERAGE(Tabela1[[#This Row],[Fevereiro]:[Abril]])</f>
        <v>243.40333333333334</v>
      </c>
      <c r="O651" s="55">
        <f>AVERAGE(Tabela1[[#This Row],[Maio]:[Julho]])</f>
        <v>388.52</v>
      </c>
      <c r="P651" s="56">
        <f t="shared" si="10"/>
        <v>2</v>
      </c>
    </row>
    <row r="652" spans="1:16">
      <c r="A652" s="7" t="s">
        <v>396</v>
      </c>
      <c r="B652" s="7" t="s">
        <v>890</v>
      </c>
      <c r="C652" s="8">
        <v>73.92</v>
      </c>
      <c r="D652" s="8">
        <v>1965.8600000000001</v>
      </c>
      <c r="E652" s="8">
        <v>2375.7599999999984</v>
      </c>
      <c r="F652" s="8">
        <v>862.37</v>
      </c>
      <c r="G652" s="8">
        <v>4385.8799999999992</v>
      </c>
      <c r="H652" s="8">
        <v>520.91999999999996</v>
      </c>
      <c r="I652" s="8">
        <v>435.6</v>
      </c>
      <c r="J652" s="9" t="s">
        <v>879</v>
      </c>
      <c r="K652" s="9" t="s">
        <v>15</v>
      </c>
      <c r="L652" s="9" t="s">
        <v>905</v>
      </c>
      <c r="M652" s="9" t="s">
        <v>902</v>
      </c>
      <c r="N652" s="55">
        <f>AVERAGE(Tabela1[[#This Row],[Fevereiro]:[Abril]])</f>
        <v>1471.8466666666664</v>
      </c>
      <c r="O652" s="55">
        <f>AVERAGE(Tabela1[[#This Row],[Maio]:[Julho]])</f>
        <v>1923.0566666666664</v>
      </c>
      <c r="P652" s="56">
        <f t="shared" si="10"/>
        <v>2</v>
      </c>
    </row>
    <row r="653" spans="1:16">
      <c r="A653" s="7" t="s">
        <v>601</v>
      </c>
      <c r="B653" s="7" t="s">
        <v>890</v>
      </c>
      <c r="C653" s="8">
        <v>73.92</v>
      </c>
      <c r="D653" s="8">
        <v>1058.02</v>
      </c>
      <c r="E653" s="8">
        <v>2179.3000000000002</v>
      </c>
      <c r="F653" s="8">
        <v>119.13000000000001</v>
      </c>
      <c r="G653" s="8">
        <v>2381.1799999999998</v>
      </c>
      <c r="H653" s="8">
        <v>364.04999999999995</v>
      </c>
      <c r="I653" s="8">
        <v>435.6</v>
      </c>
      <c r="J653" s="9" t="s">
        <v>883</v>
      </c>
      <c r="K653" s="9" t="s">
        <v>17</v>
      </c>
      <c r="L653" s="9" t="s">
        <v>13</v>
      </c>
      <c r="M653" s="9" t="s">
        <v>902</v>
      </c>
      <c r="N653" s="55">
        <f>AVERAGE(Tabela1[[#This Row],[Fevereiro]:[Abril]])</f>
        <v>1103.7466666666667</v>
      </c>
      <c r="O653" s="55">
        <f>AVERAGE(Tabela1[[#This Row],[Maio]:[Julho]])</f>
        <v>954.78666666666652</v>
      </c>
      <c r="P653" s="56">
        <f t="shared" si="10"/>
        <v>0</v>
      </c>
    </row>
    <row r="654" spans="1:16">
      <c r="A654" s="7" t="s">
        <v>105</v>
      </c>
      <c r="B654" s="7" t="s">
        <v>890</v>
      </c>
      <c r="C654" s="8">
        <v>73.92</v>
      </c>
      <c r="D654" s="8">
        <v>1350.7100000000005</v>
      </c>
      <c r="E654" s="8">
        <v>686.61000000000013</v>
      </c>
      <c r="F654" s="8">
        <v>171.16000000000003</v>
      </c>
      <c r="G654" s="8">
        <v>1723.3200000000008</v>
      </c>
      <c r="H654" s="8">
        <v>605.48000000000013</v>
      </c>
      <c r="I654" s="8">
        <v>435.6</v>
      </c>
      <c r="J654" s="9" t="s">
        <v>23</v>
      </c>
      <c r="K654" s="9" t="s">
        <v>15</v>
      </c>
      <c r="L654" s="9" t="s">
        <v>13</v>
      </c>
      <c r="M654" s="9" t="s">
        <v>902</v>
      </c>
      <c r="N654" s="55">
        <f>AVERAGE(Tabela1[[#This Row],[Fevereiro]:[Abril]])</f>
        <v>703.7466666666669</v>
      </c>
      <c r="O654" s="55">
        <f>AVERAGE(Tabela1[[#This Row],[Maio]:[Julho]])</f>
        <v>833.32000000000028</v>
      </c>
      <c r="P654" s="56">
        <f t="shared" si="10"/>
        <v>2</v>
      </c>
    </row>
    <row r="655" spans="1:16">
      <c r="A655" s="7" t="s">
        <v>48</v>
      </c>
      <c r="B655" s="7" t="s">
        <v>888</v>
      </c>
      <c r="C655" s="8">
        <v>73.92</v>
      </c>
      <c r="D655" s="8">
        <v>450.64000000000016</v>
      </c>
      <c r="E655" s="8">
        <v>1733.5699999999997</v>
      </c>
      <c r="F655" s="8">
        <v>0</v>
      </c>
      <c r="G655" s="8">
        <v>1975.0899999999995</v>
      </c>
      <c r="H655" s="8">
        <v>73.800000000000011</v>
      </c>
      <c r="I655" s="8">
        <v>435.6</v>
      </c>
      <c r="J655" s="9" t="s">
        <v>879</v>
      </c>
      <c r="K655" s="9" t="s">
        <v>15</v>
      </c>
      <c r="L655" s="9" t="s">
        <v>13</v>
      </c>
      <c r="M655" s="9" t="s">
        <v>902</v>
      </c>
      <c r="N655" s="55">
        <f>AVERAGE(Tabela1[[#This Row],[Fevereiro]:[Abril]])</f>
        <v>752.71</v>
      </c>
      <c r="O655" s="55">
        <f>AVERAGE(Tabela1[[#This Row],[Maio]:[Julho]])</f>
        <v>682.96333333333314</v>
      </c>
      <c r="P655" s="56">
        <f t="shared" si="10"/>
        <v>0</v>
      </c>
    </row>
    <row r="656" spans="1:16">
      <c r="A656" s="7" t="s">
        <v>547</v>
      </c>
      <c r="B656" s="7" t="s">
        <v>889</v>
      </c>
      <c r="C656" s="8">
        <v>73.92</v>
      </c>
      <c r="D656" s="8">
        <v>1295.9599999999998</v>
      </c>
      <c r="E656" s="8">
        <v>913.03000000000009</v>
      </c>
      <c r="F656" s="8">
        <v>124.65</v>
      </c>
      <c r="G656" s="8">
        <v>1246.2400000000002</v>
      </c>
      <c r="H656" s="8">
        <v>670.83000000000027</v>
      </c>
      <c r="I656" s="8">
        <v>435.6</v>
      </c>
      <c r="J656" s="9" t="s">
        <v>879</v>
      </c>
      <c r="K656" s="9" t="s">
        <v>16</v>
      </c>
      <c r="L656" s="9" t="s">
        <v>12</v>
      </c>
      <c r="M656" s="9" t="s">
        <v>902</v>
      </c>
      <c r="N656" s="55">
        <f>AVERAGE(Tabela1[[#This Row],[Fevereiro]:[Abril]])</f>
        <v>760.96999999999991</v>
      </c>
      <c r="O656" s="55">
        <f>AVERAGE(Tabela1[[#This Row],[Maio]:[Julho]])</f>
        <v>680.57333333333361</v>
      </c>
      <c r="P656" s="56">
        <f t="shared" si="10"/>
        <v>0</v>
      </c>
    </row>
    <row r="657" spans="1:16">
      <c r="A657" s="7" t="s">
        <v>530</v>
      </c>
      <c r="B657" s="7" t="s">
        <v>889</v>
      </c>
      <c r="C657" s="8">
        <v>73.92</v>
      </c>
      <c r="D657" s="8">
        <v>487.0200000000001</v>
      </c>
      <c r="E657" s="8">
        <v>349.2</v>
      </c>
      <c r="F657" s="8">
        <v>112.69</v>
      </c>
      <c r="G657" s="8">
        <v>781.47000000000025</v>
      </c>
      <c r="H657" s="8">
        <v>427.14000000000004</v>
      </c>
      <c r="I657" s="8">
        <v>435.6</v>
      </c>
      <c r="J657" s="9" t="s">
        <v>879</v>
      </c>
      <c r="K657" s="9" t="s">
        <v>21</v>
      </c>
      <c r="L657" s="9" t="s">
        <v>13</v>
      </c>
      <c r="M657" s="9" t="s">
        <v>902</v>
      </c>
      <c r="N657" s="55">
        <f>AVERAGE(Tabela1[[#This Row],[Fevereiro]:[Abril]])</f>
        <v>303.38000000000005</v>
      </c>
      <c r="O657" s="55">
        <f>AVERAGE(Tabela1[[#This Row],[Maio]:[Julho]])</f>
        <v>440.43333333333345</v>
      </c>
      <c r="P657" s="56">
        <f t="shared" si="10"/>
        <v>2</v>
      </c>
    </row>
    <row r="658" spans="1:16">
      <c r="A658" s="7" t="s">
        <v>554</v>
      </c>
      <c r="B658" s="7" t="s">
        <v>889</v>
      </c>
      <c r="C658" s="8">
        <v>73.92</v>
      </c>
      <c r="D658" s="8">
        <v>402.61000000000018</v>
      </c>
      <c r="E658" s="8">
        <v>547.70999999999992</v>
      </c>
      <c r="F658" s="8">
        <v>110.14</v>
      </c>
      <c r="G658" s="8">
        <v>625.73</v>
      </c>
      <c r="H658" s="8">
        <v>230.19</v>
      </c>
      <c r="I658" s="8">
        <v>435.6</v>
      </c>
      <c r="J658" s="9" t="s">
        <v>882</v>
      </c>
      <c r="K658" s="9" t="s">
        <v>17</v>
      </c>
      <c r="L658" s="9" t="s">
        <v>13</v>
      </c>
      <c r="M658" s="9" t="s">
        <v>902</v>
      </c>
      <c r="N658" s="55">
        <f>AVERAGE(Tabela1[[#This Row],[Fevereiro]:[Abril]])</f>
        <v>341.41333333333341</v>
      </c>
      <c r="O658" s="55">
        <f>AVERAGE(Tabela1[[#This Row],[Maio]:[Julho]])</f>
        <v>322.02</v>
      </c>
      <c r="P658" s="56">
        <f t="shared" si="10"/>
        <v>0</v>
      </c>
    </row>
    <row r="659" spans="1:16">
      <c r="A659" s="7" t="s">
        <v>184</v>
      </c>
      <c r="B659" s="7" t="s">
        <v>889</v>
      </c>
      <c r="C659" s="8">
        <v>73.92</v>
      </c>
      <c r="D659" s="8">
        <v>507.73000000000013</v>
      </c>
      <c r="E659" s="8">
        <v>219.01999999999998</v>
      </c>
      <c r="F659" s="8">
        <v>121.27000000000001</v>
      </c>
      <c r="G659" s="8">
        <v>509.87000000000006</v>
      </c>
      <c r="H659" s="8">
        <v>266.36</v>
      </c>
      <c r="I659" s="8">
        <v>435.6</v>
      </c>
      <c r="J659" s="9" t="s">
        <v>879</v>
      </c>
      <c r="K659" s="9" t="s">
        <v>15</v>
      </c>
      <c r="L659" s="9" t="s">
        <v>13</v>
      </c>
      <c r="M659" s="9" t="s">
        <v>902</v>
      </c>
      <c r="N659" s="55">
        <f>AVERAGE(Tabela1[[#This Row],[Fevereiro]:[Abril]])</f>
        <v>266.89000000000004</v>
      </c>
      <c r="O659" s="55">
        <f>AVERAGE(Tabela1[[#This Row],[Maio]:[Julho]])</f>
        <v>299.16666666666669</v>
      </c>
      <c r="P659" s="56">
        <f t="shared" si="10"/>
        <v>2</v>
      </c>
    </row>
    <row r="660" spans="1:16">
      <c r="A660" s="7" t="s">
        <v>875</v>
      </c>
      <c r="B660" s="7" t="s">
        <v>888</v>
      </c>
      <c r="C660" s="8">
        <v>0</v>
      </c>
      <c r="D660" s="8">
        <v>0</v>
      </c>
      <c r="E660" s="8">
        <v>0</v>
      </c>
      <c r="F660" s="8">
        <v>0</v>
      </c>
      <c r="G660" s="8">
        <v>0</v>
      </c>
      <c r="H660" s="8">
        <v>24.6</v>
      </c>
      <c r="I660" s="8">
        <v>440.66</v>
      </c>
      <c r="J660" s="9" t="s">
        <v>881</v>
      </c>
      <c r="K660" s="9" t="s">
        <v>22</v>
      </c>
      <c r="L660" s="9" t="s">
        <v>13</v>
      </c>
      <c r="M660" s="7" t="s">
        <v>901</v>
      </c>
      <c r="N660" s="55">
        <f>AVERAGE(Tabela1[[#This Row],[Fevereiro]:[Abril]])</f>
        <v>0</v>
      </c>
      <c r="O660" s="55">
        <f>AVERAGE(Tabela1[[#This Row],[Maio]:[Julho]])</f>
        <v>8.2000000000000011</v>
      </c>
      <c r="P660" s="56">
        <f t="shared" si="10"/>
        <v>2</v>
      </c>
    </row>
    <row r="661" spans="1:16">
      <c r="A661" s="7" t="s">
        <v>180</v>
      </c>
      <c r="B661" s="7" t="s">
        <v>888</v>
      </c>
      <c r="C661" s="8">
        <v>1.84</v>
      </c>
      <c r="D661" s="8">
        <v>1.84</v>
      </c>
      <c r="E661" s="8">
        <v>92.47</v>
      </c>
      <c r="F661" s="8">
        <v>276.51</v>
      </c>
      <c r="G661" s="8">
        <v>81.819999999999993</v>
      </c>
      <c r="H661" s="8">
        <v>61.5</v>
      </c>
      <c r="I661" s="8">
        <v>450.41</v>
      </c>
      <c r="J661" s="9" t="s">
        <v>883</v>
      </c>
      <c r="K661" s="9" t="s">
        <v>15</v>
      </c>
      <c r="L661" s="9" t="s">
        <v>13</v>
      </c>
      <c r="M661" s="9" t="s">
        <v>902</v>
      </c>
      <c r="N661" s="55">
        <f>AVERAGE(Tabela1[[#This Row],[Fevereiro]:[Abril]])</f>
        <v>32.050000000000004</v>
      </c>
      <c r="O661" s="55">
        <f>AVERAGE(Tabela1[[#This Row],[Maio]:[Julho]])</f>
        <v>139.94333333333333</v>
      </c>
      <c r="P661" s="56">
        <f t="shared" si="10"/>
        <v>2</v>
      </c>
    </row>
    <row r="662" spans="1:16">
      <c r="A662" s="7" t="s">
        <v>290</v>
      </c>
      <c r="B662" s="7" t="s">
        <v>889</v>
      </c>
      <c r="C662" s="8">
        <v>265.08000000000004</v>
      </c>
      <c r="D662" s="8">
        <v>90.460000000000008</v>
      </c>
      <c r="E662" s="8">
        <v>9.58</v>
      </c>
      <c r="F662" s="8">
        <v>86.100000000000009</v>
      </c>
      <c r="G662" s="8">
        <v>298.8300000000001</v>
      </c>
      <c r="H662" s="8">
        <v>38.46</v>
      </c>
      <c r="I662" s="8">
        <v>450.56999999999994</v>
      </c>
      <c r="J662" s="9" t="s">
        <v>879</v>
      </c>
      <c r="K662" s="9" t="s">
        <v>17</v>
      </c>
      <c r="L662" s="9" t="s">
        <v>13</v>
      </c>
      <c r="M662" s="7" t="s">
        <v>901</v>
      </c>
      <c r="N662" s="55">
        <f>AVERAGE(Tabela1[[#This Row],[Fevereiro]:[Abril]])</f>
        <v>121.70666666666669</v>
      </c>
      <c r="O662" s="55">
        <f>AVERAGE(Tabela1[[#This Row],[Maio]:[Julho]])</f>
        <v>141.13000000000002</v>
      </c>
      <c r="P662" s="56">
        <f t="shared" si="10"/>
        <v>2</v>
      </c>
    </row>
    <row r="663" spans="1:16">
      <c r="A663" s="7" t="s">
        <v>49</v>
      </c>
      <c r="B663" s="7" t="s">
        <v>888</v>
      </c>
      <c r="C663" s="8">
        <v>133.56</v>
      </c>
      <c r="D663" s="8">
        <v>158.24</v>
      </c>
      <c r="E663" s="8">
        <v>481.97</v>
      </c>
      <c r="F663" s="8">
        <v>142.22</v>
      </c>
      <c r="G663" s="8">
        <v>131.44</v>
      </c>
      <c r="H663" s="8">
        <v>149.42999999999998</v>
      </c>
      <c r="I663" s="8">
        <v>453.54</v>
      </c>
      <c r="J663" s="9" t="s">
        <v>879</v>
      </c>
      <c r="K663" s="9" t="s">
        <v>15</v>
      </c>
      <c r="L663" s="9" t="s">
        <v>13</v>
      </c>
      <c r="M663" s="9" t="s">
        <v>902</v>
      </c>
      <c r="N663" s="55">
        <f>AVERAGE(Tabela1[[#This Row],[Fevereiro]:[Abril]])</f>
        <v>257.92333333333335</v>
      </c>
      <c r="O663" s="55">
        <f>AVERAGE(Tabela1[[#This Row],[Maio]:[Julho]])</f>
        <v>141.02999999999997</v>
      </c>
      <c r="P663" s="56">
        <f t="shared" si="10"/>
        <v>0</v>
      </c>
    </row>
    <row r="664" spans="1:16">
      <c r="A664" s="7" t="s">
        <v>837</v>
      </c>
      <c r="B664" s="7" t="s">
        <v>888</v>
      </c>
      <c r="C664" s="8">
        <v>879.0600000000004</v>
      </c>
      <c r="D664" s="8">
        <v>73.92</v>
      </c>
      <c r="E664" s="8">
        <v>729.12</v>
      </c>
      <c r="F664" s="8">
        <v>73.800000000000011</v>
      </c>
      <c r="G664" s="8">
        <v>0</v>
      </c>
      <c r="H664" s="8">
        <v>147.60000000000002</v>
      </c>
      <c r="I664" s="8">
        <v>455.8</v>
      </c>
      <c r="J664" s="9" t="s">
        <v>879</v>
      </c>
      <c r="K664" s="9" t="s">
        <v>15</v>
      </c>
      <c r="L664" s="9" t="s">
        <v>13</v>
      </c>
      <c r="M664" s="7" t="s">
        <v>901</v>
      </c>
      <c r="N664" s="55">
        <f>AVERAGE(Tabela1[[#This Row],[Fevereiro]:[Abril]])</f>
        <v>560.70000000000016</v>
      </c>
      <c r="O664" s="55">
        <f>AVERAGE(Tabela1[[#This Row],[Maio]:[Julho]])</f>
        <v>73.800000000000011</v>
      </c>
      <c r="P664" s="56">
        <f t="shared" si="10"/>
        <v>0</v>
      </c>
    </row>
    <row r="665" spans="1:16">
      <c r="A665" s="7" t="s">
        <v>660</v>
      </c>
      <c r="B665" s="7" t="s">
        <v>890</v>
      </c>
      <c r="C665" s="8">
        <v>1.84</v>
      </c>
      <c r="D665" s="8">
        <v>330.65000000000003</v>
      </c>
      <c r="E665" s="8">
        <v>0</v>
      </c>
      <c r="F665" s="8">
        <v>457.03999999999996</v>
      </c>
      <c r="G665" s="8">
        <v>326.99</v>
      </c>
      <c r="H665" s="8">
        <v>73.800000000000011</v>
      </c>
      <c r="I665" s="8">
        <v>457.62</v>
      </c>
      <c r="J665" s="9" t="s">
        <v>879</v>
      </c>
      <c r="K665" s="9" t="s">
        <v>16</v>
      </c>
      <c r="L665" s="9" t="s">
        <v>13</v>
      </c>
      <c r="M665" s="7" t="s">
        <v>901</v>
      </c>
      <c r="N665" s="55">
        <f>AVERAGE(Tabela1[[#This Row],[Fevereiro]:[Abril]])</f>
        <v>110.83</v>
      </c>
      <c r="O665" s="55">
        <f>AVERAGE(Tabela1[[#This Row],[Maio]:[Julho]])</f>
        <v>285.94333333333333</v>
      </c>
      <c r="P665" s="56">
        <f t="shared" si="10"/>
        <v>2</v>
      </c>
    </row>
    <row r="666" spans="1:16">
      <c r="A666" s="7" t="s">
        <v>803</v>
      </c>
      <c r="B666" s="7" t="s">
        <v>891</v>
      </c>
      <c r="C666" s="8">
        <v>979.95999999999981</v>
      </c>
      <c r="D666" s="8">
        <v>457.50000000000017</v>
      </c>
      <c r="E666" s="8">
        <v>753.29000000000019</v>
      </c>
      <c r="F666" s="8">
        <v>853.04000000000019</v>
      </c>
      <c r="G666" s="8">
        <v>542.14</v>
      </c>
      <c r="H666" s="8">
        <v>73.800000000000011</v>
      </c>
      <c r="I666" s="8">
        <v>460.70000000000005</v>
      </c>
      <c r="J666" s="9" t="s">
        <v>881</v>
      </c>
      <c r="K666" s="9" t="s">
        <v>15</v>
      </c>
      <c r="L666" s="9" t="s">
        <v>13</v>
      </c>
      <c r="M666" s="9" t="s">
        <v>902</v>
      </c>
      <c r="N666" s="55">
        <f>AVERAGE(Tabela1[[#This Row],[Fevereiro]:[Abril]])</f>
        <v>730.25</v>
      </c>
      <c r="O666" s="55">
        <f>AVERAGE(Tabela1[[#This Row],[Maio]:[Julho]])</f>
        <v>489.66000000000008</v>
      </c>
      <c r="P666" s="56">
        <f t="shared" si="10"/>
        <v>0</v>
      </c>
    </row>
    <row r="667" spans="1:16">
      <c r="A667" s="7" t="s">
        <v>252</v>
      </c>
      <c r="B667" s="7" t="s">
        <v>888</v>
      </c>
      <c r="C667" s="8">
        <v>395.01</v>
      </c>
      <c r="D667" s="8">
        <v>450.36999999999989</v>
      </c>
      <c r="E667" s="8">
        <v>965.4400000000004</v>
      </c>
      <c r="F667" s="8">
        <v>443</v>
      </c>
      <c r="G667" s="8">
        <v>629.57000000000005</v>
      </c>
      <c r="H667" s="8">
        <v>668.76999999999987</v>
      </c>
      <c r="I667" s="8">
        <v>463.52</v>
      </c>
      <c r="J667" s="9" t="s">
        <v>881</v>
      </c>
      <c r="K667" s="9" t="s">
        <v>15</v>
      </c>
      <c r="L667" s="9" t="s">
        <v>13</v>
      </c>
      <c r="M667" s="9" t="s">
        <v>902</v>
      </c>
      <c r="N667" s="55">
        <f>AVERAGE(Tabela1[[#This Row],[Fevereiro]:[Abril]])</f>
        <v>603.60666666666668</v>
      </c>
      <c r="O667" s="55">
        <f>AVERAGE(Tabela1[[#This Row],[Maio]:[Julho]])</f>
        <v>580.44666666666672</v>
      </c>
      <c r="P667" s="56">
        <f t="shared" si="10"/>
        <v>0</v>
      </c>
    </row>
    <row r="668" spans="1:16">
      <c r="A668" s="7" t="s">
        <v>219</v>
      </c>
      <c r="B668" s="7" t="s">
        <v>888</v>
      </c>
      <c r="C668" s="8">
        <v>334.40000000000015</v>
      </c>
      <c r="D668" s="8">
        <v>1083.18</v>
      </c>
      <c r="E668" s="8">
        <v>429.68</v>
      </c>
      <c r="F668" s="8">
        <v>148.76</v>
      </c>
      <c r="G668" s="8">
        <v>31.01</v>
      </c>
      <c r="H668" s="8">
        <v>363.28000000000003</v>
      </c>
      <c r="I668" s="8">
        <v>464.08</v>
      </c>
      <c r="J668" s="9" t="s">
        <v>884</v>
      </c>
      <c r="K668" s="9" t="s">
        <v>15</v>
      </c>
      <c r="L668" s="9" t="s">
        <v>905</v>
      </c>
      <c r="M668" s="9" t="s">
        <v>902</v>
      </c>
      <c r="N668" s="55">
        <f>AVERAGE(Tabela1[[#This Row],[Fevereiro]:[Abril]])</f>
        <v>615.75333333333344</v>
      </c>
      <c r="O668" s="55">
        <f>AVERAGE(Tabela1[[#This Row],[Maio]:[Julho]])</f>
        <v>181.01666666666665</v>
      </c>
      <c r="P668" s="56">
        <f t="shared" si="10"/>
        <v>0</v>
      </c>
    </row>
    <row r="669" spans="1:16">
      <c r="A669" s="7" t="s">
        <v>112</v>
      </c>
      <c r="B669" s="7" t="s">
        <v>889</v>
      </c>
      <c r="C669" s="8">
        <v>4.8</v>
      </c>
      <c r="D669" s="8">
        <v>43.53</v>
      </c>
      <c r="E669" s="8">
        <v>8.6999999999999993</v>
      </c>
      <c r="F669" s="8">
        <v>164.26999999999998</v>
      </c>
      <c r="G669" s="8">
        <v>21.12</v>
      </c>
      <c r="H669" s="8">
        <v>22</v>
      </c>
      <c r="I669" s="8">
        <v>467.09999999999991</v>
      </c>
      <c r="J669" s="9" t="s">
        <v>879</v>
      </c>
      <c r="K669" s="9" t="s">
        <v>16</v>
      </c>
      <c r="L669" s="9" t="s">
        <v>13</v>
      </c>
      <c r="M669" s="9" t="s">
        <v>902</v>
      </c>
      <c r="N669" s="55">
        <f>AVERAGE(Tabela1[[#This Row],[Fevereiro]:[Abril]])</f>
        <v>19.010000000000002</v>
      </c>
      <c r="O669" s="55">
        <f>AVERAGE(Tabela1[[#This Row],[Maio]:[Julho]])</f>
        <v>69.13</v>
      </c>
      <c r="P669" s="56">
        <f t="shared" si="10"/>
        <v>2</v>
      </c>
    </row>
    <row r="670" spans="1:16">
      <c r="A670" s="7" t="s">
        <v>154</v>
      </c>
      <c r="B670" s="7" t="s">
        <v>890</v>
      </c>
      <c r="C670" s="8">
        <v>1111.53</v>
      </c>
      <c r="D670" s="8">
        <v>640.53</v>
      </c>
      <c r="E670" s="8">
        <v>169.41</v>
      </c>
      <c r="F670" s="8">
        <v>815.53000000000009</v>
      </c>
      <c r="G670" s="8">
        <v>547.41000000000008</v>
      </c>
      <c r="H670" s="8">
        <v>981.56000000000006</v>
      </c>
      <c r="I670" s="8">
        <v>467.46</v>
      </c>
      <c r="J670" s="9" t="s">
        <v>879</v>
      </c>
      <c r="K670" s="9" t="s">
        <v>17</v>
      </c>
      <c r="L670" s="9" t="s">
        <v>13</v>
      </c>
      <c r="M670" s="9" t="s">
        <v>902</v>
      </c>
      <c r="N670" s="55">
        <f>AVERAGE(Tabela1[[#This Row],[Fevereiro]:[Abril]])</f>
        <v>640.49</v>
      </c>
      <c r="O670" s="55">
        <f>AVERAGE(Tabela1[[#This Row],[Maio]:[Julho]])</f>
        <v>781.5</v>
      </c>
      <c r="P670" s="56">
        <f t="shared" si="10"/>
        <v>2</v>
      </c>
    </row>
    <row r="671" spans="1:16">
      <c r="A671" s="7" t="s">
        <v>701</v>
      </c>
      <c r="B671" s="7" t="s">
        <v>891</v>
      </c>
      <c r="C671" s="8">
        <v>378.29</v>
      </c>
      <c r="D671" s="8">
        <v>400.99999999999994</v>
      </c>
      <c r="E671" s="8">
        <v>703.5200000000001</v>
      </c>
      <c r="F671" s="8">
        <v>316.69</v>
      </c>
      <c r="G671" s="8">
        <v>428.51000000000005</v>
      </c>
      <c r="H671" s="8">
        <v>344.02000000000004</v>
      </c>
      <c r="I671" s="8">
        <v>467.94000000000005</v>
      </c>
      <c r="J671" s="9" t="s">
        <v>879</v>
      </c>
      <c r="K671" s="9" t="s">
        <v>22</v>
      </c>
      <c r="L671" s="9" t="s">
        <v>905</v>
      </c>
      <c r="M671" s="7" t="s">
        <v>901</v>
      </c>
      <c r="N671" s="55">
        <f>AVERAGE(Tabela1[[#This Row],[Fevereiro]:[Abril]])</f>
        <v>494.27</v>
      </c>
      <c r="O671" s="55">
        <f>AVERAGE(Tabela1[[#This Row],[Maio]:[Julho]])</f>
        <v>363.07333333333332</v>
      </c>
      <c r="P671" s="56">
        <f t="shared" si="10"/>
        <v>0</v>
      </c>
    </row>
    <row r="672" spans="1:16">
      <c r="A672" s="7" t="s">
        <v>108</v>
      </c>
      <c r="B672" s="7" t="s">
        <v>888</v>
      </c>
      <c r="C672" s="8">
        <v>237.86</v>
      </c>
      <c r="D672" s="8">
        <v>2842.1200000000008</v>
      </c>
      <c r="E672" s="8">
        <v>874.37000000000012</v>
      </c>
      <c r="F672" s="8">
        <v>1165.1400000000003</v>
      </c>
      <c r="G672" s="8">
        <v>866.38999999999987</v>
      </c>
      <c r="H672" s="8">
        <v>73.800000000000011</v>
      </c>
      <c r="I672" s="8">
        <v>469.65000000000009</v>
      </c>
      <c r="J672" s="9" t="s">
        <v>879</v>
      </c>
      <c r="K672" s="9" t="s">
        <v>16</v>
      </c>
      <c r="L672" s="9" t="s">
        <v>13</v>
      </c>
      <c r="M672" s="9" t="s">
        <v>902</v>
      </c>
      <c r="N672" s="55">
        <f>AVERAGE(Tabela1[[#This Row],[Fevereiro]:[Abril]])</f>
        <v>1318.116666666667</v>
      </c>
      <c r="O672" s="55">
        <f>AVERAGE(Tabela1[[#This Row],[Maio]:[Julho]])</f>
        <v>701.77666666666676</v>
      </c>
      <c r="P672" s="56">
        <f t="shared" si="10"/>
        <v>0</v>
      </c>
    </row>
    <row r="673" spans="1:16">
      <c r="A673" s="7" t="s">
        <v>610</v>
      </c>
      <c r="B673" s="7" t="s">
        <v>890</v>
      </c>
      <c r="C673" s="8">
        <v>1532.9799999999993</v>
      </c>
      <c r="D673" s="8">
        <v>799.35999999999967</v>
      </c>
      <c r="E673" s="8">
        <v>557.13000000000011</v>
      </c>
      <c r="F673" s="8">
        <v>13549.939999999993</v>
      </c>
      <c r="G673" s="8">
        <v>1510.9799999999987</v>
      </c>
      <c r="H673" s="8">
        <v>2253.0299999999988</v>
      </c>
      <c r="I673" s="8">
        <v>471.9</v>
      </c>
      <c r="J673" s="9" t="s">
        <v>879</v>
      </c>
      <c r="K673" s="9" t="s">
        <v>20</v>
      </c>
      <c r="L673" s="9" t="s">
        <v>14</v>
      </c>
      <c r="M673" s="9" t="s">
        <v>902</v>
      </c>
      <c r="N673" s="55">
        <f>AVERAGE(Tabela1[[#This Row],[Fevereiro]:[Abril]])</f>
        <v>963.15666666666641</v>
      </c>
      <c r="O673" s="55">
        <f>AVERAGE(Tabela1[[#This Row],[Maio]:[Julho]])</f>
        <v>5771.316666666663</v>
      </c>
      <c r="P673" s="56">
        <f t="shared" si="10"/>
        <v>2</v>
      </c>
    </row>
    <row r="674" spans="1:16">
      <c r="A674" s="7" t="s">
        <v>365</v>
      </c>
      <c r="B674" s="7" t="s">
        <v>890</v>
      </c>
      <c r="C674" s="8">
        <v>134.44999999999999</v>
      </c>
      <c r="D674" s="8">
        <v>620.52</v>
      </c>
      <c r="E674" s="8">
        <v>891.2</v>
      </c>
      <c r="F674" s="8">
        <v>281.33000000000004</v>
      </c>
      <c r="G674" s="8">
        <v>764.09999999999968</v>
      </c>
      <c r="H674" s="8">
        <v>554.13999999999976</v>
      </c>
      <c r="I674" s="8">
        <v>478.64000000000004</v>
      </c>
      <c r="J674" s="9" t="s">
        <v>881</v>
      </c>
      <c r="K674" s="9" t="s">
        <v>19</v>
      </c>
      <c r="L674" s="9" t="s">
        <v>13</v>
      </c>
      <c r="M674" s="9" t="s">
        <v>902</v>
      </c>
      <c r="N674" s="55">
        <f>AVERAGE(Tabela1[[#This Row],[Fevereiro]:[Abril]])</f>
        <v>548.72333333333336</v>
      </c>
      <c r="O674" s="55">
        <f>AVERAGE(Tabela1[[#This Row],[Maio]:[Julho]])</f>
        <v>533.18999999999994</v>
      </c>
      <c r="P674" s="56">
        <f t="shared" si="10"/>
        <v>0</v>
      </c>
    </row>
    <row r="675" spans="1:16">
      <c r="A675" s="7" t="s">
        <v>725</v>
      </c>
      <c r="B675" s="7" t="s">
        <v>891</v>
      </c>
      <c r="C675" s="8">
        <v>538.68999999999994</v>
      </c>
      <c r="D675" s="8">
        <v>1561.96</v>
      </c>
      <c r="E675" s="8">
        <v>643.21999999999991</v>
      </c>
      <c r="F675" s="8">
        <v>311.67</v>
      </c>
      <c r="G675" s="8">
        <v>408.96999999999997</v>
      </c>
      <c r="H675" s="8">
        <v>514.83999999999992</v>
      </c>
      <c r="I675" s="8">
        <v>481.02</v>
      </c>
      <c r="J675" s="9" t="s">
        <v>879</v>
      </c>
      <c r="K675" s="9" t="s">
        <v>16</v>
      </c>
      <c r="L675" s="9" t="s">
        <v>13</v>
      </c>
      <c r="M675" s="9" t="s">
        <v>902</v>
      </c>
      <c r="N675" s="55">
        <f>AVERAGE(Tabela1[[#This Row],[Fevereiro]:[Abril]])</f>
        <v>914.62333333333333</v>
      </c>
      <c r="O675" s="55">
        <f>AVERAGE(Tabela1[[#This Row],[Maio]:[Julho]])</f>
        <v>411.82666666666665</v>
      </c>
      <c r="P675" s="56">
        <f t="shared" si="10"/>
        <v>0</v>
      </c>
    </row>
    <row r="676" spans="1:16">
      <c r="A676" s="7" t="s">
        <v>692</v>
      </c>
      <c r="B676" s="7" t="s">
        <v>890</v>
      </c>
      <c r="C676" s="8">
        <v>421.44000000000011</v>
      </c>
      <c r="D676" s="8">
        <v>0</v>
      </c>
      <c r="E676" s="8">
        <v>69.37</v>
      </c>
      <c r="F676" s="8">
        <v>0</v>
      </c>
      <c r="G676" s="8">
        <v>73.800000000000011</v>
      </c>
      <c r="H676" s="8">
        <v>73.800000000000011</v>
      </c>
      <c r="I676" s="8">
        <v>484.89000000000004</v>
      </c>
      <c r="J676" s="9" t="s">
        <v>886</v>
      </c>
      <c r="K676" s="9" t="s">
        <v>16</v>
      </c>
      <c r="L676" s="9" t="s">
        <v>13</v>
      </c>
      <c r="M676" s="7" t="s">
        <v>901</v>
      </c>
      <c r="N676" s="55">
        <f>AVERAGE(Tabela1[[#This Row],[Fevereiro]:[Abril]])</f>
        <v>163.60333333333338</v>
      </c>
      <c r="O676" s="55">
        <f>AVERAGE(Tabela1[[#This Row],[Maio]:[Julho]])</f>
        <v>49.20000000000001</v>
      </c>
      <c r="P676" s="56">
        <f t="shared" si="10"/>
        <v>0</v>
      </c>
    </row>
    <row r="677" spans="1:16">
      <c r="A677" s="7" t="s">
        <v>698</v>
      </c>
      <c r="B677" s="7" t="s">
        <v>891</v>
      </c>
      <c r="C677" s="8">
        <v>0</v>
      </c>
      <c r="D677" s="8">
        <v>0</v>
      </c>
      <c r="E677" s="8">
        <v>0</v>
      </c>
      <c r="F677" s="8">
        <v>185.2</v>
      </c>
      <c r="G677" s="8">
        <v>0</v>
      </c>
      <c r="H677" s="8">
        <v>369.49</v>
      </c>
      <c r="I677" s="8">
        <v>485.46000000000004</v>
      </c>
      <c r="J677" s="9" t="s">
        <v>879</v>
      </c>
      <c r="K677" s="9" t="s">
        <v>16</v>
      </c>
      <c r="L677" s="9" t="s">
        <v>905</v>
      </c>
      <c r="M677" s="7" t="s">
        <v>901</v>
      </c>
      <c r="N677" s="55">
        <f>AVERAGE(Tabela1[[#This Row],[Fevereiro]:[Abril]])</f>
        <v>0</v>
      </c>
      <c r="O677" s="55">
        <f>AVERAGE(Tabela1[[#This Row],[Maio]:[Julho]])</f>
        <v>184.89666666666668</v>
      </c>
      <c r="P677" s="56">
        <f t="shared" si="10"/>
        <v>2</v>
      </c>
    </row>
    <row r="678" spans="1:16">
      <c r="A678" s="7" t="s">
        <v>555</v>
      </c>
      <c r="B678" s="7" t="s">
        <v>889</v>
      </c>
      <c r="C678" s="8">
        <v>1.0900000000000001</v>
      </c>
      <c r="D678" s="8">
        <v>3.68</v>
      </c>
      <c r="E678" s="8">
        <v>415.52000000000004</v>
      </c>
      <c r="F678" s="8">
        <v>0</v>
      </c>
      <c r="G678" s="8">
        <v>998.16000000000008</v>
      </c>
      <c r="H678" s="8">
        <v>627.49</v>
      </c>
      <c r="I678" s="8">
        <v>485.82</v>
      </c>
      <c r="J678" s="9" t="s">
        <v>879</v>
      </c>
      <c r="K678" s="9" t="s">
        <v>17</v>
      </c>
      <c r="L678" s="9" t="s">
        <v>12</v>
      </c>
      <c r="M678" s="9" t="s">
        <v>902</v>
      </c>
      <c r="N678" s="55">
        <f>AVERAGE(Tabela1[[#This Row],[Fevereiro]:[Abril]])</f>
        <v>140.09666666666666</v>
      </c>
      <c r="O678" s="55">
        <f>AVERAGE(Tabela1[[#This Row],[Maio]:[Julho]])</f>
        <v>541.88333333333333</v>
      </c>
      <c r="P678" s="56">
        <f t="shared" si="10"/>
        <v>2</v>
      </c>
    </row>
    <row r="679" spans="1:16">
      <c r="A679" s="7" t="s">
        <v>550</v>
      </c>
      <c r="B679" s="7" t="s">
        <v>889</v>
      </c>
      <c r="C679" s="8">
        <v>1731.8500000000006</v>
      </c>
      <c r="D679" s="8">
        <v>483.25</v>
      </c>
      <c r="E679" s="8">
        <v>1076.8499999999997</v>
      </c>
      <c r="F679" s="8">
        <v>1268.27</v>
      </c>
      <c r="G679" s="8">
        <v>950.15000000000043</v>
      </c>
      <c r="H679" s="8">
        <v>886.29000000000065</v>
      </c>
      <c r="I679" s="8">
        <v>486.98999999999995</v>
      </c>
      <c r="J679" s="9" t="s">
        <v>879</v>
      </c>
      <c r="K679" s="9" t="s">
        <v>21</v>
      </c>
      <c r="L679" s="9" t="s">
        <v>13</v>
      </c>
      <c r="M679" s="9" t="s">
        <v>902</v>
      </c>
      <c r="N679" s="55">
        <f>AVERAGE(Tabela1[[#This Row],[Fevereiro]:[Abril]])</f>
        <v>1097.3166666666666</v>
      </c>
      <c r="O679" s="55">
        <f>AVERAGE(Tabela1[[#This Row],[Maio]:[Julho]])</f>
        <v>1034.9033333333336</v>
      </c>
      <c r="P679" s="56">
        <f t="shared" si="10"/>
        <v>0</v>
      </c>
    </row>
    <row r="680" spans="1:16">
      <c r="A680" s="7" t="s">
        <v>327</v>
      </c>
      <c r="B680" s="7" t="s">
        <v>888</v>
      </c>
      <c r="C680" s="8">
        <v>237.61999999999995</v>
      </c>
      <c r="D680" s="8">
        <v>655.73999999999978</v>
      </c>
      <c r="E680" s="8">
        <v>495.09000000000009</v>
      </c>
      <c r="F680" s="8">
        <v>438.68999999999994</v>
      </c>
      <c r="G680" s="8">
        <v>699.06000000000006</v>
      </c>
      <c r="H680" s="8">
        <v>106.26</v>
      </c>
      <c r="I680" s="8">
        <v>493.19000000000023</v>
      </c>
      <c r="J680" s="9" t="s">
        <v>885</v>
      </c>
      <c r="K680" s="9" t="s">
        <v>15</v>
      </c>
      <c r="L680" s="9" t="s">
        <v>13</v>
      </c>
      <c r="M680" s="9" t="s">
        <v>902</v>
      </c>
      <c r="N680" s="55">
        <f>AVERAGE(Tabela1[[#This Row],[Fevereiro]:[Abril]])</f>
        <v>462.81666666666661</v>
      </c>
      <c r="O680" s="55">
        <f>AVERAGE(Tabela1[[#This Row],[Maio]:[Julho]])</f>
        <v>414.67</v>
      </c>
      <c r="P680" s="56">
        <f t="shared" si="10"/>
        <v>0</v>
      </c>
    </row>
    <row r="681" spans="1:16">
      <c r="A681" s="7" t="s">
        <v>607</v>
      </c>
      <c r="B681" s="7" t="s">
        <v>890</v>
      </c>
      <c r="C681" s="8">
        <v>77.790000000000006</v>
      </c>
      <c r="D681" s="8">
        <v>90.12</v>
      </c>
      <c r="E681" s="8">
        <v>350.22</v>
      </c>
      <c r="F681" s="8">
        <v>48.940000000000005</v>
      </c>
      <c r="G681" s="8">
        <v>414.4</v>
      </c>
      <c r="H681" s="8">
        <v>43.72</v>
      </c>
      <c r="I681" s="8">
        <v>495.14000000000004</v>
      </c>
      <c r="J681" s="9" t="s">
        <v>879</v>
      </c>
      <c r="K681" s="9" t="s">
        <v>21</v>
      </c>
      <c r="L681" s="9" t="s">
        <v>13</v>
      </c>
      <c r="M681" s="9" t="s">
        <v>902</v>
      </c>
      <c r="N681" s="55">
        <f>AVERAGE(Tabela1[[#This Row],[Fevereiro]:[Abril]])</f>
        <v>172.71000000000004</v>
      </c>
      <c r="O681" s="55">
        <f>AVERAGE(Tabela1[[#This Row],[Maio]:[Julho]])</f>
        <v>169.01999999999998</v>
      </c>
      <c r="P681" s="56">
        <f t="shared" si="10"/>
        <v>0</v>
      </c>
    </row>
    <row r="682" spans="1:16">
      <c r="A682" s="7" t="s">
        <v>798</v>
      </c>
      <c r="B682" s="7" t="s">
        <v>891</v>
      </c>
      <c r="C682" s="8">
        <v>889.4899999999999</v>
      </c>
      <c r="D682" s="8">
        <v>676.38</v>
      </c>
      <c r="E682" s="8">
        <v>591.86</v>
      </c>
      <c r="F682" s="8">
        <v>1137.05</v>
      </c>
      <c r="G682" s="8">
        <v>643.24999999999989</v>
      </c>
      <c r="H682" s="8">
        <v>73.800000000000011</v>
      </c>
      <c r="I682" s="8">
        <v>512.11</v>
      </c>
      <c r="J682" s="9" t="s">
        <v>881</v>
      </c>
      <c r="K682" s="9" t="s">
        <v>17</v>
      </c>
      <c r="L682" s="9" t="s">
        <v>13</v>
      </c>
      <c r="M682" s="9" t="s">
        <v>902</v>
      </c>
      <c r="N682" s="55">
        <f>AVERAGE(Tabela1[[#This Row],[Fevereiro]:[Abril]])</f>
        <v>719.24333333333334</v>
      </c>
      <c r="O682" s="55">
        <f>AVERAGE(Tabela1[[#This Row],[Maio]:[Julho]])</f>
        <v>618.03333333333319</v>
      </c>
      <c r="P682" s="56">
        <f t="shared" si="10"/>
        <v>0</v>
      </c>
    </row>
    <row r="683" spans="1:16">
      <c r="A683" s="7" t="s">
        <v>529</v>
      </c>
      <c r="B683" s="7" t="s">
        <v>889</v>
      </c>
      <c r="C683" s="8">
        <v>1096.3799999999992</v>
      </c>
      <c r="D683" s="8">
        <v>987.96999999999969</v>
      </c>
      <c r="E683" s="8">
        <v>845.5499999999995</v>
      </c>
      <c r="F683" s="8">
        <v>1497.1699999999996</v>
      </c>
      <c r="G683" s="8">
        <v>1389.9100000000003</v>
      </c>
      <c r="H683" s="8">
        <v>265.13000000000005</v>
      </c>
      <c r="I683" s="8">
        <v>512.85999999999979</v>
      </c>
      <c r="J683" s="9" t="s">
        <v>879</v>
      </c>
      <c r="K683" s="9" t="s">
        <v>17</v>
      </c>
      <c r="L683" s="9" t="s">
        <v>13</v>
      </c>
      <c r="M683" s="9" t="s">
        <v>902</v>
      </c>
      <c r="N683" s="55">
        <f>AVERAGE(Tabela1[[#This Row],[Fevereiro]:[Abril]])</f>
        <v>976.63333333333287</v>
      </c>
      <c r="O683" s="55">
        <f>AVERAGE(Tabela1[[#This Row],[Maio]:[Julho]])</f>
        <v>1050.7366666666667</v>
      </c>
      <c r="P683" s="56">
        <f t="shared" si="10"/>
        <v>2</v>
      </c>
    </row>
    <row r="684" spans="1:16">
      <c r="A684" s="7" t="s">
        <v>187</v>
      </c>
      <c r="B684" s="7" t="s">
        <v>890</v>
      </c>
      <c r="C684" s="8">
        <v>73.760000000000005</v>
      </c>
      <c r="D684" s="8">
        <v>75.78</v>
      </c>
      <c r="E684" s="8">
        <v>1936.3600000000001</v>
      </c>
      <c r="F684" s="8">
        <v>2701.4100000000003</v>
      </c>
      <c r="G684" s="8">
        <v>1628.2800000000002</v>
      </c>
      <c r="H684" s="8">
        <v>1224.4099999999996</v>
      </c>
      <c r="I684" s="8">
        <v>517.86999999999989</v>
      </c>
      <c r="J684" s="9" t="s">
        <v>879</v>
      </c>
      <c r="K684" s="9" t="s">
        <v>15</v>
      </c>
      <c r="L684" s="9" t="s">
        <v>13</v>
      </c>
      <c r="M684" s="9" t="s">
        <v>902</v>
      </c>
      <c r="N684" s="55">
        <f>AVERAGE(Tabela1[[#This Row],[Fevereiro]:[Abril]])</f>
        <v>695.30000000000007</v>
      </c>
      <c r="O684" s="55">
        <f>AVERAGE(Tabela1[[#This Row],[Maio]:[Julho]])</f>
        <v>1851.3666666666668</v>
      </c>
      <c r="P684" s="56">
        <f t="shared" si="10"/>
        <v>2</v>
      </c>
    </row>
    <row r="685" spans="1:16">
      <c r="A685" s="7" t="s">
        <v>574</v>
      </c>
      <c r="B685" s="7" t="s">
        <v>890</v>
      </c>
      <c r="C685" s="8">
        <v>2678.2600000000011</v>
      </c>
      <c r="D685" s="8">
        <v>1082.9999999999998</v>
      </c>
      <c r="E685" s="8">
        <v>1103.03</v>
      </c>
      <c r="F685" s="8">
        <v>6993.9800000000014</v>
      </c>
      <c r="G685" s="8">
        <v>1637.7200000000007</v>
      </c>
      <c r="H685" s="8">
        <v>3326.6999999999989</v>
      </c>
      <c r="I685" s="8">
        <v>520.69999999999993</v>
      </c>
      <c r="J685" s="9" t="s">
        <v>881</v>
      </c>
      <c r="K685" s="9" t="s">
        <v>17</v>
      </c>
      <c r="L685" s="9" t="s">
        <v>14</v>
      </c>
      <c r="M685" s="9" t="s">
        <v>902</v>
      </c>
      <c r="N685" s="55">
        <f>AVERAGE(Tabela1[[#This Row],[Fevereiro]:[Abril]])</f>
        <v>1621.4300000000003</v>
      </c>
      <c r="O685" s="55">
        <f>AVERAGE(Tabela1[[#This Row],[Maio]:[Julho]])</f>
        <v>3986.1333333333337</v>
      </c>
      <c r="P685" s="56">
        <f t="shared" si="10"/>
        <v>2</v>
      </c>
    </row>
    <row r="686" spans="1:16">
      <c r="A686" s="7" t="s">
        <v>258</v>
      </c>
      <c r="B686" s="7" t="s">
        <v>891</v>
      </c>
      <c r="C686" s="8">
        <v>1191.8500000000001</v>
      </c>
      <c r="D686" s="8">
        <v>1250.27</v>
      </c>
      <c r="E686" s="8">
        <v>453.75</v>
      </c>
      <c r="F686" s="8">
        <v>815.48000000000059</v>
      </c>
      <c r="G686" s="8">
        <v>859.76</v>
      </c>
      <c r="H686" s="8">
        <v>915.80000000000018</v>
      </c>
      <c r="I686" s="8">
        <v>520.94000000000005</v>
      </c>
      <c r="J686" s="9" t="s">
        <v>879</v>
      </c>
      <c r="K686" s="9" t="s">
        <v>15</v>
      </c>
      <c r="L686" s="9" t="s">
        <v>905</v>
      </c>
      <c r="M686" s="9" t="s">
        <v>902</v>
      </c>
      <c r="N686" s="55">
        <f>AVERAGE(Tabela1[[#This Row],[Fevereiro]:[Abril]])</f>
        <v>965.29</v>
      </c>
      <c r="O686" s="55">
        <f>AVERAGE(Tabela1[[#This Row],[Maio]:[Julho]])</f>
        <v>863.68000000000029</v>
      </c>
      <c r="P686" s="56">
        <f t="shared" si="10"/>
        <v>0</v>
      </c>
    </row>
    <row r="687" spans="1:16">
      <c r="A687" s="7" t="s">
        <v>294</v>
      </c>
      <c r="B687" s="7" t="s">
        <v>889</v>
      </c>
      <c r="C687" s="8">
        <v>14.96</v>
      </c>
      <c r="D687" s="8">
        <v>495.07999999999993</v>
      </c>
      <c r="E687" s="8">
        <v>92.47</v>
      </c>
      <c r="F687" s="8">
        <v>642.06999999999971</v>
      </c>
      <c r="G687" s="8">
        <v>243.98999999999995</v>
      </c>
      <c r="H687" s="8">
        <v>548.9300000000004</v>
      </c>
      <c r="I687" s="8">
        <v>526.96999999999991</v>
      </c>
      <c r="J687" s="9" t="s">
        <v>879</v>
      </c>
      <c r="K687" s="9" t="s">
        <v>19</v>
      </c>
      <c r="L687" s="9" t="s">
        <v>13</v>
      </c>
      <c r="M687" s="7" t="s">
        <v>901</v>
      </c>
      <c r="N687" s="55">
        <f>AVERAGE(Tabela1[[#This Row],[Fevereiro]:[Abril]])</f>
        <v>200.83666666666662</v>
      </c>
      <c r="O687" s="55">
        <f>AVERAGE(Tabela1[[#This Row],[Maio]:[Julho]])</f>
        <v>478.3300000000001</v>
      </c>
      <c r="P687" s="56">
        <f t="shared" si="10"/>
        <v>2</v>
      </c>
    </row>
    <row r="688" spans="1:16">
      <c r="A688" s="7" t="s">
        <v>303</v>
      </c>
      <c r="B688" s="7" t="s">
        <v>889</v>
      </c>
      <c r="C688" s="8">
        <v>745.81999999999994</v>
      </c>
      <c r="D688" s="8">
        <v>492.74</v>
      </c>
      <c r="E688" s="8">
        <v>449.28</v>
      </c>
      <c r="F688" s="8">
        <v>615.6</v>
      </c>
      <c r="G688" s="8">
        <v>329.19</v>
      </c>
      <c r="H688" s="8">
        <v>423.81999999999994</v>
      </c>
      <c r="I688" s="8">
        <v>527.13000000000011</v>
      </c>
      <c r="J688" s="9" t="s">
        <v>879</v>
      </c>
      <c r="K688" s="9" t="s">
        <v>18</v>
      </c>
      <c r="L688" s="9" t="s">
        <v>13</v>
      </c>
      <c r="M688" s="9" t="s">
        <v>902</v>
      </c>
      <c r="N688" s="55">
        <f>AVERAGE(Tabela1[[#This Row],[Fevereiro]:[Abril]])</f>
        <v>562.61333333333334</v>
      </c>
      <c r="O688" s="55">
        <f>AVERAGE(Tabela1[[#This Row],[Maio]:[Julho]])</f>
        <v>456.20333333333332</v>
      </c>
      <c r="P688" s="56">
        <f t="shared" si="10"/>
        <v>0</v>
      </c>
    </row>
    <row r="689" spans="1:16">
      <c r="A689" s="7" t="s">
        <v>272</v>
      </c>
      <c r="B689" s="7" t="s">
        <v>889</v>
      </c>
      <c r="C689" s="8">
        <v>891.27</v>
      </c>
      <c r="D689" s="8">
        <v>802.9799999999999</v>
      </c>
      <c r="E689" s="8">
        <v>503.61</v>
      </c>
      <c r="F689" s="8">
        <v>1471.16</v>
      </c>
      <c r="G689" s="8">
        <v>352.98000000000008</v>
      </c>
      <c r="H689" s="8">
        <v>801.37999999999977</v>
      </c>
      <c r="I689" s="8">
        <v>528.49999999999989</v>
      </c>
      <c r="J689" s="9" t="s">
        <v>879</v>
      </c>
      <c r="K689" s="9" t="s">
        <v>18</v>
      </c>
      <c r="L689" s="9" t="s">
        <v>13</v>
      </c>
      <c r="M689" s="9" t="s">
        <v>902</v>
      </c>
      <c r="N689" s="55">
        <f>AVERAGE(Tabela1[[#This Row],[Fevereiro]:[Abril]])</f>
        <v>732.62</v>
      </c>
      <c r="O689" s="55">
        <f>AVERAGE(Tabela1[[#This Row],[Maio]:[Julho]])</f>
        <v>875.17333333333329</v>
      </c>
      <c r="P689" s="56">
        <f t="shared" si="10"/>
        <v>2</v>
      </c>
    </row>
    <row r="690" spans="1:16">
      <c r="A690" s="7" t="s">
        <v>565</v>
      </c>
      <c r="B690" s="7" t="s">
        <v>890</v>
      </c>
      <c r="C690" s="8">
        <v>294.63000000000005</v>
      </c>
      <c r="D690" s="8">
        <v>727.19999999999993</v>
      </c>
      <c r="E690" s="8">
        <v>1117.0900000000001</v>
      </c>
      <c r="F690" s="8">
        <v>160.47999999999999</v>
      </c>
      <c r="G690" s="8">
        <v>665.12999999999977</v>
      </c>
      <c r="H690" s="8">
        <v>766.38000000000011</v>
      </c>
      <c r="I690" s="8">
        <v>528.86999999999989</v>
      </c>
      <c r="J690" s="9" t="s">
        <v>881</v>
      </c>
      <c r="K690" s="9" t="s">
        <v>15</v>
      </c>
      <c r="L690" s="9" t="s">
        <v>12</v>
      </c>
      <c r="M690" s="9" t="s">
        <v>902</v>
      </c>
      <c r="N690" s="55">
        <f>AVERAGE(Tabela1[[#This Row],[Fevereiro]:[Abril]])</f>
        <v>712.97333333333336</v>
      </c>
      <c r="O690" s="55">
        <f>AVERAGE(Tabela1[[#This Row],[Maio]:[Julho]])</f>
        <v>530.6633333333333</v>
      </c>
      <c r="P690" s="56">
        <f t="shared" si="10"/>
        <v>0</v>
      </c>
    </row>
    <row r="691" spans="1:16">
      <c r="A691" s="7" t="s">
        <v>429</v>
      </c>
      <c r="B691" s="7" t="s">
        <v>888</v>
      </c>
      <c r="C691" s="8">
        <v>2787.0500000000006</v>
      </c>
      <c r="D691" s="8">
        <v>2064.56</v>
      </c>
      <c r="E691" s="8">
        <v>2359.6999999999994</v>
      </c>
      <c r="F691" s="8">
        <v>2330.7999999999997</v>
      </c>
      <c r="G691" s="8">
        <v>2279.8199999999997</v>
      </c>
      <c r="H691" s="8">
        <v>5140.8999999999996</v>
      </c>
      <c r="I691" s="8">
        <v>532.41</v>
      </c>
      <c r="J691" s="9" t="s">
        <v>879</v>
      </c>
      <c r="K691" s="9" t="s">
        <v>15</v>
      </c>
      <c r="L691" s="9" t="s">
        <v>13</v>
      </c>
      <c r="M691" s="9" t="s">
        <v>902</v>
      </c>
      <c r="N691" s="55">
        <f>AVERAGE(Tabela1[[#This Row],[Fevereiro]:[Abril]])</f>
        <v>2403.77</v>
      </c>
      <c r="O691" s="55">
        <f>AVERAGE(Tabela1[[#This Row],[Maio]:[Julho]])</f>
        <v>3250.5066666666662</v>
      </c>
      <c r="P691" s="56">
        <f t="shared" si="10"/>
        <v>2</v>
      </c>
    </row>
    <row r="692" spans="1:16">
      <c r="A692" s="7" t="s">
        <v>483</v>
      </c>
      <c r="B692" s="7" t="s">
        <v>889</v>
      </c>
      <c r="C692" s="8">
        <v>125.94</v>
      </c>
      <c r="D692" s="8">
        <v>388.56999999999994</v>
      </c>
      <c r="E692" s="8">
        <v>12.43</v>
      </c>
      <c r="F692" s="8">
        <v>232.01999999999992</v>
      </c>
      <c r="G692" s="8">
        <v>88.02000000000001</v>
      </c>
      <c r="H692" s="8">
        <v>10.08</v>
      </c>
      <c r="I692" s="8">
        <v>533.10000000000014</v>
      </c>
      <c r="J692" s="9" t="s">
        <v>879</v>
      </c>
      <c r="K692" s="9" t="s">
        <v>20</v>
      </c>
      <c r="L692" s="9" t="s">
        <v>13</v>
      </c>
      <c r="M692" s="9" t="s">
        <v>902</v>
      </c>
      <c r="N692" s="55">
        <f>AVERAGE(Tabela1[[#This Row],[Fevereiro]:[Abril]])</f>
        <v>175.64666666666665</v>
      </c>
      <c r="O692" s="55">
        <f>AVERAGE(Tabela1[[#This Row],[Maio]:[Julho]])</f>
        <v>110.03999999999998</v>
      </c>
      <c r="P692" s="56">
        <f t="shared" si="10"/>
        <v>0</v>
      </c>
    </row>
    <row r="693" spans="1:16">
      <c r="A693" s="7" t="s">
        <v>167</v>
      </c>
      <c r="B693" s="7" t="s">
        <v>888</v>
      </c>
      <c r="C693" s="8">
        <v>825.0699999999996</v>
      </c>
      <c r="D693" s="8">
        <v>479.55</v>
      </c>
      <c r="E693" s="8">
        <v>0.95</v>
      </c>
      <c r="F693" s="8">
        <v>687.13</v>
      </c>
      <c r="G693" s="8">
        <v>490.92</v>
      </c>
      <c r="H693" s="8">
        <v>529.15000000000009</v>
      </c>
      <c r="I693" s="8">
        <v>535.62000000000012</v>
      </c>
      <c r="J693" s="9" t="s">
        <v>879</v>
      </c>
      <c r="K693" s="9" t="s">
        <v>15</v>
      </c>
      <c r="L693" s="9" t="s">
        <v>13</v>
      </c>
      <c r="M693" s="9" t="s">
        <v>902</v>
      </c>
      <c r="N693" s="55">
        <f>AVERAGE(Tabela1[[#This Row],[Fevereiro]:[Abril]])</f>
        <v>435.18999999999988</v>
      </c>
      <c r="O693" s="55">
        <f>AVERAGE(Tabela1[[#This Row],[Maio]:[Julho]])</f>
        <v>569.06666666666672</v>
      </c>
      <c r="P693" s="56">
        <f t="shared" si="10"/>
        <v>2</v>
      </c>
    </row>
    <row r="694" spans="1:16">
      <c r="A694" s="7" t="s">
        <v>792</v>
      </c>
      <c r="B694" s="7" t="s">
        <v>890</v>
      </c>
      <c r="C694" s="8">
        <v>684.93000000000018</v>
      </c>
      <c r="D694" s="8">
        <v>672.12</v>
      </c>
      <c r="E694" s="8">
        <v>234.35999999999999</v>
      </c>
      <c r="F694" s="8">
        <v>638.66999999999985</v>
      </c>
      <c r="G694" s="8">
        <v>545.16999999999996</v>
      </c>
      <c r="H694" s="8">
        <v>73.800000000000011</v>
      </c>
      <c r="I694" s="8">
        <v>536.67999999999995</v>
      </c>
      <c r="J694" s="9" t="s">
        <v>879</v>
      </c>
      <c r="K694" s="9" t="s">
        <v>17</v>
      </c>
      <c r="L694" s="9" t="s">
        <v>13</v>
      </c>
      <c r="M694" s="7" t="s">
        <v>901</v>
      </c>
      <c r="N694" s="55">
        <f>AVERAGE(Tabela1[[#This Row],[Fevereiro]:[Abril]])</f>
        <v>530.47</v>
      </c>
      <c r="O694" s="55">
        <f>AVERAGE(Tabela1[[#This Row],[Maio]:[Julho]])</f>
        <v>419.2133333333332</v>
      </c>
      <c r="P694" s="56">
        <f t="shared" si="10"/>
        <v>0</v>
      </c>
    </row>
    <row r="695" spans="1:16">
      <c r="A695" s="7" t="s">
        <v>475</v>
      </c>
      <c r="B695" s="7" t="s">
        <v>889</v>
      </c>
      <c r="C695" s="8">
        <v>73.92</v>
      </c>
      <c r="D695" s="8">
        <v>73.92</v>
      </c>
      <c r="E695" s="8">
        <v>549.46</v>
      </c>
      <c r="F695" s="8">
        <v>1152.48</v>
      </c>
      <c r="G695" s="8">
        <v>73.800000000000011</v>
      </c>
      <c r="H695" s="8">
        <v>73.800000000000011</v>
      </c>
      <c r="I695" s="8">
        <v>548.99</v>
      </c>
      <c r="J695" s="9" t="s">
        <v>879</v>
      </c>
      <c r="K695" s="9" t="s">
        <v>20</v>
      </c>
      <c r="L695" s="9" t="s">
        <v>13</v>
      </c>
      <c r="M695" s="9" t="s">
        <v>902</v>
      </c>
      <c r="N695" s="55">
        <f>AVERAGE(Tabela1[[#This Row],[Fevereiro]:[Abril]])</f>
        <v>232.43333333333337</v>
      </c>
      <c r="O695" s="55">
        <f>AVERAGE(Tabela1[[#This Row],[Maio]:[Julho]])</f>
        <v>433.35999999999996</v>
      </c>
      <c r="P695" s="56">
        <f t="shared" si="10"/>
        <v>2</v>
      </c>
    </row>
    <row r="696" spans="1:16">
      <c r="A696" s="7" t="s">
        <v>399</v>
      </c>
      <c r="B696" s="7" t="s">
        <v>890</v>
      </c>
      <c r="C696" s="8">
        <v>134.61999999999998</v>
      </c>
      <c r="D696" s="8">
        <v>313.23</v>
      </c>
      <c r="E696" s="8">
        <v>313.37999999999994</v>
      </c>
      <c r="F696" s="8">
        <v>1.89</v>
      </c>
      <c r="G696" s="8">
        <v>1118.1099999999999</v>
      </c>
      <c r="H696" s="8">
        <v>736.42999999999961</v>
      </c>
      <c r="I696" s="8">
        <v>549.20000000000005</v>
      </c>
      <c r="J696" s="9" t="s">
        <v>879</v>
      </c>
      <c r="K696" s="9" t="s">
        <v>18</v>
      </c>
      <c r="L696" s="9" t="s">
        <v>13</v>
      </c>
      <c r="M696" s="9" t="s">
        <v>902</v>
      </c>
      <c r="N696" s="55">
        <f>AVERAGE(Tabela1[[#This Row],[Fevereiro]:[Abril]])</f>
        <v>253.74333333333334</v>
      </c>
      <c r="O696" s="55">
        <f>AVERAGE(Tabela1[[#This Row],[Maio]:[Julho]])</f>
        <v>618.80999999999983</v>
      </c>
      <c r="P696" s="56">
        <f t="shared" si="10"/>
        <v>2</v>
      </c>
    </row>
    <row r="697" spans="1:16">
      <c r="A697" s="7" t="s">
        <v>173</v>
      </c>
      <c r="B697" s="7" t="s">
        <v>890</v>
      </c>
      <c r="C697" s="8">
        <v>705.31999999999971</v>
      </c>
      <c r="D697" s="8">
        <v>582.66</v>
      </c>
      <c r="E697" s="8">
        <v>847.47000000000025</v>
      </c>
      <c r="F697" s="8">
        <v>1342.83</v>
      </c>
      <c r="G697" s="8">
        <v>374.71000000000009</v>
      </c>
      <c r="H697" s="8">
        <v>655.41999999999985</v>
      </c>
      <c r="I697" s="8">
        <v>553.14999999999986</v>
      </c>
      <c r="J697" s="9" t="s">
        <v>879</v>
      </c>
      <c r="K697" s="9" t="s">
        <v>17</v>
      </c>
      <c r="L697" s="9" t="s">
        <v>13</v>
      </c>
      <c r="M697" s="9" t="s">
        <v>902</v>
      </c>
      <c r="N697" s="55">
        <f>AVERAGE(Tabela1[[#This Row],[Fevereiro]:[Abril]])</f>
        <v>711.81666666666661</v>
      </c>
      <c r="O697" s="55">
        <f>AVERAGE(Tabela1[[#This Row],[Maio]:[Julho]])</f>
        <v>790.98666666666668</v>
      </c>
      <c r="P697" s="56">
        <f t="shared" si="10"/>
        <v>2</v>
      </c>
    </row>
    <row r="698" spans="1:16">
      <c r="A698" s="7" t="s">
        <v>232</v>
      </c>
      <c r="B698" s="7" t="s">
        <v>888</v>
      </c>
      <c r="C698" s="8">
        <v>73.760000000000005</v>
      </c>
      <c r="D698" s="8">
        <v>675.87999999999988</v>
      </c>
      <c r="E698" s="8">
        <v>546.54999999999995</v>
      </c>
      <c r="F698" s="8">
        <v>223.99999999999994</v>
      </c>
      <c r="G698" s="8">
        <v>300.33999999999997</v>
      </c>
      <c r="H698" s="8">
        <v>135.30000000000001</v>
      </c>
      <c r="I698" s="8">
        <v>554.58999999999992</v>
      </c>
      <c r="J698" s="9" t="s">
        <v>885</v>
      </c>
      <c r="K698" s="9" t="s">
        <v>15</v>
      </c>
      <c r="L698" s="9" t="s">
        <v>905</v>
      </c>
      <c r="M698" s="9" t="s">
        <v>902</v>
      </c>
      <c r="N698" s="55">
        <f>AVERAGE(Tabela1[[#This Row],[Fevereiro]:[Abril]])</f>
        <v>432.06333333333328</v>
      </c>
      <c r="O698" s="55">
        <f>AVERAGE(Tabela1[[#This Row],[Maio]:[Julho]])</f>
        <v>219.87999999999997</v>
      </c>
      <c r="P698" s="56">
        <f t="shared" si="10"/>
        <v>0</v>
      </c>
    </row>
    <row r="699" spans="1:16">
      <c r="A699" s="7" t="s">
        <v>699</v>
      </c>
      <c r="B699" s="7" t="s">
        <v>891</v>
      </c>
      <c r="C699" s="8">
        <v>63.150000000000006</v>
      </c>
      <c r="D699" s="8">
        <v>333.49000000000007</v>
      </c>
      <c r="E699" s="8">
        <v>186.30999999999997</v>
      </c>
      <c r="F699" s="8">
        <v>368</v>
      </c>
      <c r="G699" s="8">
        <v>0</v>
      </c>
      <c r="H699" s="8">
        <v>73.800000000000011</v>
      </c>
      <c r="I699" s="8">
        <v>555.36</v>
      </c>
      <c r="J699" s="9" t="s">
        <v>879</v>
      </c>
      <c r="K699" s="9" t="s">
        <v>22</v>
      </c>
      <c r="L699" s="9" t="s">
        <v>12</v>
      </c>
      <c r="M699" s="7" t="s">
        <v>901</v>
      </c>
      <c r="N699" s="55">
        <f>AVERAGE(Tabela1[[#This Row],[Fevereiro]:[Abril]])</f>
        <v>194.31666666666669</v>
      </c>
      <c r="O699" s="55">
        <f>AVERAGE(Tabela1[[#This Row],[Maio]:[Julho]])</f>
        <v>147.26666666666668</v>
      </c>
      <c r="P699" s="56">
        <f t="shared" si="10"/>
        <v>0</v>
      </c>
    </row>
    <row r="700" spans="1:16">
      <c r="A700" s="7" t="s">
        <v>60</v>
      </c>
      <c r="B700" s="7" t="s">
        <v>889</v>
      </c>
      <c r="C700" s="8">
        <v>459.67</v>
      </c>
      <c r="D700" s="8">
        <v>473.41</v>
      </c>
      <c r="E700" s="8">
        <v>689.85</v>
      </c>
      <c r="F700" s="8">
        <v>912.56000000000017</v>
      </c>
      <c r="G700" s="8">
        <v>442.38999999999987</v>
      </c>
      <c r="H700" s="8">
        <v>269.93</v>
      </c>
      <c r="I700" s="8">
        <v>559.7399999999999</v>
      </c>
      <c r="J700" s="9" t="s">
        <v>887</v>
      </c>
      <c r="K700" s="9" t="s">
        <v>15</v>
      </c>
      <c r="L700" s="9" t="s">
        <v>13</v>
      </c>
      <c r="M700" s="9" t="s">
        <v>902</v>
      </c>
      <c r="N700" s="55">
        <f>AVERAGE(Tabela1[[#This Row],[Fevereiro]:[Abril]])</f>
        <v>540.97666666666669</v>
      </c>
      <c r="O700" s="55">
        <f>AVERAGE(Tabela1[[#This Row],[Maio]:[Julho]])</f>
        <v>541.62666666666667</v>
      </c>
      <c r="P700" s="56">
        <f t="shared" si="10"/>
        <v>2</v>
      </c>
    </row>
    <row r="701" spans="1:16">
      <c r="A701" s="7" t="s">
        <v>661</v>
      </c>
      <c r="B701" s="7" t="s">
        <v>890</v>
      </c>
      <c r="C701" s="8">
        <v>839.87000000000012</v>
      </c>
      <c r="D701" s="8">
        <v>1866.61</v>
      </c>
      <c r="E701" s="8">
        <v>1975.1499999999999</v>
      </c>
      <c r="F701" s="8">
        <v>2553.9199999999996</v>
      </c>
      <c r="G701" s="8">
        <v>1082.49</v>
      </c>
      <c r="H701" s="8">
        <v>1789.6699999999996</v>
      </c>
      <c r="I701" s="8">
        <v>573.88000000000011</v>
      </c>
      <c r="J701" s="9" t="s">
        <v>879</v>
      </c>
      <c r="K701" s="9" t="s">
        <v>16</v>
      </c>
      <c r="L701" s="9" t="s">
        <v>13</v>
      </c>
      <c r="M701" s="7" t="s">
        <v>901</v>
      </c>
      <c r="N701" s="55">
        <f>AVERAGE(Tabela1[[#This Row],[Fevereiro]:[Abril]])</f>
        <v>1560.5433333333333</v>
      </c>
      <c r="O701" s="55">
        <f>AVERAGE(Tabela1[[#This Row],[Maio]:[Julho]])</f>
        <v>1808.6933333333334</v>
      </c>
      <c r="P701" s="56">
        <f t="shared" si="10"/>
        <v>2</v>
      </c>
    </row>
    <row r="702" spans="1:16">
      <c r="A702" s="7" t="s">
        <v>543</v>
      </c>
      <c r="B702" s="7" t="s">
        <v>889</v>
      </c>
      <c r="C702" s="8">
        <v>807.35999999999922</v>
      </c>
      <c r="D702" s="8">
        <v>438.97</v>
      </c>
      <c r="E702" s="8">
        <v>793.64999999999964</v>
      </c>
      <c r="F702" s="8">
        <v>1027.5200000000004</v>
      </c>
      <c r="G702" s="8">
        <v>1288.5900000000008</v>
      </c>
      <c r="H702" s="8">
        <v>237.64000000000001</v>
      </c>
      <c r="I702" s="8">
        <v>575.11</v>
      </c>
      <c r="J702" s="9" t="s">
        <v>879</v>
      </c>
      <c r="K702" s="9" t="s">
        <v>17</v>
      </c>
      <c r="L702" s="9" t="s">
        <v>13</v>
      </c>
      <c r="M702" s="9" t="s">
        <v>902</v>
      </c>
      <c r="N702" s="55">
        <f>AVERAGE(Tabela1[[#This Row],[Fevereiro]:[Abril]])</f>
        <v>679.993333333333</v>
      </c>
      <c r="O702" s="55">
        <f>AVERAGE(Tabela1[[#This Row],[Maio]:[Julho]])</f>
        <v>851.25000000000045</v>
      </c>
      <c r="P702" s="56">
        <f t="shared" si="10"/>
        <v>2</v>
      </c>
    </row>
    <row r="703" spans="1:16">
      <c r="A703" s="7" t="s">
        <v>402</v>
      </c>
      <c r="B703" s="7" t="s">
        <v>888</v>
      </c>
      <c r="C703" s="8">
        <v>1114.5200000000002</v>
      </c>
      <c r="D703" s="8">
        <v>2049.6000000000004</v>
      </c>
      <c r="E703" s="8">
        <v>0</v>
      </c>
      <c r="F703" s="8">
        <v>0</v>
      </c>
      <c r="G703" s="8">
        <v>603.74</v>
      </c>
      <c r="H703" s="8">
        <v>0</v>
      </c>
      <c r="I703" s="8">
        <v>586.31000000000017</v>
      </c>
      <c r="J703" s="9" t="s">
        <v>879</v>
      </c>
      <c r="K703" s="9" t="s">
        <v>19</v>
      </c>
      <c r="L703" s="9" t="s">
        <v>13</v>
      </c>
      <c r="M703" s="9" t="s">
        <v>902</v>
      </c>
      <c r="N703" s="55">
        <f>AVERAGE(Tabela1[[#This Row],[Fevereiro]:[Abril]])</f>
        <v>1054.7066666666669</v>
      </c>
      <c r="O703" s="55">
        <f>AVERAGE(Tabela1[[#This Row],[Maio]:[Julho]])</f>
        <v>201.24666666666667</v>
      </c>
      <c r="P703" s="56">
        <f t="shared" si="10"/>
        <v>0</v>
      </c>
    </row>
    <row r="704" spans="1:16">
      <c r="A704" s="7" t="s">
        <v>406</v>
      </c>
      <c r="B704" s="7" t="s">
        <v>888</v>
      </c>
      <c r="C704" s="8">
        <v>19.62</v>
      </c>
      <c r="D704" s="8">
        <v>17.66</v>
      </c>
      <c r="E704" s="8">
        <v>601.41</v>
      </c>
      <c r="F704" s="8">
        <v>1.89</v>
      </c>
      <c r="G704" s="8">
        <v>36.640000000000008</v>
      </c>
      <c r="H704" s="8">
        <v>0</v>
      </c>
      <c r="I704" s="8">
        <v>589.61999999999978</v>
      </c>
      <c r="J704" s="9" t="s">
        <v>879</v>
      </c>
      <c r="K704" s="9" t="s">
        <v>15</v>
      </c>
      <c r="L704" s="9" t="s">
        <v>13</v>
      </c>
      <c r="M704" s="9" t="s">
        <v>902</v>
      </c>
      <c r="N704" s="55">
        <f>AVERAGE(Tabela1[[#This Row],[Fevereiro]:[Abril]])</f>
        <v>212.89666666666665</v>
      </c>
      <c r="O704" s="55">
        <f>AVERAGE(Tabela1[[#This Row],[Maio]:[Julho]])</f>
        <v>12.843333333333335</v>
      </c>
      <c r="P704" s="56">
        <f t="shared" si="10"/>
        <v>0</v>
      </c>
    </row>
    <row r="705" spans="1:16">
      <c r="A705" s="7" t="s">
        <v>234</v>
      </c>
      <c r="B705" s="7" t="s">
        <v>888</v>
      </c>
      <c r="C705" s="8">
        <v>73.25</v>
      </c>
      <c r="D705" s="8">
        <v>37.89</v>
      </c>
      <c r="E705" s="8">
        <v>11.58</v>
      </c>
      <c r="F705" s="8">
        <v>247.97999999999996</v>
      </c>
      <c r="G705" s="8">
        <v>36.900000000000006</v>
      </c>
      <c r="H705" s="8">
        <v>36.900000000000006</v>
      </c>
      <c r="I705" s="8">
        <v>589.67999999999995</v>
      </c>
      <c r="J705" s="9" t="s">
        <v>880</v>
      </c>
      <c r="K705" s="9" t="s">
        <v>15</v>
      </c>
      <c r="L705" s="9" t="s">
        <v>13</v>
      </c>
      <c r="M705" s="7" t="s">
        <v>901</v>
      </c>
      <c r="N705" s="55">
        <f>AVERAGE(Tabela1[[#This Row],[Fevereiro]:[Abril]])</f>
        <v>40.906666666666666</v>
      </c>
      <c r="O705" s="55">
        <f>AVERAGE(Tabela1[[#This Row],[Maio]:[Julho]])</f>
        <v>107.25999999999999</v>
      </c>
      <c r="P705" s="56">
        <f t="shared" si="10"/>
        <v>2</v>
      </c>
    </row>
    <row r="706" spans="1:16">
      <c r="A706" s="7" t="s">
        <v>77</v>
      </c>
      <c r="B706" s="7" t="s">
        <v>890</v>
      </c>
      <c r="C706" s="8">
        <v>34.159999999999997</v>
      </c>
      <c r="D706" s="8">
        <v>225.82</v>
      </c>
      <c r="E706" s="8">
        <v>383.40999999999997</v>
      </c>
      <c r="F706" s="8">
        <v>252.45000000000002</v>
      </c>
      <c r="G706" s="8">
        <v>160.51999999999998</v>
      </c>
      <c r="H706" s="8">
        <v>73.800000000000011</v>
      </c>
      <c r="I706" s="8">
        <v>603.65999999999974</v>
      </c>
      <c r="J706" s="9" t="s">
        <v>879</v>
      </c>
      <c r="K706" s="9" t="s">
        <v>15</v>
      </c>
      <c r="L706" s="9" t="s">
        <v>13</v>
      </c>
      <c r="M706" s="9" t="s">
        <v>902</v>
      </c>
      <c r="N706" s="55">
        <f>AVERAGE(Tabela1[[#This Row],[Fevereiro]:[Abril]])</f>
        <v>214.46333333333334</v>
      </c>
      <c r="O706" s="55">
        <f>AVERAGE(Tabela1[[#This Row],[Maio]:[Julho]])</f>
        <v>162.25666666666669</v>
      </c>
      <c r="P706" s="56">
        <f t="shared" ref="P706:P769" si="11">IF(O706&gt;N706,2,IF(O706&lt;N706,0,1))</f>
        <v>0</v>
      </c>
    </row>
    <row r="707" spans="1:16">
      <c r="A707" s="7" t="s">
        <v>425</v>
      </c>
      <c r="B707" s="7" t="s">
        <v>888</v>
      </c>
      <c r="C707" s="8">
        <v>1552.7699999999993</v>
      </c>
      <c r="D707" s="8">
        <v>1082.1900000000003</v>
      </c>
      <c r="E707" s="8">
        <v>929.4</v>
      </c>
      <c r="F707" s="8">
        <v>1611.5999999999995</v>
      </c>
      <c r="G707" s="8">
        <v>1369.6299999999999</v>
      </c>
      <c r="H707" s="8">
        <v>434.53000000000003</v>
      </c>
      <c r="I707" s="8">
        <v>604.32000000000005</v>
      </c>
      <c r="J707" s="9" t="s">
        <v>879</v>
      </c>
      <c r="K707" s="9" t="s">
        <v>19</v>
      </c>
      <c r="L707" s="9" t="s">
        <v>13</v>
      </c>
      <c r="M707" s="9" t="s">
        <v>902</v>
      </c>
      <c r="N707" s="55">
        <f>AVERAGE(Tabela1[[#This Row],[Fevereiro]:[Abril]])</f>
        <v>1188.1199999999999</v>
      </c>
      <c r="O707" s="55">
        <f>AVERAGE(Tabela1[[#This Row],[Maio]:[Julho]])</f>
        <v>1138.5866666666666</v>
      </c>
      <c r="P707" s="56">
        <f t="shared" si="11"/>
        <v>0</v>
      </c>
    </row>
    <row r="708" spans="1:16">
      <c r="A708" s="7" t="s">
        <v>597</v>
      </c>
      <c r="B708" s="7" t="s">
        <v>890</v>
      </c>
      <c r="C708" s="8">
        <v>1833.4599999999996</v>
      </c>
      <c r="D708" s="8">
        <v>895.18999999999983</v>
      </c>
      <c r="E708" s="8">
        <v>1327.1199999999992</v>
      </c>
      <c r="F708" s="8">
        <v>2775.6800000000012</v>
      </c>
      <c r="G708" s="8">
        <v>1684.0900000000006</v>
      </c>
      <c r="H708" s="8">
        <v>4260.87</v>
      </c>
      <c r="I708" s="8">
        <v>611.67999999999984</v>
      </c>
      <c r="J708" s="9" t="s">
        <v>23</v>
      </c>
      <c r="K708" s="9" t="s">
        <v>15</v>
      </c>
      <c r="L708" s="9" t="s">
        <v>14</v>
      </c>
      <c r="M708" s="9" t="s">
        <v>902</v>
      </c>
      <c r="N708" s="55">
        <f>AVERAGE(Tabela1[[#This Row],[Fevereiro]:[Abril]])</f>
        <v>1351.9233333333329</v>
      </c>
      <c r="O708" s="55">
        <f>AVERAGE(Tabela1[[#This Row],[Maio]:[Julho]])</f>
        <v>2906.880000000001</v>
      </c>
      <c r="P708" s="56">
        <f t="shared" si="11"/>
        <v>2</v>
      </c>
    </row>
    <row r="709" spans="1:16">
      <c r="A709" s="7" t="s">
        <v>341</v>
      </c>
      <c r="B709" s="7" t="s">
        <v>888</v>
      </c>
      <c r="C709" s="8">
        <v>267.3</v>
      </c>
      <c r="D709" s="8">
        <v>650.08000000000004</v>
      </c>
      <c r="E709" s="8">
        <v>996.14000000000044</v>
      </c>
      <c r="F709" s="8">
        <v>579.33999999999992</v>
      </c>
      <c r="G709" s="8">
        <v>20.22</v>
      </c>
      <c r="H709" s="8">
        <v>1304.2000000000012</v>
      </c>
      <c r="I709" s="8">
        <v>615.89999999999986</v>
      </c>
      <c r="J709" s="9" t="s">
        <v>886</v>
      </c>
      <c r="K709" s="9" t="s">
        <v>15</v>
      </c>
      <c r="L709" s="9" t="s">
        <v>13</v>
      </c>
      <c r="M709" s="9" t="s">
        <v>902</v>
      </c>
      <c r="N709" s="55">
        <f>AVERAGE(Tabela1[[#This Row],[Fevereiro]:[Abril]])</f>
        <v>637.84000000000015</v>
      </c>
      <c r="O709" s="55">
        <f>AVERAGE(Tabela1[[#This Row],[Maio]:[Julho]])</f>
        <v>634.58666666666704</v>
      </c>
      <c r="P709" s="56">
        <f t="shared" si="11"/>
        <v>0</v>
      </c>
    </row>
    <row r="710" spans="1:16">
      <c r="A710" s="7" t="s">
        <v>461</v>
      </c>
      <c r="B710" s="7" t="s">
        <v>889</v>
      </c>
      <c r="C710" s="8">
        <v>1738.3900000000008</v>
      </c>
      <c r="D710" s="8">
        <v>1.84</v>
      </c>
      <c r="E710" s="8">
        <v>810.57999999999981</v>
      </c>
      <c r="F710" s="8">
        <v>1178.1300000000001</v>
      </c>
      <c r="G710" s="8">
        <v>587.82000000000005</v>
      </c>
      <c r="H710" s="8">
        <v>1269.7400000000002</v>
      </c>
      <c r="I710" s="8">
        <v>618.19999999999982</v>
      </c>
      <c r="J710" s="9" t="s">
        <v>879</v>
      </c>
      <c r="K710" s="9" t="s">
        <v>20</v>
      </c>
      <c r="L710" s="9" t="s">
        <v>13</v>
      </c>
      <c r="M710" s="9" t="s">
        <v>902</v>
      </c>
      <c r="N710" s="55">
        <f>AVERAGE(Tabela1[[#This Row],[Fevereiro]:[Abril]])</f>
        <v>850.2700000000001</v>
      </c>
      <c r="O710" s="55">
        <f>AVERAGE(Tabela1[[#This Row],[Maio]:[Julho]])</f>
        <v>1011.8966666666669</v>
      </c>
      <c r="P710" s="56">
        <f t="shared" si="11"/>
        <v>2</v>
      </c>
    </row>
    <row r="711" spans="1:16">
      <c r="A711" s="7" t="s">
        <v>64</v>
      </c>
      <c r="B711" s="7" t="s">
        <v>889</v>
      </c>
      <c r="C711" s="8">
        <v>1486.66</v>
      </c>
      <c r="D711" s="8">
        <v>700.93000000000006</v>
      </c>
      <c r="E711" s="8">
        <v>1802.7499999999995</v>
      </c>
      <c r="F711" s="8">
        <v>1398.2100000000003</v>
      </c>
      <c r="G711" s="8">
        <v>436.95</v>
      </c>
      <c r="H711" s="8">
        <v>964.94000000000051</v>
      </c>
      <c r="I711" s="8">
        <v>620.40999999999974</v>
      </c>
      <c r="J711" s="9" t="s">
        <v>879</v>
      </c>
      <c r="K711" s="9" t="s">
        <v>15</v>
      </c>
      <c r="L711" s="9" t="s">
        <v>13</v>
      </c>
      <c r="M711" s="9" t="s">
        <v>902</v>
      </c>
      <c r="N711" s="55">
        <f>AVERAGE(Tabela1[[#This Row],[Fevereiro]:[Abril]])</f>
        <v>1330.1133333333332</v>
      </c>
      <c r="O711" s="55">
        <f>AVERAGE(Tabela1[[#This Row],[Maio]:[Julho]])</f>
        <v>933.3666666666669</v>
      </c>
      <c r="P711" s="56">
        <f t="shared" si="11"/>
        <v>0</v>
      </c>
    </row>
    <row r="712" spans="1:16">
      <c r="A712" s="7" t="s">
        <v>795</v>
      </c>
      <c r="B712" s="7" t="s">
        <v>891</v>
      </c>
      <c r="C712" s="8">
        <v>917.87999999999977</v>
      </c>
      <c r="D712" s="8">
        <v>1084.26</v>
      </c>
      <c r="E712" s="8">
        <v>575.9000000000002</v>
      </c>
      <c r="F712" s="8">
        <v>1014.2799999999994</v>
      </c>
      <c r="G712" s="8">
        <v>1233.23</v>
      </c>
      <c r="H712" s="8">
        <v>433.18000000000006</v>
      </c>
      <c r="I712" s="8">
        <v>620.73000000000013</v>
      </c>
      <c r="J712" s="9" t="s">
        <v>883</v>
      </c>
      <c r="K712" s="9" t="s">
        <v>15</v>
      </c>
      <c r="L712" s="9" t="s">
        <v>12</v>
      </c>
      <c r="M712" s="7" t="s">
        <v>901</v>
      </c>
      <c r="N712" s="55">
        <f>AVERAGE(Tabela1[[#This Row],[Fevereiro]:[Abril]])</f>
        <v>859.34666666666669</v>
      </c>
      <c r="O712" s="55">
        <f>AVERAGE(Tabela1[[#This Row],[Maio]:[Julho]])</f>
        <v>893.56333333333316</v>
      </c>
      <c r="P712" s="56">
        <f t="shared" si="11"/>
        <v>2</v>
      </c>
    </row>
    <row r="713" spans="1:16">
      <c r="A713" s="7" t="s">
        <v>525</v>
      </c>
      <c r="B713" s="7" t="s">
        <v>889</v>
      </c>
      <c r="C713" s="8">
        <v>329.71000000000004</v>
      </c>
      <c r="D713" s="8">
        <v>653.57999999999981</v>
      </c>
      <c r="E713" s="8">
        <v>23.3</v>
      </c>
      <c r="F713" s="8">
        <v>540.08999999999992</v>
      </c>
      <c r="G713" s="8">
        <v>28.46</v>
      </c>
      <c r="H713" s="8">
        <v>270.12999999999994</v>
      </c>
      <c r="I713" s="8">
        <v>623.36</v>
      </c>
      <c r="J713" s="9" t="s">
        <v>882</v>
      </c>
      <c r="K713" s="9" t="s">
        <v>15</v>
      </c>
      <c r="L713" s="9" t="s">
        <v>13</v>
      </c>
      <c r="M713" s="9" t="s">
        <v>902</v>
      </c>
      <c r="N713" s="55">
        <f>AVERAGE(Tabela1[[#This Row],[Fevereiro]:[Abril]])</f>
        <v>335.52999999999992</v>
      </c>
      <c r="O713" s="55">
        <f>AVERAGE(Tabela1[[#This Row],[Maio]:[Julho]])</f>
        <v>279.55999999999995</v>
      </c>
      <c r="P713" s="56">
        <f t="shared" si="11"/>
        <v>0</v>
      </c>
    </row>
    <row r="714" spans="1:16">
      <c r="A714" s="7" t="s">
        <v>212</v>
      </c>
      <c r="B714" s="7" t="s">
        <v>889</v>
      </c>
      <c r="C714" s="8">
        <v>1121.6999999999998</v>
      </c>
      <c r="D714" s="8">
        <v>825.0999999999998</v>
      </c>
      <c r="E714" s="8">
        <v>783.49</v>
      </c>
      <c r="F714" s="8">
        <v>1027</v>
      </c>
      <c r="G714" s="8">
        <v>1145.0700000000006</v>
      </c>
      <c r="H714" s="8">
        <v>777.53999999999985</v>
      </c>
      <c r="I714" s="8">
        <v>626.78</v>
      </c>
      <c r="J714" s="9" t="s">
        <v>879</v>
      </c>
      <c r="K714" s="9" t="s">
        <v>18</v>
      </c>
      <c r="L714" s="9" t="s">
        <v>13</v>
      </c>
      <c r="M714" s="9" t="s">
        <v>902</v>
      </c>
      <c r="N714" s="55">
        <f>AVERAGE(Tabela1[[#This Row],[Fevereiro]:[Abril]])</f>
        <v>910.09666666666669</v>
      </c>
      <c r="O714" s="55">
        <f>AVERAGE(Tabela1[[#This Row],[Maio]:[Julho]])</f>
        <v>983.20333333333349</v>
      </c>
      <c r="P714" s="56">
        <f t="shared" si="11"/>
        <v>2</v>
      </c>
    </row>
    <row r="715" spans="1:16">
      <c r="A715" s="7" t="s">
        <v>535</v>
      </c>
      <c r="B715" s="7" t="s">
        <v>889</v>
      </c>
      <c r="C715" s="8">
        <v>490.34999999999997</v>
      </c>
      <c r="D715" s="8">
        <v>655.24000000000024</v>
      </c>
      <c r="E715" s="8">
        <v>1315.4799999999996</v>
      </c>
      <c r="F715" s="8">
        <v>1190.8200000000011</v>
      </c>
      <c r="G715" s="8">
        <v>1077.1400000000003</v>
      </c>
      <c r="H715" s="8">
        <v>691.42000000000007</v>
      </c>
      <c r="I715" s="8">
        <v>638.92999999999995</v>
      </c>
      <c r="J715" s="9" t="s">
        <v>879</v>
      </c>
      <c r="K715" s="9" t="s">
        <v>15</v>
      </c>
      <c r="L715" s="9" t="s">
        <v>13</v>
      </c>
      <c r="M715" s="9" t="s">
        <v>902</v>
      </c>
      <c r="N715" s="55">
        <f>AVERAGE(Tabela1[[#This Row],[Fevereiro]:[Abril]])</f>
        <v>820.35666666666657</v>
      </c>
      <c r="O715" s="55">
        <f>AVERAGE(Tabela1[[#This Row],[Maio]:[Julho]])</f>
        <v>986.46000000000049</v>
      </c>
      <c r="P715" s="56">
        <f t="shared" si="11"/>
        <v>2</v>
      </c>
    </row>
    <row r="716" spans="1:16">
      <c r="A716" s="7" t="s">
        <v>103</v>
      </c>
      <c r="B716" s="7" t="s">
        <v>890</v>
      </c>
      <c r="C716" s="8">
        <v>149.85</v>
      </c>
      <c r="D716" s="8">
        <v>75.78</v>
      </c>
      <c r="E716" s="8">
        <v>251.05999999999997</v>
      </c>
      <c r="F716" s="8">
        <v>321.22999999999996</v>
      </c>
      <c r="G716" s="8">
        <v>238.52999999999997</v>
      </c>
      <c r="H716" s="8">
        <v>131.43</v>
      </c>
      <c r="I716" s="8">
        <v>658.81999999999994</v>
      </c>
      <c r="J716" s="9" t="s">
        <v>879</v>
      </c>
      <c r="K716" s="9" t="s">
        <v>16</v>
      </c>
      <c r="L716" s="9" t="s">
        <v>13</v>
      </c>
      <c r="M716" s="9" t="s">
        <v>902</v>
      </c>
      <c r="N716" s="55">
        <f>AVERAGE(Tabela1[[#This Row],[Fevereiro]:[Abril]])</f>
        <v>158.89666666666665</v>
      </c>
      <c r="O716" s="55">
        <f>AVERAGE(Tabela1[[#This Row],[Maio]:[Julho]])</f>
        <v>230.39666666666668</v>
      </c>
      <c r="P716" s="56">
        <f t="shared" si="11"/>
        <v>2</v>
      </c>
    </row>
    <row r="717" spans="1:16">
      <c r="A717" s="7" t="s">
        <v>165</v>
      </c>
      <c r="B717" s="7" t="s">
        <v>889</v>
      </c>
      <c r="C717" s="8">
        <v>73.760000000000005</v>
      </c>
      <c r="D717" s="8">
        <v>374.74</v>
      </c>
      <c r="E717" s="8">
        <v>371.35</v>
      </c>
      <c r="F717" s="8">
        <v>254.99999999999997</v>
      </c>
      <c r="G717" s="8">
        <v>156.95999999999998</v>
      </c>
      <c r="H717" s="8">
        <v>73.800000000000011</v>
      </c>
      <c r="I717" s="8">
        <v>667.63000000000022</v>
      </c>
      <c r="J717" s="9" t="s">
        <v>879</v>
      </c>
      <c r="K717" s="9" t="s">
        <v>17</v>
      </c>
      <c r="L717" s="9" t="s">
        <v>13</v>
      </c>
      <c r="M717" s="9" t="s">
        <v>902</v>
      </c>
      <c r="N717" s="55">
        <f>AVERAGE(Tabela1[[#This Row],[Fevereiro]:[Abril]])</f>
        <v>273.28333333333336</v>
      </c>
      <c r="O717" s="55">
        <f>AVERAGE(Tabela1[[#This Row],[Maio]:[Julho]])</f>
        <v>161.91999999999999</v>
      </c>
      <c r="P717" s="56">
        <f t="shared" si="11"/>
        <v>0</v>
      </c>
    </row>
    <row r="718" spans="1:16">
      <c r="A718" s="7" t="s">
        <v>566</v>
      </c>
      <c r="B718" s="7" t="s">
        <v>890</v>
      </c>
      <c r="C718" s="8">
        <v>1385.0199999999993</v>
      </c>
      <c r="D718" s="8">
        <v>1632.0600000000004</v>
      </c>
      <c r="E718" s="8">
        <v>1071.5099999999998</v>
      </c>
      <c r="F718" s="8">
        <v>1493.7199999999993</v>
      </c>
      <c r="G718" s="8">
        <v>2557.3799999999992</v>
      </c>
      <c r="H718" s="8">
        <v>823.61999999999989</v>
      </c>
      <c r="I718" s="8">
        <v>669.95</v>
      </c>
      <c r="J718" s="9" t="s">
        <v>23</v>
      </c>
      <c r="K718" s="9" t="s">
        <v>17</v>
      </c>
      <c r="L718" s="9" t="s">
        <v>13</v>
      </c>
      <c r="M718" s="9" t="s">
        <v>902</v>
      </c>
      <c r="N718" s="55">
        <f>AVERAGE(Tabela1[[#This Row],[Fevereiro]:[Abril]])</f>
        <v>1362.8633333333332</v>
      </c>
      <c r="O718" s="55">
        <f>AVERAGE(Tabela1[[#This Row],[Maio]:[Julho]])</f>
        <v>1624.9066666666661</v>
      </c>
      <c r="P718" s="56">
        <f t="shared" si="11"/>
        <v>2</v>
      </c>
    </row>
    <row r="719" spans="1:16">
      <c r="A719" s="7" t="s">
        <v>223</v>
      </c>
      <c r="B719" s="7" t="s">
        <v>890</v>
      </c>
      <c r="C719" s="8">
        <v>2187.6299999999992</v>
      </c>
      <c r="D719" s="8">
        <v>1385.9699999999987</v>
      </c>
      <c r="E719" s="8">
        <v>1735.7800000000007</v>
      </c>
      <c r="F719" s="8">
        <v>1141.3199999999997</v>
      </c>
      <c r="G719" s="8">
        <v>785.72000000000014</v>
      </c>
      <c r="H719" s="8">
        <v>855.37</v>
      </c>
      <c r="I719" s="8">
        <v>679.05</v>
      </c>
      <c r="J719" s="9" t="s">
        <v>880</v>
      </c>
      <c r="K719" s="9" t="s">
        <v>15</v>
      </c>
      <c r="L719" s="9" t="s">
        <v>13</v>
      </c>
      <c r="M719" s="9" t="s">
        <v>902</v>
      </c>
      <c r="N719" s="55">
        <f>AVERAGE(Tabela1[[#This Row],[Fevereiro]:[Abril]])</f>
        <v>1769.7933333333328</v>
      </c>
      <c r="O719" s="55">
        <f>AVERAGE(Tabela1[[#This Row],[Maio]:[Julho]])</f>
        <v>927.46999999999991</v>
      </c>
      <c r="P719" s="56">
        <f t="shared" si="11"/>
        <v>0</v>
      </c>
    </row>
    <row r="720" spans="1:16">
      <c r="A720" s="7" t="s">
        <v>545</v>
      </c>
      <c r="B720" s="7" t="s">
        <v>889</v>
      </c>
      <c r="C720" s="8">
        <v>1.84</v>
      </c>
      <c r="D720" s="8">
        <v>1.84</v>
      </c>
      <c r="E720" s="8">
        <v>0</v>
      </c>
      <c r="F720" s="8">
        <v>1.89</v>
      </c>
      <c r="G720" s="8">
        <v>0</v>
      </c>
      <c r="H720" s="8">
        <v>73.800000000000011</v>
      </c>
      <c r="I720" s="8">
        <v>680.38999999999987</v>
      </c>
      <c r="J720" s="9" t="s">
        <v>879</v>
      </c>
      <c r="K720" s="9" t="s">
        <v>21</v>
      </c>
      <c r="L720" s="9" t="s">
        <v>13</v>
      </c>
      <c r="M720" s="9" t="s">
        <v>902</v>
      </c>
      <c r="N720" s="55">
        <f>AVERAGE(Tabela1[[#This Row],[Fevereiro]:[Abril]])</f>
        <v>1.2266666666666668</v>
      </c>
      <c r="O720" s="55">
        <f>AVERAGE(Tabela1[[#This Row],[Maio]:[Julho]])</f>
        <v>25.230000000000004</v>
      </c>
      <c r="P720" s="56">
        <f t="shared" si="11"/>
        <v>2</v>
      </c>
    </row>
    <row r="721" spans="1:16">
      <c r="A721" s="7" t="s">
        <v>352</v>
      </c>
      <c r="B721" s="7" t="s">
        <v>888</v>
      </c>
      <c r="C721" s="8">
        <v>988.98999999999967</v>
      </c>
      <c r="D721" s="8">
        <v>706.11</v>
      </c>
      <c r="E721" s="8">
        <v>6.26</v>
      </c>
      <c r="F721" s="8">
        <v>128.47999999999999</v>
      </c>
      <c r="G721" s="8">
        <v>678.45000000000039</v>
      </c>
      <c r="H721" s="8">
        <v>456.10000000000014</v>
      </c>
      <c r="I721" s="8">
        <v>684.17</v>
      </c>
      <c r="J721" s="9" t="s">
        <v>885</v>
      </c>
      <c r="K721" s="9" t="s">
        <v>15</v>
      </c>
      <c r="L721" s="9" t="s">
        <v>13</v>
      </c>
      <c r="M721" s="9" t="s">
        <v>902</v>
      </c>
      <c r="N721" s="55">
        <f>AVERAGE(Tabela1[[#This Row],[Fevereiro]:[Abril]])</f>
        <v>567.11999999999989</v>
      </c>
      <c r="O721" s="55">
        <f>AVERAGE(Tabela1[[#This Row],[Maio]:[Julho]])</f>
        <v>421.01000000000022</v>
      </c>
      <c r="P721" s="56">
        <f t="shared" si="11"/>
        <v>0</v>
      </c>
    </row>
    <row r="722" spans="1:16">
      <c r="A722" s="7" t="s">
        <v>293</v>
      </c>
      <c r="B722" s="7" t="s">
        <v>889</v>
      </c>
      <c r="C722" s="8">
        <v>1077.3399999999999</v>
      </c>
      <c r="D722" s="8">
        <v>805.30000000000007</v>
      </c>
      <c r="E722" s="8">
        <v>1099.46</v>
      </c>
      <c r="F722" s="8">
        <v>694.98000000000025</v>
      </c>
      <c r="G722" s="8">
        <v>599.41000000000008</v>
      </c>
      <c r="H722" s="8">
        <v>231.06</v>
      </c>
      <c r="I722" s="8">
        <v>704.79</v>
      </c>
      <c r="J722" s="9" t="s">
        <v>887</v>
      </c>
      <c r="K722" s="9" t="s">
        <v>16</v>
      </c>
      <c r="L722" s="9" t="s">
        <v>13</v>
      </c>
      <c r="M722" s="7" t="s">
        <v>901</v>
      </c>
      <c r="N722" s="55">
        <f>AVERAGE(Tabela1[[#This Row],[Fevereiro]:[Abril]])</f>
        <v>994.0333333333333</v>
      </c>
      <c r="O722" s="55">
        <f>AVERAGE(Tabela1[[#This Row],[Maio]:[Julho]])</f>
        <v>508.48333333333341</v>
      </c>
      <c r="P722" s="56">
        <f t="shared" si="11"/>
        <v>0</v>
      </c>
    </row>
    <row r="723" spans="1:16">
      <c r="A723" s="7" t="s">
        <v>287</v>
      </c>
      <c r="B723" s="7" t="s">
        <v>889</v>
      </c>
      <c r="C723" s="8">
        <v>915.59000000000026</v>
      </c>
      <c r="D723" s="8">
        <v>2011.8500000000001</v>
      </c>
      <c r="E723" s="8">
        <v>634.08000000000004</v>
      </c>
      <c r="F723" s="8">
        <v>896.95000000000027</v>
      </c>
      <c r="G723" s="8">
        <v>1427.7200000000003</v>
      </c>
      <c r="H723" s="8">
        <v>587.28</v>
      </c>
      <c r="I723" s="8">
        <v>709.56</v>
      </c>
      <c r="J723" s="9" t="s">
        <v>879</v>
      </c>
      <c r="K723" s="9" t="s">
        <v>17</v>
      </c>
      <c r="L723" s="9" t="s">
        <v>13</v>
      </c>
      <c r="M723" s="7" t="s">
        <v>901</v>
      </c>
      <c r="N723" s="55">
        <f>AVERAGE(Tabela1[[#This Row],[Fevereiro]:[Abril]])</f>
        <v>1187.1733333333334</v>
      </c>
      <c r="O723" s="55">
        <f>AVERAGE(Tabela1[[#This Row],[Maio]:[Julho]])</f>
        <v>970.6500000000002</v>
      </c>
      <c r="P723" s="56">
        <f t="shared" si="11"/>
        <v>0</v>
      </c>
    </row>
    <row r="724" spans="1:16">
      <c r="A724" s="7" t="s">
        <v>815</v>
      </c>
      <c r="B724" s="7" t="s">
        <v>891</v>
      </c>
      <c r="C724" s="8">
        <v>0</v>
      </c>
      <c r="D724" s="8">
        <v>762.66999999999973</v>
      </c>
      <c r="E724" s="8">
        <v>1228.9000000000001</v>
      </c>
      <c r="F724" s="8">
        <v>497.59000000000003</v>
      </c>
      <c r="G724" s="8">
        <v>79.22</v>
      </c>
      <c r="H724" s="8">
        <v>61.5</v>
      </c>
      <c r="I724" s="8">
        <v>716.98999999999978</v>
      </c>
      <c r="J724" s="9" t="s">
        <v>879</v>
      </c>
      <c r="K724" s="9" t="s">
        <v>22</v>
      </c>
      <c r="L724" s="9" t="s">
        <v>13</v>
      </c>
      <c r="M724" s="9" t="s">
        <v>902</v>
      </c>
      <c r="N724" s="55">
        <f>AVERAGE(Tabela1[[#This Row],[Fevereiro]:[Abril]])</f>
        <v>663.85666666666657</v>
      </c>
      <c r="O724" s="55">
        <f>AVERAGE(Tabela1[[#This Row],[Maio]:[Julho]])</f>
        <v>212.77</v>
      </c>
      <c r="P724" s="56">
        <f t="shared" si="11"/>
        <v>0</v>
      </c>
    </row>
    <row r="725" spans="1:16">
      <c r="A725" s="7" t="s">
        <v>474</v>
      </c>
      <c r="B725" s="7" t="s">
        <v>889</v>
      </c>
      <c r="C725" s="8">
        <v>474.79000000000008</v>
      </c>
      <c r="D725" s="8">
        <v>3903.4400000000023</v>
      </c>
      <c r="E725" s="8">
        <v>85.9</v>
      </c>
      <c r="F725" s="8">
        <v>594.71999999999991</v>
      </c>
      <c r="G725" s="8">
        <v>73.800000000000011</v>
      </c>
      <c r="H725" s="8">
        <v>2651.91</v>
      </c>
      <c r="I725" s="8">
        <v>727.2800000000002</v>
      </c>
      <c r="J725" s="9" t="s">
        <v>879</v>
      </c>
      <c r="K725" s="9" t="s">
        <v>20</v>
      </c>
      <c r="L725" s="9" t="s">
        <v>13</v>
      </c>
      <c r="M725" s="9" t="s">
        <v>902</v>
      </c>
      <c r="N725" s="55">
        <f>AVERAGE(Tabela1[[#This Row],[Fevereiro]:[Abril]])</f>
        <v>1488.043333333334</v>
      </c>
      <c r="O725" s="55">
        <f>AVERAGE(Tabela1[[#This Row],[Maio]:[Julho]])</f>
        <v>1106.81</v>
      </c>
      <c r="P725" s="56">
        <f t="shared" si="11"/>
        <v>0</v>
      </c>
    </row>
    <row r="726" spans="1:16">
      <c r="A726" s="7" t="s">
        <v>551</v>
      </c>
      <c r="B726" s="7" t="s">
        <v>889</v>
      </c>
      <c r="C726" s="8">
        <v>593.48</v>
      </c>
      <c r="D726" s="8">
        <v>767.2299999999999</v>
      </c>
      <c r="E726" s="8">
        <v>881.30999999999983</v>
      </c>
      <c r="F726" s="8">
        <v>664.33000000000015</v>
      </c>
      <c r="G726" s="8">
        <v>977.88999999999987</v>
      </c>
      <c r="H726" s="8">
        <v>518.36000000000013</v>
      </c>
      <c r="I726" s="8">
        <v>733.33000000000015</v>
      </c>
      <c r="J726" s="9" t="s">
        <v>879</v>
      </c>
      <c r="K726" s="9" t="s">
        <v>21</v>
      </c>
      <c r="L726" s="9" t="s">
        <v>13</v>
      </c>
      <c r="M726" s="9" t="s">
        <v>902</v>
      </c>
      <c r="N726" s="55">
        <f>AVERAGE(Tabela1[[#This Row],[Fevereiro]:[Abril]])</f>
        <v>747.34</v>
      </c>
      <c r="O726" s="55">
        <f>AVERAGE(Tabela1[[#This Row],[Maio]:[Julho]])</f>
        <v>720.19333333333327</v>
      </c>
      <c r="P726" s="56">
        <f t="shared" si="11"/>
        <v>0</v>
      </c>
    </row>
    <row r="727" spans="1:16">
      <c r="A727" s="7" t="s">
        <v>251</v>
      </c>
      <c r="B727" s="7" t="s">
        <v>889</v>
      </c>
      <c r="C727" s="8">
        <v>285.88</v>
      </c>
      <c r="D727" s="8">
        <v>3128.0400000000009</v>
      </c>
      <c r="E727" s="8">
        <v>363.6</v>
      </c>
      <c r="F727" s="8">
        <v>371.60999999999996</v>
      </c>
      <c r="G727" s="8">
        <v>4179.8</v>
      </c>
      <c r="H727" s="8">
        <v>452.18999999999988</v>
      </c>
      <c r="I727" s="8">
        <v>744.4899999999999</v>
      </c>
      <c r="J727" s="9" t="s">
        <v>879</v>
      </c>
      <c r="K727" s="9" t="s">
        <v>16</v>
      </c>
      <c r="L727" s="9" t="s">
        <v>13</v>
      </c>
      <c r="M727" s="9" t="s">
        <v>902</v>
      </c>
      <c r="N727" s="55">
        <f>AVERAGE(Tabela1[[#This Row],[Fevereiro]:[Abril]])</f>
        <v>1259.1733333333336</v>
      </c>
      <c r="O727" s="55">
        <f>AVERAGE(Tabela1[[#This Row],[Maio]:[Julho]])</f>
        <v>1667.8666666666666</v>
      </c>
      <c r="P727" s="56">
        <f t="shared" si="11"/>
        <v>2</v>
      </c>
    </row>
    <row r="728" spans="1:16">
      <c r="A728" s="7" t="s">
        <v>350</v>
      </c>
      <c r="B728" s="7" t="s">
        <v>888</v>
      </c>
      <c r="C728" s="8">
        <v>0</v>
      </c>
      <c r="D728" s="8">
        <v>0</v>
      </c>
      <c r="E728" s="8">
        <v>0</v>
      </c>
      <c r="F728" s="8">
        <v>18087.319999999992</v>
      </c>
      <c r="G728" s="8">
        <v>4484.3600000000024</v>
      </c>
      <c r="H728" s="8">
        <v>8055.3699999999917</v>
      </c>
      <c r="I728" s="8">
        <v>762.16000000000008</v>
      </c>
      <c r="J728" s="9" t="s">
        <v>883</v>
      </c>
      <c r="K728" s="9" t="s">
        <v>15</v>
      </c>
      <c r="L728" s="9" t="s">
        <v>14</v>
      </c>
      <c r="M728" s="9" t="s">
        <v>902</v>
      </c>
      <c r="N728" s="55">
        <f>AVERAGE(Tabela1[[#This Row],[Fevereiro]:[Abril]])</f>
        <v>0</v>
      </c>
      <c r="O728" s="55">
        <f>AVERAGE(Tabela1[[#This Row],[Maio]:[Julho]])</f>
        <v>10209.016666666661</v>
      </c>
      <c r="P728" s="56">
        <f t="shared" si="11"/>
        <v>2</v>
      </c>
    </row>
    <row r="729" spans="1:16">
      <c r="A729" s="7" t="s">
        <v>407</v>
      </c>
      <c r="B729" s="7" t="s">
        <v>888</v>
      </c>
      <c r="C729" s="8">
        <v>566.16</v>
      </c>
      <c r="D729" s="8">
        <v>1094.52</v>
      </c>
      <c r="E729" s="8">
        <v>716.29</v>
      </c>
      <c r="F729" s="8">
        <v>1231.7799999999997</v>
      </c>
      <c r="G729" s="8">
        <v>1259.8900000000001</v>
      </c>
      <c r="H729" s="8">
        <v>435.96000000000009</v>
      </c>
      <c r="I729" s="8">
        <v>776.63</v>
      </c>
      <c r="J729" s="9" t="s">
        <v>879</v>
      </c>
      <c r="K729" s="9" t="s">
        <v>19</v>
      </c>
      <c r="L729" s="9" t="s">
        <v>13</v>
      </c>
      <c r="M729" s="9" t="s">
        <v>902</v>
      </c>
      <c r="N729" s="55">
        <f>AVERAGE(Tabela1[[#This Row],[Fevereiro]:[Abril]])</f>
        <v>792.32333333333327</v>
      </c>
      <c r="O729" s="55">
        <f>AVERAGE(Tabela1[[#This Row],[Maio]:[Julho]])</f>
        <v>975.87666666666667</v>
      </c>
      <c r="P729" s="56">
        <f t="shared" si="11"/>
        <v>2</v>
      </c>
    </row>
    <row r="730" spans="1:16">
      <c r="A730" s="7" t="s">
        <v>706</v>
      </c>
      <c r="B730" s="7" t="s">
        <v>891</v>
      </c>
      <c r="C730" s="8">
        <v>1364.1800000000005</v>
      </c>
      <c r="D730" s="8">
        <v>0</v>
      </c>
      <c r="E730" s="8">
        <v>0</v>
      </c>
      <c r="F730" s="8">
        <v>350.95</v>
      </c>
      <c r="G730" s="8">
        <v>0</v>
      </c>
      <c r="H730" s="8">
        <v>712.45</v>
      </c>
      <c r="I730" s="8">
        <v>778.99999999999989</v>
      </c>
      <c r="J730" s="9" t="s">
        <v>884</v>
      </c>
      <c r="K730" s="9" t="s">
        <v>16</v>
      </c>
      <c r="L730" s="9" t="s">
        <v>905</v>
      </c>
      <c r="M730" s="7" t="s">
        <v>901</v>
      </c>
      <c r="N730" s="55">
        <f>AVERAGE(Tabela1[[#This Row],[Fevereiro]:[Abril]])</f>
        <v>454.72666666666686</v>
      </c>
      <c r="O730" s="55">
        <f>AVERAGE(Tabela1[[#This Row],[Maio]:[Julho]])</f>
        <v>354.4666666666667</v>
      </c>
      <c r="P730" s="56">
        <f t="shared" si="11"/>
        <v>0</v>
      </c>
    </row>
    <row r="731" spans="1:16">
      <c r="A731" s="7" t="s">
        <v>256</v>
      </c>
      <c r="B731" s="7" t="s">
        <v>890</v>
      </c>
      <c r="C731" s="8">
        <v>2076.9399999999991</v>
      </c>
      <c r="D731" s="8">
        <v>3344.4899999999993</v>
      </c>
      <c r="E731" s="8">
        <v>2703.9200000000005</v>
      </c>
      <c r="F731" s="8">
        <v>689</v>
      </c>
      <c r="G731" s="8">
        <v>2059.8799999999997</v>
      </c>
      <c r="H731" s="8">
        <v>2636.3999999999996</v>
      </c>
      <c r="I731" s="8">
        <v>784.9899999999999</v>
      </c>
      <c r="J731" s="9" t="s">
        <v>23</v>
      </c>
      <c r="K731" s="9" t="s">
        <v>15</v>
      </c>
      <c r="L731" s="9" t="s">
        <v>13</v>
      </c>
      <c r="M731" s="9" t="s">
        <v>902</v>
      </c>
      <c r="N731" s="55">
        <f>AVERAGE(Tabela1[[#This Row],[Fevereiro]:[Abril]])</f>
        <v>2708.4499999999994</v>
      </c>
      <c r="O731" s="55">
        <f>AVERAGE(Tabela1[[#This Row],[Maio]:[Julho]])</f>
        <v>1795.093333333333</v>
      </c>
      <c r="P731" s="56">
        <f t="shared" si="11"/>
        <v>0</v>
      </c>
    </row>
    <row r="732" spans="1:16">
      <c r="A732" s="7" t="s">
        <v>746</v>
      </c>
      <c r="B732" s="7" t="s">
        <v>888</v>
      </c>
      <c r="C732" s="8">
        <v>813.55999999999972</v>
      </c>
      <c r="D732" s="8">
        <v>1103.0999999999999</v>
      </c>
      <c r="E732" s="8">
        <v>1529.3099999999997</v>
      </c>
      <c r="F732" s="8">
        <v>1582.1299999999997</v>
      </c>
      <c r="G732" s="8">
        <v>356.39000000000004</v>
      </c>
      <c r="H732" s="8">
        <v>776.38</v>
      </c>
      <c r="I732" s="8">
        <v>801.8900000000001</v>
      </c>
      <c r="J732" s="9" t="s">
        <v>881</v>
      </c>
      <c r="K732" s="9" t="s">
        <v>15</v>
      </c>
      <c r="L732" s="9" t="s">
        <v>12</v>
      </c>
      <c r="M732" s="7" t="s">
        <v>901</v>
      </c>
      <c r="N732" s="55">
        <f>AVERAGE(Tabela1[[#This Row],[Fevereiro]:[Abril]])</f>
        <v>1148.6566666666665</v>
      </c>
      <c r="O732" s="55">
        <f>AVERAGE(Tabela1[[#This Row],[Maio]:[Julho]])</f>
        <v>904.96666666666658</v>
      </c>
      <c r="P732" s="56">
        <f t="shared" si="11"/>
        <v>0</v>
      </c>
    </row>
    <row r="733" spans="1:16">
      <c r="A733" s="7" t="s">
        <v>684</v>
      </c>
      <c r="B733" s="7" t="s">
        <v>890</v>
      </c>
      <c r="C733" s="8">
        <v>418.08</v>
      </c>
      <c r="D733" s="8">
        <v>714.87000000000012</v>
      </c>
      <c r="E733" s="8">
        <v>633.36</v>
      </c>
      <c r="F733" s="8">
        <v>441.97</v>
      </c>
      <c r="G733" s="8">
        <v>84.07</v>
      </c>
      <c r="H733" s="8">
        <v>717.85000000000014</v>
      </c>
      <c r="I733" s="8">
        <v>803.21</v>
      </c>
      <c r="J733" s="9" t="s">
        <v>885</v>
      </c>
      <c r="K733" s="9" t="s">
        <v>21</v>
      </c>
      <c r="L733" s="9" t="s">
        <v>13</v>
      </c>
      <c r="M733" s="7" t="s">
        <v>901</v>
      </c>
      <c r="N733" s="55">
        <f>AVERAGE(Tabela1[[#This Row],[Fevereiro]:[Abril]])</f>
        <v>588.77</v>
      </c>
      <c r="O733" s="55">
        <f>AVERAGE(Tabela1[[#This Row],[Maio]:[Julho]])</f>
        <v>414.63000000000005</v>
      </c>
      <c r="P733" s="56">
        <f t="shared" si="11"/>
        <v>0</v>
      </c>
    </row>
    <row r="734" spans="1:16">
      <c r="A734" s="7" t="s">
        <v>586</v>
      </c>
      <c r="B734" s="7" t="s">
        <v>890</v>
      </c>
      <c r="C734" s="8">
        <v>1105.98</v>
      </c>
      <c r="D734" s="8">
        <v>968.33</v>
      </c>
      <c r="E734" s="8">
        <v>1037</v>
      </c>
      <c r="F734" s="8">
        <v>1037.8500000000006</v>
      </c>
      <c r="G734" s="8">
        <v>976.8</v>
      </c>
      <c r="H734" s="8">
        <v>696.77000000000032</v>
      </c>
      <c r="I734" s="8">
        <v>808.8599999999999</v>
      </c>
      <c r="J734" s="9" t="s">
        <v>879</v>
      </c>
      <c r="K734" s="9" t="s">
        <v>17</v>
      </c>
      <c r="L734" s="9" t="s">
        <v>12</v>
      </c>
      <c r="M734" s="9" t="s">
        <v>902</v>
      </c>
      <c r="N734" s="55">
        <f>AVERAGE(Tabela1[[#This Row],[Fevereiro]:[Abril]])</f>
        <v>1037.1033333333332</v>
      </c>
      <c r="O734" s="55">
        <f>AVERAGE(Tabela1[[#This Row],[Maio]:[Julho]])</f>
        <v>903.80666666666696</v>
      </c>
      <c r="P734" s="56">
        <f t="shared" si="11"/>
        <v>0</v>
      </c>
    </row>
    <row r="735" spans="1:16">
      <c r="A735" s="7" t="s">
        <v>677</v>
      </c>
      <c r="B735" s="7" t="s">
        <v>890</v>
      </c>
      <c r="C735" s="8">
        <v>50.8</v>
      </c>
      <c r="D735" s="8">
        <v>280.33000000000004</v>
      </c>
      <c r="E735" s="8">
        <v>569.13999999999987</v>
      </c>
      <c r="F735" s="8">
        <v>0</v>
      </c>
      <c r="G735" s="8">
        <v>55.74</v>
      </c>
      <c r="H735" s="8">
        <v>73.800000000000011</v>
      </c>
      <c r="I735" s="8">
        <v>811.2299999999999</v>
      </c>
      <c r="J735" s="9" t="s">
        <v>885</v>
      </c>
      <c r="K735" s="9" t="s">
        <v>21</v>
      </c>
      <c r="L735" s="9" t="s">
        <v>13</v>
      </c>
      <c r="M735" s="7" t="s">
        <v>901</v>
      </c>
      <c r="N735" s="55">
        <f>AVERAGE(Tabela1[[#This Row],[Fevereiro]:[Abril]])</f>
        <v>300.08999999999997</v>
      </c>
      <c r="O735" s="55">
        <f>AVERAGE(Tabela1[[#This Row],[Maio]:[Julho]])</f>
        <v>43.180000000000007</v>
      </c>
      <c r="P735" s="56">
        <f t="shared" si="11"/>
        <v>0</v>
      </c>
    </row>
    <row r="736" spans="1:16">
      <c r="A736" s="7" t="s">
        <v>384</v>
      </c>
      <c r="B736" s="7" t="s">
        <v>890</v>
      </c>
      <c r="C736" s="8">
        <v>0</v>
      </c>
      <c r="D736" s="8">
        <v>1.45</v>
      </c>
      <c r="E736" s="8">
        <v>0</v>
      </c>
      <c r="F736" s="8">
        <v>755.58000000000015</v>
      </c>
      <c r="G736" s="8">
        <v>273.78000000000003</v>
      </c>
      <c r="H736" s="8">
        <v>73.800000000000011</v>
      </c>
      <c r="I736" s="8">
        <v>815.33</v>
      </c>
      <c r="J736" s="9" t="s">
        <v>879</v>
      </c>
      <c r="K736" s="9" t="s">
        <v>19</v>
      </c>
      <c r="L736" s="9" t="s">
        <v>13</v>
      </c>
      <c r="M736" s="9" t="s">
        <v>902</v>
      </c>
      <c r="N736" s="55">
        <f>AVERAGE(Tabela1[[#This Row],[Fevereiro]:[Abril]])</f>
        <v>0.48333333333333334</v>
      </c>
      <c r="O736" s="55">
        <f>AVERAGE(Tabela1[[#This Row],[Maio]:[Julho]])</f>
        <v>367.72</v>
      </c>
      <c r="P736" s="56">
        <f t="shared" si="11"/>
        <v>2</v>
      </c>
    </row>
    <row r="737" spans="1:16">
      <c r="A737" s="7" t="s">
        <v>329</v>
      </c>
      <c r="B737" s="7" t="s">
        <v>888</v>
      </c>
      <c r="C737" s="8">
        <v>480.3</v>
      </c>
      <c r="D737" s="8">
        <v>602.28999999999985</v>
      </c>
      <c r="E737" s="8">
        <v>72.61</v>
      </c>
      <c r="F737" s="8">
        <v>1364.0900000000004</v>
      </c>
      <c r="G737" s="8">
        <v>599.6999999999997</v>
      </c>
      <c r="H737" s="8">
        <v>1637.1399999999992</v>
      </c>
      <c r="I737" s="8">
        <v>824.9699999999998</v>
      </c>
      <c r="J737" s="9" t="s">
        <v>880</v>
      </c>
      <c r="K737" s="9" t="s">
        <v>15</v>
      </c>
      <c r="L737" s="9" t="s">
        <v>13</v>
      </c>
      <c r="M737" s="9" t="s">
        <v>902</v>
      </c>
      <c r="N737" s="55">
        <f>AVERAGE(Tabela1[[#This Row],[Fevereiro]:[Abril]])</f>
        <v>385.06666666666661</v>
      </c>
      <c r="O737" s="55">
        <f>AVERAGE(Tabela1[[#This Row],[Maio]:[Julho]])</f>
        <v>1200.3099999999997</v>
      </c>
      <c r="P737" s="56">
        <f t="shared" si="11"/>
        <v>2</v>
      </c>
    </row>
    <row r="738" spans="1:16">
      <c r="A738" s="7" t="s">
        <v>722</v>
      </c>
      <c r="B738" s="7" t="s">
        <v>891</v>
      </c>
      <c r="C738" s="8">
        <v>719.33</v>
      </c>
      <c r="D738" s="8">
        <v>925.20999999999992</v>
      </c>
      <c r="E738" s="8">
        <v>0</v>
      </c>
      <c r="F738" s="8">
        <v>867.60000000000025</v>
      </c>
      <c r="G738" s="8">
        <v>586.12999999999988</v>
      </c>
      <c r="H738" s="8">
        <v>727.6500000000002</v>
      </c>
      <c r="I738" s="8">
        <v>829.04000000000019</v>
      </c>
      <c r="J738" s="9" t="s">
        <v>879</v>
      </c>
      <c r="K738" s="9" t="s">
        <v>17</v>
      </c>
      <c r="L738" s="9" t="s">
        <v>905</v>
      </c>
      <c r="M738" s="9" t="s">
        <v>902</v>
      </c>
      <c r="N738" s="55">
        <f>AVERAGE(Tabela1[[#This Row],[Fevereiro]:[Abril]])</f>
        <v>548.17999999999995</v>
      </c>
      <c r="O738" s="55">
        <f>AVERAGE(Tabela1[[#This Row],[Maio]:[Julho]])</f>
        <v>727.12666666666667</v>
      </c>
      <c r="P738" s="56">
        <f t="shared" si="11"/>
        <v>2</v>
      </c>
    </row>
    <row r="739" spans="1:16">
      <c r="A739" s="7" t="s">
        <v>681</v>
      </c>
      <c r="B739" s="7" t="s">
        <v>890</v>
      </c>
      <c r="C739" s="8">
        <v>2056.7300000000005</v>
      </c>
      <c r="D739" s="8">
        <v>8945.3399999999983</v>
      </c>
      <c r="E739" s="8">
        <v>578.2299999999999</v>
      </c>
      <c r="F739" s="8">
        <v>523.78</v>
      </c>
      <c r="G739" s="8">
        <v>726.33000000000015</v>
      </c>
      <c r="H739" s="8">
        <v>237.9</v>
      </c>
      <c r="I739" s="8">
        <v>840.81999999999971</v>
      </c>
      <c r="J739" s="9" t="s">
        <v>879</v>
      </c>
      <c r="K739" s="9" t="s">
        <v>22</v>
      </c>
      <c r="L739" s="9" t="s">
        <v>13</v>
      </c>
      <c r="M739" s="7" t="s">
        <v>901</v>
      </c>
      <c r="N739" s="55">
        <f>AVERAGE(Tabela1[[#This Row],[Fevereiro]:[Abril]])</f>
        <v>3860.1</v>
      </c>
      <c r="O739" s="55">
        <f>AVERAGE(Tabela1[[#This Row],[Maio]:[Julho]])</f>
        <v>496.00333333333339</v>
      </c>
      <c r="P739" s="56">
        <f t="shared" si="11"/>
        <v>0</v>
      </c>
    </row>
    <row r="740" spans="1:16">
      <c r="A740" s="7" t="s">
        <v>243</v>
      </c>
      <c r="B740" s="7" t="s">
        <v>890</v>
      </c>
      <c r="C740" s="8">
        <v>1770.3999999999992</v>
      </c>
      <c r="D740" s="8">
        <v>1034.2200000000003</v>
      </c>
      <c r="E740" s="8">
        <v>1129.8600000000001</v>
      </c>
      <c r="F740" s="8">
        <v>1662.4299999999998</v>
      </c>
      <c r="G740" s="8">
        <v>1133.4899999999998</v>
      </c>
      <c r="H740" s="8">
        <v>1050.17</v>
      </c>
      <c r="I740" s="8">
        <v>845.42000000000019</v>
      </c>
      <c r="J740" s="9" t="s">
        <v>23</v>
      </c>
      <c r="K740" s="9" t="s">
        <v>15</v>
      </c>
      <c r="L740" s="9" t="s">
        <v>13</v>
      </c>
      <c r="M740" s="7" t="s">
        <v>901</v>
      </c>
      <c r="N740" s="55">
        <f>AVERAGE(Tabela1[[#This Row],[Fevereiro]:[Abril]])</f>
        <v>1311.4933333333331</v>
      </c>
      <c r="O740" s="55">
        <f>AVERAGE(Tabela1[[#This Row],[Maio]:[Julho]])</f>
        <v>1282.03</v>
      </c>
      <c r="P740" s="56">
        <f t="shared" si="11"/>
        <v>0</v>
      </c>
    </row>
    <row r="741" spans="1:16">
      <c r="A741" s="7" t="s">
        <v>544</v>
      </c>
      <c r="B741" s="7" t="s">
        <v>889</v>
      </c>
      <c r="C741" s="8">
        <v>1189.1799999999994</v>
      </c>
      <c r="D741" s="8">
        <v>592.34999999999991</v>
      </c>
      <c r="E741" s="8">
        <v>891.62999999999965</v>
      </c>
      <c r="F741" s="8">
        <v>932.98000000000047</v>
      </c>
      <c r="G741" s="8">
        <v>1536.68</v>
      </c>
      <c r="H741" s="8">
        <v>554.69999999999993</v>
      </c>
      <c r="I741" s="8">
        <v>848.40000000000055</v>
      </c>
      <c r="J741" s="9" t="s">
        <v>879</v>
      </c>
      <c r="K741" s="9" t="s">
        <v>21</v>
      </c>
      <c r="L741" s="9" t="s">
        <v>13</v>
      </c>
      <c r="M741" s="9" t="s">
        <v>902</v>
      </c>
      <c r="N741" s="55">
        <f>AVERAGE(Tabela1[[#This Row],[Fevereiro]:[Abril]])</f>
        <v>891.05333333333294</v>
      </c>
      <c r="O741" s="55">
        <f>AVERAGE(Tabela1[[#This Row],[Maio]:[Julho]])</f>
        <v>1008.1200000000002</v>
      </c>
      <c r="P741" s="56">
        <f t="shared" si="11"/>
        <v>2</v>
      </c>
    </row>
    <row r="742" spans="1:16">
      <c r="A742" s="7" t="s">
        <v>468</v>
      </c>
      <c r="B742" s="7" t="s">
        <v>889</v>
      </c>
      <c r="C742" s="8">
        <v>1.84</v>
      </c>
      <c r="D742" s="8">
        <v>588.59999999999991</v>
      </c>
      <c r="E742" s="8">
        <v>636.22000000000014</v>
      </c>
      <c r="F742" s="8">
        <v>898.70999999999981</v>
      </c>
      <c r="G742" s="8">
        <v>82.600000000000009</v>
      </c>
      <c r="H742" s="8">
        <v>704.18000000000006</v>
      </c>
      <c r="I742" s="8">
        <v>854.4</v>
      </c>
      <c r="J742" s="9" t="s">
        <v>887</v>
      </c>
      <c r="K742" s="9" t="s">
        <v>20</v>
      </c>
      <c r="L742" s="9" t="s">
        <v>13</v>
      </c>
      <c r="M742" s="9" t="s">
        <v>902</v>
      </c>
      <c r="N742" s="55">
        <f>AVERAGE(Tabela1[[#This Row],[Fevereiro]:[Abril]])</f>
        <v>408.88666666666671</v>
      </c>
      <c r="O742" s="55">
        <f>AVERAGE(Tabela1[[#This Row],[Maio]:[Julho]])</f>
        <v>561.82999999999993</v>
      </c>
      <c r="P742" s="56">
        <f t="shared" si="11"/>
        <v>2</v>
      </c>
    </row>
    <row r="743" spans="1:16">
      <c r="A743" s="7" t="s">
        <v>570</v>
      </c>
      <c r="B743" s="7" t="s">
        <v>890</v>
      </c>
      <c r="C743" s="8">
        <v>4490.97</v>
      </c>
      <c r="D743" s="8">
        <v>1324.8600000000006</v>
      </c>
      <c r="E743" s="8">
        <v>3060.1699999999987</v>
      </c>
      <c r="F743" s="8">
        <v>7210.4000000000005</v>
      </c>
      <c r="G743" s="8">
        <v>1152.1800000000003</v>
      </c>
      <c r="H743" s="8">
        <v>4135.9699999999966</v>
      </c>
      <c r="I743" s="8">
        <v>855.19000000000017</v>
      </c>
      <c r="J743" s="9" t="s">
        <v>883</v>
      </c>
      <c r="K743" s="9" t="s">
        <v>15</v>
      </c>
      <c r="L743" s="9" t="s">
        <v>14</v>
      </c>
      <c r="M743" s="9" t="s">
        <v>902</v>
      </c>
      <c r="N743" s="55">
        <f>AVERAGE(Tabela1[[#This Row],[Fevereiro]:[Abril]])</f>
        <v>2958.6666666666665</v>
      </c>
      <c r="O743" s="55">
        <f>AVERAGE(Tabela1[[#This Row],[Maio]:[Julho]])</f>
        <v>4166.1833333333334</v>
      </c>
      <c r="P743" s="56">
        <f t="shared" si="11"/>
        <v>2</v>
      </c>
    </row>
    <row r="744" spans="1:16">
      <c r="A744" s="7" t="s">
        <v>619</v>
      </c>
      <c r="B744" s="7" t="s">
        <v>890</v>
      </c>
      <c r="C744" s="8">
        <v>73.760000000000005</v>
      </c>
      <c r="D744" s="8">
        <v>1.84</v>
      </c>
      <c r="E744" s="8">
        <v>307.73</v>
      </c>
      <c r="F744" s="8">
        <v>1761.07</v>
      </c>
      <c r="G744" s="8">
        <v>1628.2800000000002</v>
      </c>
      <c r="H744" s="8">
        <v>85.570000000000007</v>
      </c>
      <c r="I744" s="8">
        <v>857.0899999999998</v>
      </c>
      <c r="J744" s="9" t="s">
        <v>879</v>
      </c>
      <c r="K744" s="9" t="s">
        <v>15</v>
      </c>
      <c r="L744" s="9" t="s">
        <v>12</v>
      </c>
      <c r="M744" s="9" t="s">
        <v>902</v>
      </c>
      <c r="N744" s="55">
        <f>AVERAGE(Tabela1[[#This Row],[Fevereiro]:[Abril]])</f>
        <v>127.77666666666669</v>
      </c>
      <c r="O744" s="55">
        <f>AVERAGE(Tabela1[[#This Row],[Maio]:[Julho]])</f>
        <v>1158.3066666666668</v>
      </c>
      <c r="P744" s="56">
        <f t="shared" si="11"/>
        <v>2</v>
      </c>
    </row>
    <row r="745" spans="1:16">
      <c r="A745" s="7" t="s">
        <v>213</v>
      </c>
      <c r="B745" s="7" t="s">
        <v>891</v>
      </c>
      <c r="C745" s="8">
        <v>3019.9499999999989</v>
      </c>
      <c r="D745" s="8">
        <v>5017.7800000000034</v>
      </c>
      <c r="E745" s="8">
        <v>3899.8999999999996</v>
      </c>
      <c r="F745" s="8">
        <v>1309.5600000000009</v>
      </c>
      <c r="G745" s="8">
        <v>3090.6400000000003</v>
      </c>
      <c r="H745" s="8">
        <v>2017.6499999999999</v>
      </c>
      <c r="I745" s="8">
        <v>866.16000000000042</v>
      </c>
      <c r="J745" s="9" t="s">
        <v>886</v>
      </c>
      <c r="K745" s="9" t="s">
        <v>15</v>
      </c>
      <c r="L745" s="9" t="s">
        <v>13</v>
      </c>
      <c r="M745" s="9" t="s">
        <v>902</v>
      </c>
      <c r="N745" s="55">
        <f>AVERAGE(Tabela1[[#This Row],[Fevereiro]:[Abril]])</f>
        <v>3979.2100000000005</v>
      </c>
      <c r="O745" s="55">
        <f>AVERAGE(Tabela1[[#This Row],[Maio]:[Julho]])</f>
        <v>2139.2833333333333</v>
      </c>
      <c r="P745" s="56">
        <f t="shared" si="11"/>
        <v>0</v>
      </c>
    </row>
    <row r="746" spans="1:16">
      <c r="A746" s="7" t="s">
        <v>336</v>
      </c>
      <c r="B746" s="7" t="s">
        <v>888</v>
      </c>
      <c r="C746" s="8">
        <v>20658.529999999992</v>
      </c>
      <c r="D746" s="8">
        <v>1272.2499999999998</v>
      </c>
      <c r="E746" s="8">
        <v>79.260000000000005</v>
      </c>
      <c r="F746" s="8">
        <v>2398.6799999999998</v>
      </c>
      <c r="G746" s="8">
        <v>9032.3699999999935</v>
      </c>
      <c r="H746" s="8">
        <v>86.100000000000009</v>
      </c>
      <c r="I746" s="8">
        <v>871.19999999999993</v>
      </c>
      <c r="J746" s="9" t="s">
        <v>882</v>
      </c>
      <c r="K746" s="9" t="s">
        <v>15</v>
      </c>
      <c r="L746" s="9" t="s">
        <v>13</v>
      </c>
      <c r="M746" s="9" t="s">
        <v>902</v>
      </c>
      <c r="N746" s="55">
        <f>AVERAGE(Tabela1[[#This Row],[Fevereiro]:[Abril]])</f>
        <v>7336.6799999999967</v>
      </c>
      <c r="O746" s="55">
        <f>AVERAGE(Tabela1[[#This Row],[Maio]:[Julho]])</f>
        <v>3839.0499999999979</v>
      </c>
      <c r="P746" s="56">
        <f t="shared" si="11"/>
        <v>0</v>
      </c>
    </row>
    <row r="747" spans="1:16">
      <c r="A747" s="7" t="s">
        <v>536</v>
      </c>
      <c r="B747" s="7" t="s">
        <v>889</v>
      </c>
      <c r="C747" s="8">
        <v>1712.7899999999997</v>
      </c>
      <c r="D747" s="8">
        <v>950.75999999999954</v>
      </c>
      <c r="E747" s="8">
        <v>1004.3299999999998</v>
      </c>
      <c r="F747" s="8">
        <v>1906.8700000000001</v>
      </c>
      <c r="G747" s="8">
        <v>1732.3700000000006</v>
      </c>
      <c r="H747" s="8">
        <v>584.51000000000022</v>
      </c>
      <c r="I747" s="8">
        <v>878.47</v>
      </c>
      <c r="J747" s="9" t="s">
        <v>879</v>
      </c>
      <c r="K747" s="9" t="s">
        <v>21</v>
      </c>
      <c r="L747" s="9" t="s">
        <v>13</v>
      </c>
      <c r="M747" s="9" t="s">
        <v>902</v>
      </c>
      <c r="N747" s="55">
        <f>AVERAGE(Tabela1[[#This Row],[Fevereiro]:[Abril]])</f>
        <v>1222.6266666666663</v>
      </c>
      <c r="O747" s="55">
        <f>AVERAGE(Tabela1[[#This Row],[Maio]:[Julho]])</f>
        <v>1407.916666666667</v>
      </c>
      <c r="P747" s="56">
        <f t="shared" si="11"/>
        <v>2</v>
      </c>
    </row>
    <row r="748" spans="1:16">
      <c r="A748" s="7" t="s">
        <v>343</v>
      </c>
      <c r="B748" s="7" t="s">
        <v>888</v>
      </c>
      <c r="C748" s="8">
        <v>632.91999999999985</v>
      </c>
      <c r="D748" s="8">
        <v>10.56</v>
      </c>
      <c r="E748" s="8">
        <v>711.63000000000022</v>
      </c>
      <c r="F748" s="8">
        <v>2163.2799999999997</v>
      </c>
      <c r="G748" s="8">
        <v>1135.3800000000003</v>
      </c>
      <c r="H748" s="8">
        <v>1213.7900000000002</v>
      </c>
      <c r="I748" s="8">
        <v>879.88000000000011</v>
      </c>
      <c r="J748" s="9" t="s">
        <v>883</v>
      </c>
      <c r="K748" s="9" t="s">
        <v>15</v>
      </c>
      <c r="L748" s="9" t="s">
        <v>905</v>
      </c>
      <c r="M748" s="9" t="s">
        <v>902</v>
      </c>
      <c r="N748" s="55">
        <f>AVERAGE(Tabela1[[#This Row],[Fevereiro]:[Abril]])</f>
        <v>451.70333333333338</v>
      </c>
      <c r="O748" s="55">
        <f>AVERAGE(Tabela1[[#This Row],[Maio]:[Julho]])</f>
        <v>1504.1499999999999</v>
      </c>
      <c r="P748" s="56">
        <f t="shared" si="11"/>
        <v>2</v>
      </c>
    </row>
    <row r="749" spans="1:16">
      <c r="A749" s="7" t="s">
        <v>337</v>
      </c>
      <c r="B749" s="7" t="s">
        <v>888</v>
      </c>
      <c r="C749" s="8">
        <v>2843.9099999999985</v>
      </c>
      <c r="D749" s="8">
        <v>804.48</v>
      </c>
      <c r="E749" s="8">
        <v>118.95</v>
      </c>
      <c r="F749" s="8">
        <v>1970.0900000000006</v>
      </c>
      <c r="G749" s="8">
        <v>295.20000000000005</v>
      </c>
      <c r="H749" s="8">
        <v>2380.23</v>
      </c>
      <c r="I749" s="8">
        <v>897.91</v>
      </c>
      <c r="J749" s="9" t="s">
        <v>883</v>
      </c>
      <c r="K749" s="9" t="s">
        <v>15</v>
      </c>
      <c r="L749" s="9" t="s">
        <v>13</v>
      </c>
      <c r="M749" s="9" t="s">
        <v>902</v>
      </c>
      <c r="N749" s="55">
        <f>AVERAGE(Tabela1[[#This Row],[Fevereiro]:[Abril]])</f>
        <v>1255.7799999999995</v>
      </c>
      <c r="O749" s="55">
        <f>AVERAGE(Tabela1[[#This Row],[Maio]:[Julho]])</f>
        <v>1548.5066666666669</v>
      </c>
      <c r="P749" s="56">
        <f t="shared" si="11"/>
        <v>2</v>
      </c>
    </row>
    <row r="750" spans="1:16">
      <c r="A750" s="7" t="s">
        <v>158</v>
      </c>
      <c r="B750" s="7" t="s">
        <v>890</v>
      </c>
      <c r="C750" s="8">
        <v>789.67000000000007</v>
      </c>
      <c r="D750" s="8">
        <v>834.03</v>
      </c>
      <c r="E750" s="8">
        <v>575.24999999999989</v>
      </c>
      <c r="F750" s="8">
        <v>2073.66</v>
      </c>
      <c r="G750" s="8">
        <v>944.76999999999975</v>
      </c>
      <c r="H750" s="8">
        <v>1264.1400000000001</v>
      </c>
      <c r="I750" s="8">
        <v>911.56</v>
      </c>
      <c r="J750" s="9" t="s">
        <v>879</v>
      </c>
      <c r="K750" s="9" t="s">
        <v>15</v>
      </c>
      <c r="L750" s="9" t="s">
        <v>13</v>
      </c>
      <c r="M750" s="9" t="s">
        <v>902</v>
      </c>
      <c r="N750" s="55">
        <f>AVERAGE(Tabela1[[#This Row],[Fevereiro]:[Abril]])</f>
        <v>732.98333333333323</v>
      </c>
      <c r="O750" s="55">
        <f>AVERAGE(Tabela1[[#This Row],[Maio]:[Julho]])</f>
        <v>1427.5233333333333</v>
      </c>
      <c r="P750" s="56">
        <f t="shared" si="11"/>
        <v>2</v>
      </c>
    </row>
    <row r="751" spans="1:16">
      <c r="A751" s="7" t="s">
        <v>694</v>
      </c>
      <c r="B751" s="7" t="s">
        <v>890</v>
      </c>
      <c r="C751" s="8">
        <v>2207.6000000000004</v>
      </c>
      <c r="D751" s="8">
        <v>5321.8599999999979</v>
      </c>
      <c r="E751" s="8">
        <v>2.84</v>
      </c>
      <c r="F751" s="8">
        <v>481.93999999999988</v>
      </c>
      <c r="G751" s="8">
        <v>1132.46</v>
      </c>
      <c r="H751" s="8">
        <v>1218.79</v>
      </c>
      <c r="I751" s="8">
        <v>913.78000000000009</v>
      </c>
      <c r="J751" s="9" t="s">
        <v>879</v>
      </c>
      <c r="K751" s="9" t="s">
        <v>21</v>
      </c>
      <c r="L751" s="9" t="s">
        <v>13</v>
      </c>
      <c r="M751" s="7" t="s">
        <v>901</v>
      </c>
      <c r="N751" s="55">
        <f>AVERAGE(Tabela1[[#This Row],[Fevereiro]:[Abril]])</f>
        <v>2510.766666666666</v>
      </c>
      <c r="O751" s="55">
        <f>AVERAGE(Tabela1[[#This Row],[Maio]:[Julho]])</f>
        <v>944.39666666666653</v>
      </c>
      <c r="P751" s="56">
        <f t="shared" si="11"/>
        <v>0</v>
      </c>
    </row>
    <row r="752" spans="1:16">
      <c r="A752" s="7" t="s">
        <v>50</v>
      </c>
      <c r="B752" s="7" t="s">
        <v>888</v>
      </c>
      <c r="C752" s="8">
        <v>0</v>
      </c>
      <c r="D752" s="8">
        <v>4.74</v>
      </c>
      <c r="E752" s="8">
        <v>1474.7</v>
      </c>
      <c r="F752" s="8">
        <v>0</v>
      </c>
      <c r="G752" s="8">
        <v>0</v>
      </c>
      <c r="H752" s="8">
        <v>0</v>
      </c>
      <c r="I752" s="8">
        <v>928.95999999999981</v>
      </c>
      <c r="J752" s="9" t="s">
        <v>879</v>
      </c>
      <c r="K752" s="9" t="s">
        <v>15</v>
      </c>
      <c r="L752" s="9" t="s">
        <v>13</v>
      </c>
      <c r="M752" s="9" t="s">
        <v>902</v>
      </c>
      <c r="N752" s="55">
        <f>AVERAGE(Tabela1[[#This Row],[Fevereiro]:[Abril]])</f>
        <v>493.1466666666667</v>
      </c>
      <c r="O752" s="55">
        <f>AVERAGE(Tabela1[[#This Row],[Maio]:[Julho]])</f>
        <v>0</v>
      </c>
      <c r="P752" s="56">
        <f t="shared" si="11"/>
        <v>0</v>
      </c>
    </row>
    <row r="753" spans="1:16">
      <c r="A753" s="7" t="s">
        <v>671</v>
      </c>
      <c r="B753" s="7" t="s">
        <v>890</v>
      </c>
      <c r="C753" s="8">
        <v>982.27</v>
      </c>
      <c r="D753" s="8">
        <v>908.24999999999989</v>
      </c>
      <c r="E753" s="8">
        <v>0</v>
      </c>
      <c r="F753" s="8">
        <v>936.36000000000035</v>
      </c>
      <c r="G753" s="8">
        <v>924.26000000000022</v>
      </c>
      <c r="H753" s="8">
        <v>61.5</v>
      </c>
      <c r="I753" s="8">
        <v>930.28</v>
      </c>
      <c r="J753" s="9" t="s">
        <v>879</v>
      </c>
      <c r="K753" s="9" t="s">
        <v>22</v>
      </c>
      <c r="L753" s="9" t="s">
        <v>13</v>
      </c>
      <c r="M753" s="7" t="s">
        <v>901</v>
      </c>
      <c r="N753" s="55">
        <f>AVERAGE(Tabela1[[#This Row],[Fevereiro]:[Abril]])</f>
        <v>630.17333333333329</v>
      </c>
      <c r="O753" s="55">
        <f>AVERAGE(Tabela1[[#This Row],[Maio]:[Julho]])</f>
        <v>640.70666666666682</v>
      </c>
      <c r="P753" s="56">
        <f t="shared" si="11"/>
        <v>2</v>
      </c>
    </row>
    <row r="754" spans="1:16">
      <c r="A754" s="7" t="s">
        <v>507</v>
      </c>
      <c r="B754" s="7" t="s">
        <v>889</v>
      </c>
      <c r="C754" s="8">
        <v>37.89</v>
      </c>
      <c r="D754" s="8">
        <v>732.14</v>
      </c>
      <c r="E754" s="8">
        <v>459.84999999999997</v>
      </c>
      <c r="F754" s="8">
        <v>1138.9100000000001</v>
      </c>
      <c r="G754" s="8">
        <v>28.17</v>
      </c>
      <c r="H754" s="8">
        <v>554.82000000000016</v>
      </c>
      <c r="I754" s="8">
        <v>930.49000000000012</v>
      </c>
      <c r="J754" s="9" t="s">
        <v>23</v>
      </c>
      <c r="K754" s="9" t="s">
        <v>15</v>
      </c>
      <c r="L754" s="9" t="s">
        <v>13</v>
      </c>
      <c r="M754" s="9" t="s">
        <v>902</v>
      </c>
      <c r="N754" s="55">
        <f>AVERAGE(Tabela1[[#This Row],[Fevereiro]:[Abril]])</f>
        <v>409.96</v>
      </c>
      <c r="O754" s="55">
        <f>AVERAGE(Tabela1[[#This Row],[Maio]:[Julho]])</f>
        <v>573.96666666666681</v>
      </c>
      <c r="P754" s="56">
        <f t="shared" si="11"/>
        <v>2</v>
      </c>
    </row>
    <row r="755" spans="1:16">
      <c r="A755" s="7" t="s">
        <v>244</v>
      </c>
      <c r="B755" s="7" t="s">
        <v>890</v>
      </c>
      <c r="C755" s="8">
        <v>610.20000000000005</v>
      </c>
      <c r="D755" s="8">
        <v>3403.1800000000003</v>
      </c>
      <c r="E755" s="8">
        <v>5684.1199999999935</v>
      </c>
      <c r="F755" s="8">
        <v>2443.7399999999998</v>
      </c>
      <c r="G755" s="8">
        <v>2830.2399999999993</v>
      </c>
      <c r="H755" s="8">
        <v>1727.3500000000001</v>
      </c>
      <c r="I755" s="8">
        <v>943.99</v>
      </c>
      <c r="J755" s="9" t="s">
        <v>879</v>
      </c>
      <c r="K755" s="9" t="s">
        <v>18</v>
      </c>
      <c r="L755" s="9" t="s">
        <v>13</v>
      </c>
      <c r="M755" s="7" t="s">
        <v>901</v>
      </c>
      <c r="N755" s="55">
        <f>AVERAGE(Tabela1[[#This Row],[Fevereiro]:[Abril]])</f>
        <v>3232.4999999999977</v>
      </c>
      <c r="O755" s="55">
        <f>AVERAGE(Tabela1[[#This Row],[Maio]:[Julho]])</f>
        <v>2333.7766666666666</v>
      </c>
      <c r="P755" s="56">
        <f t="shared" si="11"/>
        <v>0</v>
      </c>
    </row>
    <row r="756" spans="1:16">
      <c r="A756" s="7" t="s">
        <v>149</v>
      </c>
      <c r="B756" s="7" t="s">
        <v>890</v>
      </c>
      <c r="C756" s="8">
        <v>1783.01</v>
      </c>
      <c r="D756" s="8">
        <v>207.07000000000002</v>
      </c>
      <c r="E756" s="8">
        <v>2552</v>
      </c>
      <c r="F756" s="8">
        <v>1913.9999999999995</v>
      </c>
      <c r="G756" s="8">
        <v>609.65</v>
      </c>
      <c r="H756" s="8">
        <v>704.04999999999984</v>
      </c>
      <c r="I756" s="8">
        <v>950.65</v>
      </c>
      <c r="J756" s="9" t="s">
        <v>879</v>
      </c>
      <c r="K756" s="9" t="s">
        <v>15</v>
      </c>
      <c r="L756" s="9" t="s">
        <v>14</v>
      </c>
      <c r="M756" s="9" t="s">
        <v>902</v>
      </c>
      <c r="N756" s="55">
        <f>AVERAGE(Tabela1[[#This Row],[Fevereiro]:[Abril]])</f>
        <v>1514.0266666666666</v>
      </c>
      <c r="O756" s="55">
        <f>AVERAGE(Tabela1[[#This Row],[Maio]:[Julho]])</f>
        <v>1075.8999999999999</v>
      </c>
      <c r="P756" s="56">
        <f t="shared" si="11"/>
        <v>0</v>
      </c>
    </row>
    <row r="757" spans="1:16">
      <c r="A757" s="7" t="s">
        <v>132</v>
      </c>
      <c r="B757" s="7" t="s">
        <v>888</v>
      </c>
      <c r="C757" s="8">
        <v>873.13</v>
      </c>
      <c r="D757" s="8">
        <v>5753.579999999999</v>
      </c>
      <c r="E757" s="8">
        <v>1620.84</v>
      </c>
      <c r="F757" s="8">
        <v>3883.3200000000006</v>
      </c>
      <c r="G757" s="8">
        <v>4769.380000000001</v>
      </c>
      <c r="H757" s="8">
        <v>2279.25</v>
      </c>
      <c r="I757" s="8">
        <v>966.41999999999985</v>
      </c>
      <c r="J757" s="9" t="s">
        <v>879</v>
      </c>
      <c r="K757" s="9" t="s">
        <v>16</v>
      </c>
      <c r="L757" s="9" t="s">
        <v>13</v>
      </c>
      <c r="M757" s="9" t="s">
        <v>902</v>
      </c>
      <c r="N757" s="55">
        <f>AVERAGE(Tabela1[[#This Row],[Fevereiro]:[Abril]])</f>
        <v>2749.1833333333329</v>
      </c>
      <c r="O757" s="55">
        <f>AVERAGE(Tabela1[[#This Row],[Maio]:[Julho]])</f>
        <v>3643.9833333333336</v>
      </c>
      <c r="P757" s="56">
        <f t="shared" si="11"/>
        <v>2</v>
      </c>
    </row>
    <row r="758" spans="1:16">
      <c r="A758" s="7" t="s">
        <v>831</v>
      </c>
      <c r="B758" s="7" t="s">
        <v>888</v>
      </c>
      <c r="C758" s="8">
        <v>241.7</v>
      </c>
      <c r="D758" s="8">
        <v>2097.5200000000004</v>
      </c>
      <c r="E758" s="8">
        <v>1652.0500000000004</v>
      </c>
      <c r="F758" s="8">
        <v>73.800000000000011</v>
      </c>
      <c r="G758" s="8">
        <v>1238.0700000000006</v>
      </c>
      <c r="H758" s="8">
        <v>808.79999999999984</v>
      </c>
      <c r="I758" s="8">
        <v>977.12000000000012</v>
      </c>
      <c r="J758" s="9" t="s">
        <v>879</v>
      </c>
      <c r="K758" s="9" t="s">
        <v>15</v>
      </c>
      <c r="L758" s="9" t="s">
        <v>13</v>
      </c>
      <c r="M758" s="7" t="s">
        <v>901</v>
      </c>
      <c r="N758" s="55">
        <f>AVERAGE(Tabela1[[#This Row],[Fevereiro]:[Abril]])</f>
        <v>1330.4233333333334</v>
      </c>
      <c r="O758" s="55">
        <f>AVERAGE(Tabela1[[#This Row],[Maio]:[Julho]])</f>
        <v>706.89000000000021</v>
      </c>
      <c r="P758" s="56">
        <f t="shared" si="11"/>
        <v>0</v>
      </c>
    </row>
    <row r="759" spans="1:16">
      <c r="A759" s="7" t="s">
        <v>111</v>
      </c>
      <c r="B759" s="7" t="s">
        <v>888</v>
      </c>
      <c r="C759" s="8">
        <v>2322.3399999999997</v>
      </c>
      <c r="D759" s="8">
        <v>1342.2699999999998</v>
      </c>
      <c r="E759" s="8">
        <v>2786.7599999999998</v>
      </c>
      <c r="F759" s="8">
        <v>1320.7600000000004</v>
      </c>
      <c r="G759" s="8">
        <v>873.48</v>
      </c>
      <c r="H759" s="8">
        <v>1261.3900000000006</v>
      </c>
      <c r="I759" s="8">
        <v>980.06000000000006</v>
      </c>
      <c r="J759" s="9" t="s">
        <v>879</v>
      </c>
      <c r="K759" s="9" t="s">
        <v>16</v>
      </c>
      <c r="L759" s="9" t="s">
        <v>13</v>
      </c>
      <c r="M759" s="9" t="s">
        <v>902</v>
      </c>
      <c r="N759" s="55">
        <f>AVERAGE(Tabela1[[#This Row],[Fevereiro]:[Abril]])</f>
        <v>2150.4566666666665</v>
      </c>
      <c r="O759" s="55">
        <f>AVERAGE(Tabela1[[#This Row],[Maio]:[Julho]])</f>
        <v>1151.876666666667</v>
      </c>
      <c r="P759" s="56">
        <f t="shared" si="11"/>
        <v>0</v>
      </c>
    </row>
    <row r="760" spans="1:16">
      <c r="A760" s="7" t="s">
        <v>603</v>
      </c>
      <c r="B760" s="7" t="s">
        <v>890</v>
      </c>
      <c r="C760" s="8">
        <v>2437.7899999999991</v>
      </c>
      <c r="D760" s="8">
        <v>2654.4400000000014</v>
      </c>
      <c r="E760" s="8">
        <v>823.94999999999993</v>
      </c>
      <c r="F760" s="8">
        <v>1738.8899999999994</v>
      </c>
      <c r="G760" s="8">
        <v>1957.1199999999997</v>
      </c>
      <c r="H760" s="8">
        <v>966.56</v>
      </c>
      <c r="I760" s="8">
        <v>1014.2700000000001</v>
      </c>
      <c r="J760" s="9" t="s">
        <v>879</v>
      </c>
      <c r="K760" s="9" t="s">
        <v>15</v>
      </c>
      <c r="L760" s="9" t="s">
        <v>13</v>
      </c>
      <c r="M760" s="9" t="s">
        <v>902</v>
      </c>
      <c r="N760" s="55">
        <f>AVERAGE(Tabela1[[#This Row],[Fevereiro]:[Abril]])</f>
        <v>1972.0600000000002</v>
      </c>
      <c r="O760" s="55">
        <f>AVERAGE(Tabela1[[#This Row],[Maio]:[Julho]])</f>
        <v>1554.1899999999998</v>
      </c>
      <c r="P760" s="56">
        <f t="shared" si="11"/>
        <v>0</v>
      </c>
    </row>
    <row r="761" spans="1:16">
      <c r="A761" s="7" t="s">
        <v>755</v>
      </c>
      <c r="B761" s="7" t="s">
        <v>888</v>
      </c>
      <c r="C761" s="8">
        <v>1256.3599999999997</v>
      </c>
      <c r="D761" s="8">
        <v>704.16</v>
      </c>
      <c r="E761" s="8">
        <v>1060.6699999999996</v>
      </c>
      <c r="F761" s="8">
        <v>1659.0199999999993</v>
      </c>
      <c r="G761" s="8">
        <v>1497.8700000000003</v>
      </c>
      <c r="H761" s="8">
        <v>619.05999999999972</v>
      </c>
      <c r="I761" s="8">
        <v>1021.1500000000003</v>
      </c>
      <c r="J761" s="9" t="s">
        <v>885</v>
      </c>
      <c r="K761" s="9" t="s">
        <v>15</v>
      </c>
      <c r="L761" s="9" t="s">
        <v>12</v>
      </c>
      <c r="M761" s="7" t="s">
        <v>901</v>
      </c>
      <c r="N761" s="55">
        <f>AVERAGE(Tabela1[[#This Row],[Fevereiro]:[Abril]])</f>
        <v>1007.063333333333</v>
      </c>
      <c r="O761" s="55">
        <f>AVERAGE(Tabela1[[#This Row],[Maio]:[Julho]])</f>
        <v>1258.6499999999996</v>
      </c>
      <c r="P761" s="56">
        <f t="shared" si="11"/>
        <v>2</v>
      </c>
    </row>
    <row r="762" spans="1:16">
      <c r="A762" s="7" t="s">
        <v>572</v>
      </c>
      <c r="B762" s="7" t="s">
        <v>890</v>
      </c>
      <c r="C762" s="8">
        <v>1344.7799999999997</v>
      </c>
      <c r="D762" s="8">
        <v>1125.77</v>
      </c>
      <c r="E762" s="8">
        <v>2726.6300000000006</v>
      </c>
      <c r="F762" s="8">
        <v>2908.7700000000004</v>
      </c>
      <c r="G762" s="8">
        <v>3335.6500000000005</v>
      </c>
      <c r="H762" s="8">
        <v>553.76999999999987</v>
      </c>
      <c r="I762" s="8">
        <v>1021.2499999999997</v>
      </c>
      <c r="J762" s="9" t="s">
        <v>884</v>
      </c>
      <c r="K762" s="9" t="s">
        <v>15</v>
      </c>
      <c r="L762" s="9" t="s">
        <v>12</v>
      </c>
      <c r="M762" s="9" t="s">
        <v>902</v>
      </c>
      <c r="N762" s="55">
        <f>AVERAGE(Tabela1[[#This Row],[Fevereiro]:[Abril]])</f>
        <v>1732.3933333333334</v>
      </c>
      <c r="O762" s="55">
        <f>AVERAGE(Tabela1[[#This Row],[Maio]:[Julho]])</f>
        <v>2266.0633333333335</v>
      </c>
      <c r="P762" s="56">
        <f t="shared" si="11"/>
        <v>2</v>
      </c>
    </row>
    <row r="763" spans="1:16">
      <c r="A763" s="7" t="s">
        <v>398</v>
      </c>
      <c r="B763" s="7" t="s">
        <v>890</v>
      </c>
      <c r="C763" s="8">
        <v>885.00999999999908</v>
      </c>
      <c r="D763" s="8">
        <v>1114.6000000000001</v>
      </c>
      <c r="E763" s="8">
        <v>1507.3200000000006</v>
      </c>
      <c r="F763" s="8">
        <v>598.91</v>
      </c>
      <c r="G763" s="8">
        <v>2159.3099999999995</v>
      </c>
      <c r="H763" s="8">
        <v>73.800000000000011</v>
      </c>
      <c r="I763" s="8">
        <v>1023.2700000000002</v>
      </c>
      <c r="J763" s="9" t="s">
        <v>879</v>
      </c>
      <c r="K763" s="9" t="s">
        <v>19</v>
      </c>
      <c r="L763" s="9" t="s">
        <v>13</v>
      </c>
      <c r="M763" s="9" t="s">
        <v>902</v>
      </c>
      <c r="N763" s="55">
        <f>AVERAGE(Tabela1[[#This Row],[Fevereiro]:[Abril]])</f>
        <v>1168.9766666666667</v>
      </c>
      <c r="O763" s="55">
        <f>AVERAGE(Tabela1[[#This Row],[Maio]:[Julho]])</f>
        <v>944.00666666666655</v>
      </c>
      <c r="P763" s="56">
        <f t="shared" si="11"/>
        <v>0</v>
      </c>
    </row>
    <row r="764" spans="1:16">
      <c r="A764" s="7" t="s">
        <v>732</v>
      </c>
      <c r="B764" s="7" t="s">
        <v>888</v>
      </c>
      <c r="C764" s="8">
        <v>73.760000000000005</v>
      </c>
      <c r="D764" s="8">
        <v>1060.0199999999998</v>
      </c>
      <c r="E764" s="8">
        <v>855.31000000000017</v>
      </c>
      <c r="F764" s="8">
        <v>209.64999999999998</v>
      </c>
      <c r="G764" s="8">
        <v>513.38</v>
      </c>
      <c r="H764" s="8">
        <v>87</v>
      </c>
      <c r="I764" s="8">
        <v>1079.7099999999998</v>
      </c>
      <c r="J764" s="9" t="s">
        <v>880</v>
      </c>
      <c r="K764" s="9" t="s">
        <v>15</v>
      </c>
      <c r="L764" s="9" t="s">
        <v>13</v>
      </c>
      <c r="M764" s="9" t="s">
        <v>902</v>
      </c>
      <c r="N764" s="55">
        <f>AVERAGE(Tabela1[[#This Row],[Fevereiro]:[Abril]])</f>
        <v>663.03</v>
      </c>
      <c r="O764" s="55">
        <f>AVERAGE(Tabela1[[#This Row],[Maio]:[Julho]])</f>
        <v>270.01</v>
      </c>
      <c r="P764" s="56">
        <f t="shared" si="11"/>
        <v>0</v>
      </c>
    </row>
    <row r="765" spans="1:16">
      <c r="A765" s="7" t="s">
        <v>663</v>
      </c>
      <c r="B765" s="7" t="s">
        <v>890</v>
      </c>
      <c r="C765" s="8">
        <v>1482.5600000000006</v>
      </c>
      <c r="D765" s="8">
        <v>1135.5799999999997</v>
      </c>
      <c r="E765" s="8">
        <v>1010.6999999999999</v>
      </c>
      <c r="F765" s="8">
        <v>1518.5299999999997</v>
      </c>
      <c r="G765" s="8">
        <v>676.24</v>
      </c>
      <c r="H765" s="8">
        <v>878.44999999999993</v>
      </c>
      <c r="I765" s="8">
        <v>1080.6499999999996</v>
      </c>
      <c r="J765" s="9" t="s">
        <v>879</v>
      </c>
      <c r="K765" s="9" t="s">
        <v>22</v>
      </c>
      <c r="L765" s="9" t="s">
        <v>13</v>
      </c>
      <c r="M765" s="7" t="s">
        <v>901</v>
      </c>
      <c r="N765" s="55">
        <f>AVERAGE(Tabela1[[#This Row],[Fevereiro]:[Abril]])</f>
        <v>1209.6133333333335</v>
      </c>
      <c r="O765" s="55">
        <f>AVERAGE(Tabela1[[#This Row],[Maio]:[Julho]])</f>
        <v>1024.4066666666665</v>
      </c>
      <c r="P765" s="56">
        <f t="shared" si="11"/>
        <v>0</v>
      </c>
    </row>
    <row r="766" spans="1:16">
      <c r="A766" s="7" t="s">
        <v>88</v>
      </c>
      <c r="B766" s="7" t="s">
        <v>890</v>
      </c>
      <c r="C766" s="8">
        <v>1336.5200000000004</v>
      </c>
      <c r="D766" s="8">
        <v>1256.1000000000004</v>
      </c>
      <c r="E766" s="8">
        <v>896.45</v>
      </c>
      <c r="F766" s="8">
        <v>1262.1500000000005</v>
      </c>
      <c r="G766" s="8">
        <v>1273.4800000000002</v>
      </c>
      <c r="H766" s="8">
        <v>1021.2400000000002</v>
      </c>
      <c r="I766" s="8">
        <v>1083.9999999999995</v>
      </c>
      <c r="J766" s="9" t="s">
        <v>23</v>
      </c>
      <c r="K766" s="9" t="s">
        <v>15</v>
      </c>
      <c r="L766" s="9" t="s">
        <v>13</v>
      </c>
      <c r="M766" s="9" t="s">
        <v>902</v>
      </c>
      <c r="N766" s="55">
        <f>AVERAGE(Tabela1[[#This Row],[Fevereiro]:[Abril]])</f>
        <v>1163.0233333333335</v>
      </c>
      <c r="O766" s="55">
        <f>AVERAGE(Tabela1[[#This Row],[Maio]:[Julho]])</f>
        <v>1185.6233333333337</v>
      </c>
      <c r="P766" s="56">
        <f t="shared" si="11"/>
        <v>2</v>
      </c>
    </row>
    <row r="767" spans="1:16">
      <c r="A767" s="7" t="s">
        <v>242</v>
      </c>
      <c r="B767" s="7" t="s">
        <v>888</v>
      </c>
      <c r="C767" s="8">
        <v>2901.8300000000022</v>
      </c>
      <c r="D767" s="8">
        <v>2391.1899999999996</v>
      </c>
      <c r="E767" s="8">
        <v>2513.319999999997</v>
      </c>
      <c r="F767" s="8">
        <v>1612.0100000000009</v>
      </c>
      <c r="G767" s="8">
        <v>2534.6600000000003</v>
      </c>
      <c r="H767" s="8">
        <v>2701.8300000000013</v>
      </c>
      <c r="I767" s="8">
        <v>1096.96</v>
      </c>
      <c r="J767" s="9" t="s">
        <v>879</v>
      </c>
      <c r="K767" s="9" t="s">
        <v>18</v>
      </c>
      <c r="L767" s="9" t="s">
        <v>13</v>
      </c>
      <c r="M767" s="7" t="s">
        <v>901</v>
      </c>
      <c r="N767" s="55">
        <f>AVERAGE(Tabela1[[#This Row],[Fevereiro]:[Abril]])</f>
        <v>2602.1133333333332</v>
      </c>
      <c r="O767" s="55">
        <f>AVERAGE(Tabela1[[#This Row],[Maio]:[Julho]])</f>
        <v>2282.8333333333339</v>
      </c>
      <c r="P767" s="56">
        <f t="shared" si="11"/>
        <v>0</v>
      </c>
    </row>
    <row r="768" spans="1:16">
      <c r="A768" s="7" t="s">
        <v>489</v>
      </c>
      <c r="B768" s="7" t="s">
        <v>889</v>
      </c>
      <c r="C768" s="8">
        <v>3.95</v>
      </c>
      <c r="D768" s="8">
        <v>1194.9100000000005</v>
      </c>
      <c r="E768" s="8">
        <v>776.20999999999981</v>
      </c>
      <c r="F768" s="8">
        <v>2450.5399999999991</v>
      </c>
      <c r="G768" s="8">
        <v>81.800000000000011</v>
      </c>
      <c r="H768" s="8">
        <v>263.64</v>
      </c>
      <c r="I768" s="8">
        <v>1100.5999999999999</v>
      </c>
      <c r="J768" s="9" t="s">
        <v>879</v>
      </c>
      <c r="K768" s="9" t="s">
        <v>15</v>
      </c>
      <c r="L768" s="9" t="s">
        <v>13</v>
      </c>
      <c r="M768" s="9" t="s">
        <v>902</v>
      </c>
      <c r="N768" s="55">
        <f>AVERAGE(Tabela1[[#This Row],[Fevereiro]:[Abril]])</f>
        <v>658.3566666666668</v>
      </c>
      <c r="O768" s="55">
        <f>AVERAGE(Tabela1[[#This Row],[Maio]:[Julho]])</f>
        <v>931.993333333333</v>
      </c>
      <c r="P768" s="56">
        <f t="shared" si="11"/>
        <v>2</v>
      </c>
    </row>
    <row r="769" spans="1:16">
      <c r="A769" s="7" t="s">
        <v>59</v>
      </c>
      <c r="B769" s="7" t="s">
        <v>888</v>
      </c>
      <c r="C769" s="8">
        <v>617.08000000000004</v>
      </c>
      <c r="D769" s="8">
        <v>1193.8100000000004</v>
      </c>
      <c r="E769" s="8">
        <v>1868.18</v>
      </c>
      <c r="F769" s="8">
        <v>441.45</v>
      </c>
      <c r="G769" s="8">
        <v>110.28000000000002</v>
      </c>
      <c r="H769" s="8">
        <v>1182.54</v>
      </c>
      <c r="I769" s="8">
        <v>1104.2100000000003</v>
      </c>
      <c r="J769" s="9" t="s">
        <v>879</v>
      </c>
      <c r="K769" s="9" t="s">
        <v>15</v>
      </c>
      <c r="L769" s="9" t="s">
        <v>13</v>
      </c>
      <c r="M769" s="9" t="s">
        <v>902</v>
      </c>
      <c r="N769" s="55">
        <f>AVERAGE(Tabela1[[#This Row],[Fevereiro]:[Abril]])</f>
        <v>1226.3566666666668</v>
      </c>
      <c r="O769" s="55">
        <f>AVERAGE(Tabela1[[#This Row],[Maio]:[Julho]])</f>
        <v>578.09</v>
      </c>
      <c r="P769" s="56">
        <f t="shared" si="11"/>
        <v>0</v>
      </c>
    </row>
    <row r="770" spans="1:16">
      <c r="A770" s="7" t="s">
        <v>120</v>
      </c>
      <c r="B770" s="7" t="s">
        <v>890</v>
      </c>
      <c r="C770" s="8">
        <v>3473.9599999999996</v>
      </c>
      <c r="D770" s="8">
        <v>1353.6099999999997</v>
      </c>
      <c r="E770" s="8">
        <v>1132.0799999999997</v>
      </c>
      <c r="F770" s="8">
        <v>1852.1399999999992</v>
      </c>
      <c r="G770" s="8">
        <v>1359.4800000000002</v>
      </c>
      <c r="H770" s="8">
        <v>1212.46</v>
      </c>
      <c r="I770" s="8">
        <v>1105.1400000000003</v>
      </c>
      <c r="J770" s="9" t="s">
        <v>879</v>
      </c>
      <c r="K770" s="9" t="s">
        <v>17</v>
      </c>
      <c r="L770" s="9" t="s">
        <v>13</v>
      </c>
      <c r="M770" s="9" t="s">
        <v>902</v>
      </c>
      <c r="N770" s="55">
        <f>AVERAGE(Tabela1[[#This Row],[Fevereiro]:[Abril]])</f>
        <v>1986.55</v>
      </c>
      <c r="O770" s="55">
        <f>AVERAGE(Tabela1[[#This Row],[Maio]:[Julho]])</f>
        <v>1474.6933333333334</v>
      </c>
      <c r="P770" s="56">
        <f t="shared" ref="P770:P833" si="12">IF(O770&gt;N770,2,IF(O770&lt;N770,0,1))</f>
        <v>0</v>
      </c>
    </row>
    <row r="771" spans="1:16">
      <c r="A771" s="7" t="s">
        <v>368</v>
      </c>
      <c r="B771" s="7" t="s">
        <v>890</v>
      </c>
      <c r="C771" s="8">
        <v>61.980000000000004</v>
      </c>
      <c r="D771" s="8">
        <v>6577.9599999999973</v>
      </c>
      <c r="E771" s="8">
        <v>724.80000000000007</v>
      </c>
      <c r="F771" s="8">
        <v>1412.1399999999996</v>
      </c>
      <c r="G771" s="8">
        <v>4130.8099999999995</v>
      </c>
      <c r="H771" s="8">
        <v>1137.5999999999999</v>
      </c>
      <c r="I771" s="8">
        <v>1132.07</v>
      </c>
      <c r="J771" s="9" t="s">
        <v>879</v>
      </c>
      <c r="K771" s="9" t="s">
        <v>19</v>
      </c>
      <c r="L771" s="9" t="s">
        <v>13</v>
      </c>
      <c r="M771" s="9" t="s">
        <v>902</v>
      </c>
      <c r="N771" s="55">
        <f>AVERAGE(Tabela1[[#This Row],[Fevereiro]:[Abril]])</f>
        <v>2454.9133333333325</v>
      </c>
      <c r="O771" s="55">
        <f>AVERAGE(Tabela1[[#This Row],[Maio]:[Julho]])</f>
        <v>2226.85</v>
      </c>
      <c r="P771" s="56">
        <f t="shared" si="12"/>
        <v>0</v>
      </c>
    </row>
    <row r="772" spans="1:16">
      <c r="A772" s="7" t="s">
        <v>253</v>
      </c>
      <c r="B772" s="7" t="s">
        <v>889</v>
      </c>
      <c r="C772" s="8">
        <v>6370.470000000003</v>
      </c>
      <c r="D772" s="8">
        <v>1641.7700000000007</v>
      </c>
      <c r="E772" s="8">
        <v>2135.1199999999994</v>
      </c>
      <c r="F772" s="8">
        <v>8369.7599999999929</v>
      </c>
      <c r="G772" s="8">
        <v>2491.0299999999993</v>
      </c>
      <c r="H772" s="8">
        <v>6504.3399999999992</v>
      </c>
      <c r="I772" s="8">
        <v>1142.97</v>
      </c>
      <c r="J772" s="9" t="s">
        <v>879</v>
      </c>
      <c r="K772" s="9" t="s">
        <v>18</v>
      </c>
      <c r="L772" s="9" t="s">
        <v>14</v>
      </c>
      <c r="M772" s="9" t="s">
        <v>902</v>
      </c>
      <c r="N772" s="55">
        <f>AVERAGE(Tabela1[[#This Row],[Fevereiro]:[Abril]])</f>
        <v>3382.4533333333343</v>
      </c>
      <c r="O772" s="55">
        <f>AVERAGE(Tabela1[[#This Row],[Maio]:[Julho]])</f>
        <v>5788.3766666666634</v>
      </c>
      <c r="P772" s="56">
        <f t="shared" si="12"/>
        <v>2</v>
      </c>
    </row>
    <row r="773" spans="1:16">
      <c r="A773" s="7" t="s">
        <v>434</v>
      </c>
      <c r="B773" s="7" t="s">
        <v>888</v>
      </c>
      <c r="C773" s="8">
        <v>55.61</v>
      </c>
      <c r="D773" s="8">
        <v>483.58</v>
      </c>
      <c r="E773" s="8">
        <v>1328.04</v>
      </c>
      <c r="F773" s="8">
        <v>1255.3399999999999</v>
      </c>
      <c r="G773" s="8">
        <v>1903.4899999999996</v>
      </c>
      <c r="H773" s="8">
        <v>3263.8699999999994</v>
      </c>
      <c r="I773" s="8">
        <v>1149.97</v>
      </c>
      <c r="J773" s="9" t="s">
        <v>879</v>
      </c>
      <c r="K773" s="9" t="s">
        <v>20</v>
      </c>
      <c r="L773" s="9" t="s">
        <v>13</v>
      </c>
      <c r="M773" s="9" t="s">
        <v>902</v>
      </c>
      <c r="N773" s="55">
        <f>AVERAGE(Tabela1[[#This Row],[Fevereiro]:[Abril]])</f>
        <v>622.41</v>
      </c>
      <c r="O773" s="55">
        <f>AVERAGE(Tabela1[[#This Row],[Maio]:[Julho]])</f>
        <v>2140.8999999999996</v>
      </c>
      <c r="P773" s="56">
        <f t="shared" si="12"/>
        <v>2</v>
      </c>
    </row>
    <row r="774" spans="1:16">
      <c r="A774" s="7" t="s">
        <v>138</v>
      </c>
      <c r="B774" s="7" t="s">
        <v>888</v>
      </c>
      <c r="C774" s="8">
        <v>3165.3900000000012</v>
      </c>
      <c r="D774" s="8">
        <v>2152.0200000000004</v>
      </c>
      <c r="E774" s="8">
        <v>2340.2999999999997</v>
      </c>
      <c r="F774" s="8">
        <v>1341.5899999999997</v>
      </c>
      <c r="G774" s="8">
        <v>1140.0100000000004</v>
      </c>
      <c r="H774" s="8">
        <v>2194.6400000000003</v>
      </c>
      <c r="I774" s="8">
        <v>1161.4500000000005</v>
      </c>
      <c r="J774" s="9" t="s">
        <v>880</v>
      </c>
      <c r="K774" s="9" t="s">
        <v>15</v>
      </c>
      <c r="L774" s="9" t="s">
        <v>13</v>
      </c>
      <c r="M774" s="9" t="s">
        <v>902</v>
      </c>
      <c r="N774" s="55">
        <f>AVERAGE(Tabela1[[#This Row],[Fevereiro]:[Abril]])</f>
        <v>2552.5700000000002</v>
      </c>
      <c r="O774" s="55">
        <f>AVERAGE(Tabela1[[#This Row],[Maio]:[Julho]])</f>
        <v>1558.7466666666669</v>
      </c>
      <c r="P774" s="56">
        <f t="shared" si="12"/>
        <v>0</v>
      </c>
    </row>
    <row r="775" spans="1:16">
      <c r="A775" s="7" t="s">
        <v>568</v>
      </c>
      <c r="B775" s="7" t="s">
        <v>890</v>
      </c>
      <c r="C775" s="8">
        <v>3314.4400000000028</v>
      </c>
      <c r="D775" s="8">
        <v>1665.25</v>
      </c>
      <c r="E775" s="8">
        <v>3004.6299999999997</v>
      </c>
      <c r="F775" s="8">
        <v>4378.18</v>
      </c>
      <c r="G775" s="8">
        <v>1723.0299999999979</v>
      </c>
      <c r="H775" s="8">
        <v>6641</v>
      </c>
      <c r="I775" s="8">
        <v>1190.1500000000003</v>
      </c>
      <c r="J775" s="9" t="s">
        <v>23</v>
      </c>
      <c r="K775" s="9" t="s">
        <v>15</v>
      </c>
      <c r="L775" s="9" t="s">
        <v>14</v>
      </c>
      <c r="M775" s="9" t="s">
        <v>902</v>
      </c>
      <c r="N775" s="55">
        <f>AVERAGE(Tabela1[[#This Row],[Fevereiro]:[Abril]])</f>
        <v>2661.4400000000005</v>
      </c>
      <c r="O775" s="55">
        <f>AVERAGE(Tabela1[[#This Row],[Maio]:[Julho]])</f>
        <v>4247.4033333333327</v>
      </c>
      <c r="P775" s="56">
        <f t="shared" si="12"/>
        <v>2</v>
      </c>
    </row>
    <row r="776" spans="1:16">
      <c r="A776" s="7" t="s">
        <v>65</v>
      </c>
      <c r="B776" s="7" t="s">
        <v>890</v>
      </c>
      <c r="C776" s="8">
        <v>1.84</v>
      </c>
      <c r="D776" s="8">
        <v>3472.9800000000041</v>
      </c>
      <c r="E776" s="8">
        <v>3024.21</v>
      </c>
      <c r="F776" s="8">
        <v>792.48</v>
      </c>
      <c r="G776" s="8">
        <v>471.63</v>
      </c>
      <c r="H776" s="8">
        <v>272.69</v>
      </c>
      <c r="I776" s="8">
        <v>1194.02</v>
      </c>
      <c r="J776" s="9" t="s">
        <v>23</v>
      </c>
      <c r="K776" s="9" t="s">
        <v>15</v>
      </c>
      <c r="L776" s="9" t="s">
        <v>13</v>
      </c>
      <c r="M776" s="9" t="s">
        <v>902</v>
      </c>
      <c r="N776" s="55">
        <f>AVERAGE(Tabela1[[#This Row],[Fevereiro]:[Abril]])</f>
        <v>2166.3433333333346</v>
      </c>
      <c r="O776" s="55">
        <f>AVERAGE(Tabela1[[#This Row],[Maio]:[Julho]])</f>
        <v>512.26666666666677</v>
      </c>
      <c r="P776" s="56">
        <f t="shared" si="12"/>
        <v>0</v>
      </c>
    </row>
    <row r="777" spans="1:16">
      <c r="A777" s="7" t="s">
        <v>791</v>
      </c>
      <c r="B777" s="7" t="s">
        <v>890</v>
      </c>
      <c r="C777" s="8">
        <v>0</v>
      </c>
      <c r="D777" s="8">
        <v>1033.8699999999997</v>
      </c>
      <c r="E777" s="8">
        <v>1653.9</v>
      </c>
      <c r="F777" s="8">
        <v>2118.29</v>
      </c>
      <c r="G777" s="8">
        <v>79.22</v>
      </c>
      <c r="H777" s="8">
        <v>61.5</v>
      </c>
      <c r="I777" s="8">
        <v>1195.8400000000004</v>
      </c>
      <c r="J777" s="9" t="s">
        <v>23</v>
      </c>
      <c r="K777" s="9" t="s">
        <v>15</v>
      </c>
      <c r="L777" s="9" t="s">
        <v>13</v>
      </c>
      <c r="M777" s="7" t="s">
        <v>901</v>
      </c>
      <c r="N777" s="55">
        <f>AVERAGE(Tabela1[[#This Row],[Fevereiro]:[Abril]])</f>
        <v>895.92333333333318</v>
      </c>
      <c r="O777" s="55">
        <f>AVERAGE(Tabela1[[#This Row],[Maio]:[Julho]])</f>
        <v>753.00333333333322</v>
      </c>
      <c r="P777" s="56">
        <f t="shared" si="12"/>
        <v>0</v>
      </c>
    </row>
    <row r="778" spans="1:16">
      <c r="A778" s="7" t="s">
        <v>477</v>
      </c>
      <c r="B778" s="7" t="s">
        <v>889</v>
      </c>
      <c r="C778" s="8">
        <v>1595.5800000000006</v>
      </c>
      <c r="D778" s="8">
        <v>607.09000000000015</v>
      </c>
      <c r="E778" s="8">
        <v>1199.1599999999996</v>
      </c>
      <c r="F778" s="8">
        <v>872.8499999999998</v>
      </c>
      <c r="G778" s="8">
        <v>1079.0699999999995</v>
      </c>
      <c r="H778" s="8">
        <v>817.30999999999983</v>
      </c>
      <c r="I778" s="8">
        <v>1202.8500000000001</v>
      </c>
      <c r="J778" s="9" t="s">
        <v>879</v>
      </c>
      <c r="K778" s="9" t="s">
        <v>15</v>
      </c>
      <c r="L778" s="9" t="s">
        <v>12</v>
      </c>
      <c r="M778" s="9" t="s">
        <v>902</v>
      </c>
      <c r="N778" s="55">
        <f>AVERAGE(Tabela1[[#This Row],[Fevereiro]:[Abril]])</f>
        <v>1133.9433333333336</v>
      </c>
      <c r="O778" s="55">
        <f>AVERAGE(Tabela1[[#This Row],[Maio]:[Julho]])</f>
        <v>923.07666666666637</v>
      </c>
      <c r="P778" s="56">
        <f t="shared" si="12"/>
        <v>0</v>
      </c>
    </row>
    <row r="779" spans="1:16">
      <c r="A779" s="7" t="s">
        <v>171</v>
      </c>
      <c r="B779" s="7" t="s">
        <v>888</v>
      </c>
      <c r="C779" s="8">
        <v>1158.1799999999998</v>
      </c>
      <c r="D779" s="8">
        <v>778.67</v>
      </c>
      <c r="E779" s="8">
        <v>1367.69</v>
      </c>
      <c r="F779" s="8">
        <v>1416.1100000000004</v>
      </c>
      <c r="G779" s="8">
        <v>1158.7900000000002</v>
      </c>
      <c r="H779" s="8">
        <v>1189.5399999999997</v>
      </c>
      <c r="I779" s="8">
        <v>1219.7800000000004</v>
      </c>
      <c r="J779" s="9" t="s">
        <v>23</v>
      </c>
      <c r="K779" s="9" t="s">
        <v>15</v>
      </c>
      <c r="L779" s="9" t="s">
        <v>13</v>
      </c>
      <c r="M779" s="9" t="s">
        <v>902</v>
      </c>
      <c r="N779" s="55">
        <f>AVERAGE(Tabela1[[#This Row],[Fevereiro]:[Abril]])</f>
        <v>1101.5133333333333</v>
      </c>
      <c r="O779" s="55">
        <f>AVERAGE(Tabela1[[#This Row],[Maio]:[Julho]])</f>
        <v>1254.8133333333335</v>
      </c>
      <c r="P779" s="56">
        <f t="shared" si="12"/>
        <v>2</v>
      </c>
    </row>
    <row r="780" spans="1:16">
      <c r="A780" s="7" t="s">
        <v>214</v>
      </c>
      <c r="B780" s="7" t="s">
        <v>889</v>
      </c>
      <c r="C780" s="8">
        <v>4167.140000000004</v>
      </c>
      <c r="D780" s="8">
        <v>4523.7599999999975</v>
      </c>
      <c r="E780" s="8">
        <v>1892.2400000000007</v>
      </c>
      <c r="F780" s="8">
        <v>1297.8000000000009</v>
      </c>
      <c r="G780" s="8">
        <v>2080.15</v>
      </c>
      <c r="H780" s="8">
        <v>1098.2700000000002</v>
      </c>
      <c r="I780" s="8">
        <v>1236.0700000000006</v>
      </c>
      <c r="J780" s="9" t="s">
        <v>879</v>
      </c>
      <c r="K780" s="9" t="s">
        <v>15</v>
      </c>
      <c r="L780" s="9" t="s">
        <v>13</v>
      </c>
      <c r="M780" s="9" t="s">
        <v>902</v>
      </c>
      <c r="N780" s="55">
        <f>AVERAGE(Tabela1[[#This Row],[Fevereiro]:[Abril]])</f>
        <v>3527.7133333333345</v>
      </c>
      <c r="O780" s="55">
        <f>AVERAGE(Tabela1[[#This Row],[Maio]:[Julho]])</f>
        <v>1492.0733333333337</v>
      </c>
      <c r="P780" s="56">
        <f t="shared" si="12"/>
        <v>0</v>
      </c>
    </row>
    <row r="781" spans="1:16">
      <c r="A781" s="7" t="s">
        <v>724</v>
      </c>
      <c r="B781" s="7" t="s">
        <v>891</v>
      </c>
      <c r="C781" s="8">
        <v>1721.3200000000008</v>
      </c>
      <c r="D781" s="8">
        <v>0</v>
      </c>
      <c r="E781" s="8">
        <v>118.19999999999999</v>
      </c>
      <c r="F781" s="8">
        <v>1460.7699999999991</v>
      </c>
      <c r="G781" s="8">
        <v>188.66999999999996</v>
      </c>
      <c r="H781" s="8">
        <v>0</v>
      </c>
      <c r="I781" s="8">
        <v>1238.3900000000003</v>
      </c>
      <c r="J781" s="9" t="s">
        <v>879</v>
      </c>
      <c r="K781" s="9" t="s">
        <v>22</v>
      </c>
      <c r="L781" s="9" t="s">
        <v>905</v>
      </c>
      <c r="M781" s="9" t="s">
        <v>902</v>
      </c>
      <c r="N781" s="55">
        <f>AVERAGE(Tabela1[[#This Row],[Fevereiro]:[Abril]])</f>
        <v>613.17333333333363</v>
      </c>
      <c r="O781" s="55">
        <f>AVERAGE(Tabela1[[#This Row],[Maio]:[Julho]])</f>
        <v>549.81333333333305</v>
      </c>
      <c r="P781" s="56">
        <f t="shared" si="12"/>
        <v>0</v>
      </c>
    </row>
    <row r="782" spans="1:16">
      <c r="A782" s="7" t="s">
        <v>624</v>
      </c>
      <c r="B782" s="7" t="s">
        <v>890</v>
      </c>
      <c r="C782" s="8">
        <v>939.03000000000009</v>
      </c>
      <c r="D782" s="8">
        <v>1032.96</v>
      </c>
      <c r="E782" s="8">
        <v>0</v>
      </c>
      <c r="F782" s="8">
        <v>1003.44</v>
      </c>
      <c r="G782" s="8">
        <v>920.71000000000038</v>
      </c>
      <c r="H782" s="8">
        <v>1262.0300000000004</v>
      </c>
      <c r="I782" s="8">
        <v>1244.7499999999998</v>
      </c>
      <c r="J782" s="9" t="s">
        <v>880</v>
      </c>
      <c r="K782" s="9" t="s">
        <v>15</v>
      </c>
      <c r="L782" s="9" t="s">
        <v>13</v>
      </c>
      <c r="M782" s="9" t="s">
        <v>902</v>
      </c>
      <c r="N782" s="55">
        <f>AVERAGE(Tabela1[[#This Row],[Fevereiro]:[Abril]])</f>
        <v>657.33</v>
      </c>
      <c r="O782" s="55">
        <f>AVERAGE(Tabela1[[#This Row],[Maio]:[Julho]])</f>
        <v>1062.0600000000004</v>
      </c>
      <c r="P782" s="56">
        <f t="shared" si="12"/>
        <v>2</v>
      </c>
    </row>
    <row r="783" spans="1:16">
      <c r="A783" s="7" t="s">
        <v>594</v>
      </c>
      <c r="B783" s="7" t="s">
        <v>890</v>
      </c>
      <c r="C783" s="8">
        <v>1891.83</v>
      </c>
      <c r="D783" s="8">
        <v>1530.57</v>
      </c>
      <c r="E783" s="8">
        <v>1045.1499999999996</v>
      </c>
      <c r="F783" s="8">
        <v>1481.9399999999998</v>
      </c>
      <c r="G783" s="8">
        <v>1643.17</v>
      </c>
      <c r="H783" s="8">
        <v>896.98000000000013</v>
      </c>
      <c r="I783" s="8">
        <v>1248.9600000000005</v>
      </c>
      <c r="J783" s="9" t="s">
        <v>879</v>
      </c>
      <c r="K783" s="9" t="s">
        <v>15</v>
      </c>
      <c r="L783" s="9" t="s">
        <v>13</v>
      </c>
      <c r="M783" s="9" t="s">
        <v>902</v>
      </c>
      <c r="N783" s="55">
        <f>AVERAGE(Tabela1[[#This Row],[Fevereiro]:[Abril]])</f>
        <v>1489.1833333333332</v>
      </c>
      <c r="O783" s="55">
        <f>AVERAGE(Tabela1[[#This Row],[Maio]:[Julho]])</f>
        <v>1340.6966666666665</v>
      </c>
      <c r="P783" s="56">
        <f t="shared" si="12"/>
        <v>0</v>
      </c>
    </row>
    <row r="784" spans="1:16">
      <c r="A784" s="7" t="s">
        <v>45</v>
      </c>
      <c r="B784" s="7" t="s">
        <v>888</v>
      </c>
      <c r="C784" s="8">
        <v>8483.89</v>
      </c>
      <c r="D784" s="8">
        <v>1.84</v>
      </c>
      <c r="E784" s="8">
        <v>81.209999999999994</v>
      </c>
      <c r="F784" s="8">
        <v>806.31000000000006</v>
      </c>
      <c r="G784" s="8">
        <v>73.800000000000011</v>
      </c>
      <c r="H784" s="8">
        <v>1091.5199999999998</v>
      </c>
      <c r="I784" s="8">
        <v>1257.3700000000003</v>
      </c>
      <c r="J784" s="9" t="s">
        <v>879</v>
      </c>
      <c r="K784" s="9" t="s">
        <v>15</v>
      </c>
      <c r="L784" s="9" t="s">
        <v>13</v>
      </c>
      <c r="M784" s="9" t="s">
        <v>902</v>
      </c>
      <c r="N784" s="55">
        <f>AVERAGE(Tabela1[[#This Row],[Fevereiro]:[Abril]])</f>
        <v>2855.6466666666661</v>
      </c>
      <c r="O784" s="55">
        <f>AVERAGE(Tabela1[[#This Row],[Maio]:[Julho]])</f>
        <v>657.20999999999992</v>
      </c>
      <c r="P784" s="56">
        <f t="shared" si="12"/>
        <v>0</v>
      </c>
    </row>
    <row r="785" spans="1:16">
      <c r="A785" s="7" t="s">
        <v>340</v>
      </c>
      <c r="B785" s="7" t="s">
        <v>888</v>
      </c>
      <c r="C785" s="8">
        <v>296.98999999999995</v>
      </c>
      <c r="D785" s="8">
        <v>1062.9200000000003</v>
      </c>
      <c r="E785" s="8">
        <v>927.27000000000021</v>
      </c>
      <c r="F785" s="8">
        <v>296.61</v>
      </c>
      <c r="G785" s="8">
        <v>574.23</v>
      </c>
      <c r="H785" s="8">
        <v>1555.8299999999997</v>
      </c>
      <c r="I785" s="8">
        <v>1277.4100000000001</v>
      </c>
      <c r="J785" s="9" t="s">
        <v>887</v>
      </c>
      <c r="K785" s="9" t="s">
        <v>15</v>
      </c>
      <c r="L785" s="9" t="s">
        <v>13</v>
      </c>
      <c r="M785" s="9" t="s">
        <v>902</v>
      </c>
      <c r="N785" s="55">
        <f>AVERAGE(Tabela1[[#This Row],[Fevereiro]:[Abril]])</f>
        <v>762.39333333333343</v>
      </c>
      <c r="O785" s="55">
        <f>AVERAGE(Tabela1[[#This Row],[Maio]:[Julho]])</f>
        <v>808.88999999999987</v>
      </c>
      <c r="P785" s="56">
        <f t="shared" si="12"/>
        <v>2</v>
      </c>
    </row>
    <row r="786" spans="1:16">
      <c r="A786" s="7" t="s">
        <v>311</v>
      </c>
      <c r="B786" s="7" t="s">
        <v>889</v>
      </c>
      <c r="C786" s="8">
        <v>1.06</v>
      </c>
      <c r="D786" s="8">
        <v>88.62</v>
      </c>
      <c r="E786" s="8">
        <v>79.260000000000005</v>
      </c>
      <c r="F786" s="8">
        <v>86.100000000000009</v>
      </c>
      <c r="G786" s="8">
        <v>74.73</v>
      </c>
      <c r="H786" s="8">
        <v>123</v>
      </c>
      <c r="I786" s="8">
        <v>1322.36</v>
      </c>
      <c r="J786" s="9" t="s">
        <v>879</v>
      </c>
      <c r="K786" s="9" t="s">
        <v>15</v>
      </c>
      <c r="L786" s="9" t="s">
        <v>13</v>
      </c>
      <c r="M786" s="9" t="s">
        <v>902</v>
      </c>
      <c r="N786" s="55">
        <f>AVERAGE(Tabela1[[#This Row],[Fevereiro]:[Abril]])</f>
        <v>56.313333333333333</v>
      </c>
      <c r="O786" s="55">
        <f>AVERAGE(Tabela1[[#This Row],[Maio]:[Julho]])</f>
        <v>94.610000000000014</v>
      </c>
      <c r="P786" s="56">
        <f t="shared" si="12"/>
        <v>2</v>
      </c>
    </row>
    <row r="787" spans="1:16">
      <c r="A787" s="7" t="s">
        <v>163</v>
      </c>
      <c r="B787" s="7" t="s">
        <v>889</v>
      </c>
      <c r="C787" s="8">
        <v>3996.7299999999987</v>
      </c>
      <c r="D787" s="8">
        <v>1859.7999999999997</v>
      </c>
      <c r="E787" s="8">
        <v>1745.6200000000001</v>
      </c>
      <c r="F787" s="8">
        <v>1798.8100000000002</v>
      </c>
      <c r="G787" s="8">
        <v>1656.2800000000009</v>
      </c>
      <c r="H787" s="8">
        <v>1191.1700000000003</v>
      </c>
      <c r="I787" s="8">
        <v>1323.18</v>
      </c>
      <c r="J787" s="9" t="s">
        <v>880</v>
      </c>
      <c r="K787" s="9" t="s">
        <v>15</v>
      </c>
      <c r="L787" s="9" t="s">
        <v>12</v>
      </c>
      <c r="M787" s="9" t="s">
        <v>902</v>
      </c>
      <c r="N787" s="55">
        <f>AVERAGE(Tabela1[[#This Row],[Fevereiro]:[Abril]])</f>
        <v>2534.0499999999997</v>
      </c>
      <c r="O787" s="55">
        <f>AVERAGE(Tabela1[[#This Row],[Maio]:[Julho]])</f>
        <v>1548.7533333333338</v>
      </c>
      <c r="P787" s="56">
        <f t="shared" si="12"/>
        <v>0</v>
      </c>
    </row>
    <row r="788" spans="1:16">
      <c r="A788" s="7" t="s">
        <v>249</v>
      </c>
      <c r="B788" s="7" t="s">
        <v>891</v>
      </c>
      <c r="C788" s="8">
        <v>1775.9600000000005</v>
      </c>
      <c r="D788" s="8">
        <v>1460.0500000000006</v>
      </c>
      <c r="E788" s="8">
        <v>1032.73</v>
      </c>
      <c r="F788" s="8">
        <v>2633.97</v>
      </c>
      <c r="G788" s="8">
        <v>907.26999999999987</v>
      </c>
      <c r="H788" s="8">
        <v>1373.1599999999999</v>
      </c>
      <c r="I788" s="8">
        <v>1326.4200000000003</v>
      </c>
      <c r="J788" s="9" t="s">
        <v>881</v>
      </c>
      <c r="K788" s="9" t="s">
        <v>15</v>
      </c>
      <c r="L788" s="9" t="s">
        <v>13</v>
      </c>
      <c r="M788" s="9" t="s">
        <v>902</v>
      </c>
      <c r="N788" s="55">
        <f>AVERAGE(Tabela1[[#This Row],[Fevereiro]:[Abril]])</f>
        <v>1422.9133333333339</v>
      </c>
      <c r="O788" s="55">
        <f>AVERAGE(Tabela1[[#This Row],[Maio]:[Julho]])</f>
        <v>1638.1333333333332</v>
      </c>
      <c r="P788" s="56">
        <f t="shared" si="12"/>
        <v>2</v>
      </c>
    </row>
    <row r="789" spans="1:16">
      <c r="A789" s="7" t="s">
        <v>215</v>
      </c>
      <c r="B789" s="7" t="s">
        <v>890</v>
      </c>
      <c r="C789" s="8">
        <v>893.54000000000019</v>
      </c>
      <c r="D789" s="8">
        <v>540.38</v>
      </c>
      <c r="E789" s="8">
        <v>471.12000000000012</v>
      </c>
      <c r="F789" s="8">
        <v>550.25</v>
      </c>
      <c r="G789" s="8">
        <v>112.92</v>
      </c>
      <c r="H789" s="8">
        <v>1063.1999999999996</v>
      </c>
      <c r="I789" s="8">
        <v>1359.6499999999996</v>
      </c>
      <c r="J789" s="9" t="s">
        <v>881</v>
      </c>
      <c r="K789" s="9" t="s">
        <v>15</v>
      </c>
      <c r="L789" s="9" t="s">
        <v>14</v>
      </c>
      <c r="M789" s="9" t="s">
        <v>902</v>
      </c>
      <c r="N789" s="55">
        <f>AVERAGE(Tabela1[[#This Row],[Fevereiro]:[Abril]])</f>
        <v>635.01333333333343</v>
      </c>
      <c r="O789" s="55">
        <f>AVERAGE(Tabela1[[#This Row],[Maio]:[Julho]])</f>
        <v>575.45666666666648</v>
      </c>
      <c r="P789" s="56">
        <f t="shared" si="12"/>
        <v>0</v>
      </c>
    </row>
    <row r="790" spans="1:16">
      <c r="A790" s="7" t="s">
        <v>286</v>
      </c>
      <c r="B790" s="7" t="s">
        <v>889</v>
      </c>
      <c r="C790" s="8">
        <v>0</v>
      </c>
      <c r="D790" s="8">
        <v>0</v>
      </c>
      <c r="E790" s="8">
        <v>0</v>
      </c>
      <c r="F790" s="8">
        <v>0</v>
      </c>
      <c r="G790" s="8">
        <v>0</v>
      </c>
      <c r="H790" s="8">
        <v>1801.0700000000013</v>
      </c>
      <c r="I790" s="8">
        <v>1364.07</v>
      </c>
      <c r="J790" s="9" t="s">
        <v>879</v>
      </c>
      <c r="K790" s="9" t="s">
        <v>19</v>
      </c>
      <c r="L790" s="9" t="s">
        <v>13</v>
      </c>
      <c r="M790" s="7" t="s">
        <v>901</v>
      </c>
      <c r="N790" s="55">
        <f>AVERAGE(Tabela1[[#This Row],[Fevereiro]:[Abril]])</f>
        <v>0</v>
      </c>
      <c r="O790" s="55">
        <f>AVERAGE(Tabela1[[#This Row],[Maio]:[Julho]])</f>
        <v>600.35666666666714</v>
      </c>
      <c r="P790" s="56">
        <f t="shared" si="12"/>
        <v>2</v>
      </c>
    </row>
    <row r="791" spans="1:16">
      <c r="A791" s="7" t="s">
        <v>567</v>
      </c>
      <c r="B791" s="7" t="s">
        <v>890</v>
      </c>
      <c r="C791" s="8">
        <v>1830.59</v>
      </c>
      <c r="D791" s="8">
        <v>923.56999999999971</v>
      </c>
      <c r="E791" s="8">
        <v>1798.8299999999997</v>
      </c>
      <c r="F791" s="8">
        <v>2730.7300000000032</v>
      </c>
      <c r="G791" s="8">
        <v>2133.3199999999988</v>
      </c>
      <c r="H791" s="8">
        <v>1332.2700000000004</v>
      </c>
      <c r="I791" s="8">
        <v>1386.7500000000007</v>
      </c>
      <c r="J791" s="9" t="s">
        <v>879</v>
      </c>
      <c r="K791" s="9" t="s">
        <v>15</v>
      </c>
      <c r="L791" s="9" t="s">
        <v>13</v>
      </c>
      <c r="M791" s="9" t="s">
        <v>902</v>
      </c>
      <c r="N791" s="55">
        <f>AVERAGE(Tabela1[[#This Row],[Fevereiro]:[Abril]])</f>
        <v>1517.6633333333332</v>
      </c>
      <c r="O791" s="55">
        <f>AVERAGE(Tabela1[[#This Row],[Maio]:[Julho]])</f>
        <v>2065.440000000001</v>
      </c>
      <c r="P791" s="56">
        <f t="shared" si="12"/>
        <v>2</v>
      </c>
    </row>
    <row r="792" spans="1:16">
      <c r="A792" s="7" t="s">
        <v>537</v>
      </c>
      <c r="B792" s="7" t="s">
        <v>889</v>
      </c>
      <c r="C792" s="8">
        <v>1720.9200000000003</v>
      </c>
      <c r="D792" s="8">
        <v>1531.7200000000003</v>
      </c>
      <c r="E792" s="8">
        <v>3667.2200000000012</v>
      </c>
      <c r="F792" s="8">
        <v>1190.3800000000001</v>
      </c>
      <c r="G792" s="8">
        <v>1788.3000000000002</v>
      </c>
      <c r="H792" s="8">
        <v>1062.4799999999998</v>
      </c>
      <c r="I792" s="8">
        <v>1392.9999999999998</v>
      </c>
      <c r="J792" s="9" t="s">
        <v>887</v>
      </c>
      <c r="K792" s="9" t="s">
        <v>15</v>
      </c>
      <c r="L792" s="9" t="s">
        <v>12</v>
      </c>
      <c r="M792" s="9" t="s">
        <v>902</v>
      </c>
      <c r="N792" s="55">
        <f>AVERAGE(Tabela1[[#This Row],[Fevereiro]:[Abril]])</f>
        <v>2306.6200000000003</v>
      </c>
      <c r="O792" s="55">
        <f>AVERAGE(Tabela1[[#This Row],[Maio]:[Julho]])</f>
        <v>1347.0533333333333</v>
      </c>
      <c r="P792" s="56">
        <f t="shared" si="12"/>
        <v>0</v>
      </c>
    </row>
    <row r="793" spans="1:16">
      <c r="A793" s="7" t="s">
        <v>532</v>
      </c>
      <c r="B793" s="7" t="s">
        <v>889</v>
      </c>
      <c r="C793" s="8">
        <v>1143.1199999999997</v>
      </c>
      <c r="D793" s="8">
        <v>1716.73</v>
      </c>
      <c r="E793" s="8">
        <v>1638.6299999999992</v>
      </c>
      <c r="F793" s="8">
        <v>2169.8399999999997</v>
      </c>
      <c r="G793" s="8">
        <v>1084.3800000000006</v>
      </c>
      <c r="H793" s="8">
        <v>2297.27</v>
      </c>
      <c r="I793" s="8">
        <v>1428.0900000000006</v>
      </c>
      <c r="J793" s="9" t="s">
        <v>879</v>
      </c>
      <c r="K793" s="9" t="s">
        <v>17</v>
      </c>
      <c r="L793" s="9" t="s">
        <v>13</v>
      </c>
      <c r="M793" s="9" t="s">
        <v>902</v>
      </c>
      <c r="N793" s="55">
        <f>AVERAGE(Tabela1[[#This Row],[Fevereiro]:[Abril]])</f>
        <v>1499.4933333333329</v>
      </c>
      <c r="O793" s="55">
        <f>AVERAGE(Tabela1[[#This Row],[Maio]:[Julho]])</f>
        <v>1850.4966666666667</v>
      </c>
      <c r="P793" s="56">
        <f t="shared" si="12"/>
        <v>2</v>
      </c>
    </row>
    <row r="794" spans="1:16">
      <c r="A794" s="7" t="s">
        <v>230</v>
      </c>
      <c r="B794" s="7" t="s">
        <v>888</v>
      </c>
      <c r="C794" s="8">
        <v>1895.2600000000004</v>
      </c>
      <c r="D794" s="8">
        <v>1964.0000000000005</v>
      </c>
      <c r="E794" s="8">
        <v>1314.7599999999998</v>
      </c>
      <c r="F794" s="8">
        <v>4282.3399999999992</v>
      </c>
      <c r="G794" s="8">
        <v>508.14</v>
      </c>
      <c r="H794" s="8">
        <v>1654.1500000000003</v>
      </c>
      <c r="I794" s="8">
        <v>1459.44</v>
      </c>
      <c r="J794" s="9" t="s">
        <v>23</v>
      </c>
      <c r="K794" s="9" t="s">
        <v>15</v>
      </c>
      <c r="L794" s="9" t="s">
        <v>13</v>
      </c>
      <c r="M794" s="9" t="s">
        <v>902</v>
      </c>
      <c r="N794" s="55">
        <f>AVERAGE(Tabela1[[#This Row],[Fevereiro]:[Abril]])</f>
        <v>1724.6733333333334</v>
      </c>
      <c r="O794" s="55">
        <f>AVERAGE(Tabela1[[#This Row],[Maio]:[Julho]])</f>
        <v>2148.21</v>
      </c>
      <c r="P794" s="56">
        <f t="shared" si="12"/>
        <v>2</v>
      </c>
    </row>
    <row r="795" spans="1:16">
      <c r="A795" s="7" t="s">
        <v>289</v>
      </c>
      <c r="B795" s="7" t="s">
        <v>889</v>
      </c>
      <c r="C795" s="8">
        <v>996.87000000000046</v>
      </c>
      <c r="D795" s="8">
        <v>1376.4200000000003</v>
      </c>
      <c r="E795" s="8">
        <v>1036.7399999999996</v>
      </c>
      <c r="F795" s="8">
        <v>1140.0900000000001</v>
      </c>
      <c r="G795" s="8">
        <v>1444.3300000000008</v>
      </c>
      <c r="H795" s="8">
        <v>0</v>
      </c>
      <c r="I795" s="8">
        <v>1469.9700000000003</v>
      </c>
      <c r="J795" s="9" t="s">
        <v>879</v>
      </c>
      <c r="K795" s="9" t="s">
        <v>17</v>
      </c>
      <c r="L795" s="9" t="s">
        <v>13</v>
      </c>
      <c r="M795" s="7" t="s">
        <v>901</v>
      </c>
      <c r="N795" s="55">
        <f>AVERAGE(Tabela1[[#This Row],[Fevereiro]:[Abril]])</f>
        <v>1136.676666666667</v>
      </c>
      <c r="O795" s="55">
        <f>AVERAGE(Tabela1[[#This Row],[Maio]:[Julho]])</f>
        <v>861.4733333333337</v>
      </c>
      <c r="P795" s="56">
        <f t="shared" si="12"/>
        <v>0</v>
      </c>
    </row>
    <row r="796" spans="1:16">
      <c r="A796" s="7" t="s">
        <v>307</v>
      </c>
      <c r="B796" s="7" t="s">
        <v>889</v>
      </c>
      <c r="C796" s="8">
        <v>1624.4000000000003</v>
      </c>
      <c r="D796" s="8">
        <v>2810.7000000000007</v>
      </c>
      <c r="E796" s="8">
        <v>3020.1600000000003</v>
      </c>
      <c r="F796" s="8">
        <v>849.1400000000001</v>
      </c>
      <c r="G796" s="8">
        <v>1134.3999999999999</v>
      </c>
      <c r="H796" s="8">
        <v>1378.0599999999995</v>
      </c>
      <c r="I796" s="8">
        <v>1502.9399999999987</v>
      </c>
      <c r="J796" s="9" t="s">
        <v>887</v>
      </c>
      <c r="K796" s="9" t="s">
        <v>16</v>
      </c>
      <c r="L796" s="9" t="s">
        <v>13</v>
      </c>
      <c r="M796" s="9" t="s">
        <v>902</v>
      </c>
      <c r="N796" s="55">
        <f>AVERAGE(Tabela1[[#This Row],[Fevereiro]:[Abril]])</f>
        <v>2485.0866666666675</v>
      </c>
      <c r="O796" s="55">
        <f>AVERAGE(Tabela1[[#This Row],[Maio]:[Julho]])</f>
        <v>1120.5333333333331</v>
      </c>
      <c r="P796" s="56">
        <f t="shared" si="12"/>
        <v>0</v>
      </c>
    </row>
    <row r="797" spans="1:16">
      <c r="A797" s="7" t="s">
        <v>239</v>
      </c>
      <c r="B797" s="7" t="s">
        <v>889</v>
      </c>
      <c r="C797" s="8">
        <v>0</v>
      </c>
      <c r="D797" s="8">
        <v>0</v>
      </c>
      <c r="E797" s="8">
        <v>0</v>
      </c>
      <c r="F797" s="8">
        <v>0</v>
      </c>
      <c r="G797" s="8">
        <v>0</v>
      </c>
      <c r="H797" s="8">
        <v>0</v>
      </c>
      <c r="I797" s="8">
        <v>1506.2400000000005</v>
      </c>
      <c r="J797" s="9" t="s">
        <v>879</v>
      </c>
      <c r="K797" s="9" t="s">
        <v>15</v>
      </c>
      <c r="L797" s="9" t="s">
        <v>13</v>
      </c>
      <c r="M797" s="7" t="s">
        <v>901</v>
      </c>
      <c r="N797" s="55">
        <f>AVERAGE(Tabela1[[#This Row],[Fevereiro]:[Abril]])</f>
        <v>0</v>
      </c>
      <c r="O797" s="55">
        <f>AVERAGE(Tabela1[[#This Row],[Maio]:[Julho]])</f>
        <v>0</v>
      </c>
      <c r="P797" s="56">
        <f t="shared" si="12"/>
        <v>1</v>
      </c>
    </row>
    <row r="798" spans="1:16">
      <c r="A798" s="7" t="s">
        <v>799</v>
      </c>
      <c r="B798" s="7" t="s">
        <v>891</v>
      </c>
      <c r="C798" s="8">
        <v>4397.3099999999977</v>
      </c>
      <c r="D798" s="8">
        <v>1856.2399999999993</v>
      </c>
      <c r="E798" s="8">
        <v>1268.2299999999996</v>
      </c>
      <c r="F798" s="8">
        <v>2125.8799999999992</v>
      </c>
      <c r="G798" s="8">
        <v>1379.2199999999998</v>
      </c>
      <c r="H798" s="8">
        <v>1330.25</v>
      </c>
      <c r="I798" s="8">
        <v>1533.75</v>
      </c>
      <c r="J798" s="9" t="s">
        <v>883</v>
      </c>
      <c r="K798" s="9" t="s">
        <v>15</v>
      </c>
      <c r="L798" s="9" t="s">
        <v>13</v>
      </c>
      <c r="M798" s="9" t="s">
        <v>902</v>
      </c>
      <c r="N798" s="55">
        <f>AVERAGE(Tabela1[[#This Row],[Fevereiro]:[Abril]])</f>
        <v>2507.2599999999989</v>
      </c>
      <c r="O798" s="55">
        <f>AVERAGE(Tabela1[[#This Row],[Maio]:[Julho]])</f>
        <v>1611.7833333333328</v>
      </c>
      <c r="P798" s="56">
        <f t="shared" si="12"/>
        <v>0</v>
      </c>
    </row>
    <row r="799" spans="1:16">
      <c r="A799" s="7" t="s">
        <v>767</v>
      </c>
      <c r="B799" s="7" t="s">
        <v>890</v>
      </c>
      <c r="C799" s="8">
        <v>73.760000000000005</v>
      </c>
      <c r="D799" s="8">
        <v>74.19</v>
      </c>
      <c r="E799" s="8">
        <v>599.76</v>
      </c>
      <c r="F799" s="8">
        <v>1189.68</v>
      </c>
      <c r="G799" s="8">
        <v>1567.9800000000002</v>
      </c>
      <c r="H799" s="8">
        <v>1560.7099999999994</v>
      </c>
      <c r="I799" s="8">
        <v>1567.4700000000005</v>
      </c>
      <c r="J799" s="9" t="s">
        <v>886</v>
      </c>
      <c r="K799" s="9" t="s">
        <v>15</v>
      </c>
      <c r="L799" s="9" t="s">
        <v>13</v>
      </c>
      <c r="M799" s="9" t="s">
        <v>902</v>
      </c>
      <c r="N799" s="55">
        <f>AVERAGE(Tabela1[[#This Row],[Fevereiro]:[Abril]])</f>
        <v>249.23666666666668</v>
      </c>
      <c r="O799" s="55">
        <f>AVERAGE(Tabela1[[#This Row],[Maio]:[Julho]])</f>
        <v>1439.4566666666667</v>
      </c>
      <c r="P799" s="56">
        <f t="shared" si="12"/>
        <v>2</v>
      </c>
    </row>
    <row r="800" spans="1:16">
      <c r="A800" s="7" t="s">
        <v>590</v>
      </c>
      <c r="B800" s="7" t="s">
        <v>890</v>
      </c>
      <c r="C800" s="8">
        <v>4495.6000000000022</v>
      </c>
      <c r="D800" s="8">
        <v>1533.7200000000005</v>
      </c>
      <c r="E800" s="8">
        <v>1943.6900000000005</v>
      </c>
      <c r="F800" s="8">
        <v>6203.239999999998</v>
      </c>
      <c r="G800" s="8">
        <v>2411.3699999999985</v>
      </c>
      <c r="H800" s="8">
        <v>5102.6699999999992</v>
      </c>
      <c r="I800" s="8">
        <v>1570.8600000000004</v>
      </c>
      <c r="J800" s="9" t="s">
        <v>880</v>
      </c>
      <c r="K800" s="9" t="s">
        <v>15</v>
      </c>
      <c r="L800" s="9" t="s">
        <v>14</v>
      </c>
      <c r="M800" s="9" t="s">
        <v>902</v>
      </c>
      <c r="N800" s="55">
        <f>AVERAGE(Tabela1[[#This Row],[Fevereiro]:[Abril]])</f>
        <v>2657.670000000001</v>
      </c>
      <c r="O800" s="55">
        <f>AVERAGE(Tabela1[[#This Row],[Maio]:[Julho]])</f>
        <v>4572.4266666666654</v>
      </c>
      <c r="P800" s="56">
        <f t="shared" si="12"/>
        <v>2</v>
      </c>
    </row>
    <row r="801" spans="1:16">
      <c r="A801" s="7" t="s">
        <v>812</v>
      </c>
      <c r="B801" s="7" t="s">
        <v>891</v>
      </c>
      <c r="C801" s="8">
        <v>1875.2800000000004</v>
      </c>
      <c r="D801" s="8">
        <v>642.65</v>
      </c>
      <c r="E801" s="8">
        <v>1388.7999999999997</v>
      </c>
      <c r="F801" s="8">
        <v>1576.8100000000002</v>
      </c>
      <c r="G801" s="8">
        <v>1725.9700000000007</v>
      </c>
      <c r="H801" s="8">
        <v>838.60000000000036</v>
      </c>
      <c r="I801" s="8">
        <v>1584.46</v>
      </c>
      <c r="J801" s="9" t="s">
        <v>884</v>
      </c>
      <c r="K801" s="9" t="s">
        <v>15</v>
      </c>
      <c r="L801" s="9" t="s">
        <v>13</v>
      </c>
      <c r="M801" s="9" t="s">
        <v>902</v>
      </c>
      <c r="N801" s="55">
        <f>AVERAGE(Tabela1[[#This Row],[Fevereiro]:[Abril]])</f>
        <v>1302.2433333333333</v>
      </c>
      <c r="O801" s="55">
        <f>AVERAGE(Tabela1[[#This Row],[Maio]:[Julho]])</f>
        <v>1380.4600000000003</v>
      </c>
      <c r="P801" s="56">
        <f t="shared" si="12"/>
        <v>2</v>
      </c>
    </row>
    <row r="802" spans="1:16">
      <c r="A802" s="7" t="s">
        <v>658</v>
      </c>
      <c r="B802" s="7" t="s">
        <v>890</v>
      </c>
      <c r="C802" s="8">
        <v>3694.99</v>
      </c>
      <c r="D802" s="8">
        <v>4250.07</v>
      </c>
      <c r="E802" s="8">
        <v>4540.7000000000016</v>
      </c>
      <c r="F802" s="8">
        <v>5549.0699999999933</v>
      </c>
      <c r="G802" s="8">
        <v>15920.120000000006</v>
      </c>
      <c r="H802" s="8">
        <v>918.1400000000001</v>
      </c>
      <c r="I802" s="8">
        <v>1594.4000000000005</v>
      </c>
      <c r="J802" s="9" t="s">
        <v>879</v>
      </c>
      <c r="K802" s="9" t="s">
        <v>22</v>
      </c>
      <c r="L802" s="9" t="s">
        <v>12</v>
      </c>
      <c r="M802" s="7" t="s">
        <v>901</v>
      </c>
      <c r="N802" s="55">
        <f>AVERAGE(Tabela1[[#This Row],[Fevereiro]:[Abril]])</f>
        <v>4161.920000000001</v>
      </c>
      <c r="O802" s="55">
        <f>AVERAGE(Tabela1[[#This Row],[Maio]:[Julho]])</f>
        <v>7462.4433333333327</v>
      </c>
      <c r="P802" s="56">
        <f t="shared" si="12"/>
        <v>2</v>
      </c>
    </row>
    <row r="803" spans="1:16">
      <c r="A803" s="7" t="s">
        <v>202</v>
      </c>
      <c r="B803" s="7" t="s">
        <v>890</v>
      </c>
      <c r="C803" s="8">
        <v>1877.2399999999998</v>
      </c>
      <c r="D803" s="8">
        <v>2072.9899999999984</v>
      </c>
      <c r="E803" s="8">
        <v>1841.3900000000008</v>
      </c>
      <c r="F803" s="8">
        <v>669.75999999999988</v>
      </c>
      <c r="G803" s="8">
        <v>558.85</v>
      </c>
      <c r="H803" s="8">
        <v>873</v>
      </c>
      <c r="I803" s="8">
        <v>1598.440000000001</v>
      </c>
      <c r="J803" s="9" t="s">
        <v>879</v>
      </c>
      <c r="K803" s="9" t="s">
        <v>18</v>
      </c>
      <c r="L803" s="9" t="s">
        <v>13</v>
      </c>
      <c r="M803" s="9" t="s">
        <v>902</v>
      </c>
      <c r="N803" s="55">
        <f>AVERAGE(Tabela1[[#This Row],[Fevereiro]:[Abril]])</f>
        <v>1930.5399999999997</v>
      </c>
      <c r="O803" s="55">
        <f>AVERAGE(Tabela1[[#This Row],[Maio]:[Julho]])</f>
        <v>700.53666666666652</v>
      </c>
      <c r="P803" s="56">
        <f t="shared" si="12"/>
        <v>0</v>
      </c>
    </row>
    <row r="804" spans="1:16">
      <c r="A804" s="7" t="s">
        <v>283</v>
      </c>
      <c r="B804" s="7" t="s">
        <v>889</v>
      </c>
      <c r="C804" s="8">
        <v>1935.91</v>
      </c>
      <c r="D804" s="8">
        <v>2820.8900000000008</v>
      </c>
      <c r="E804" s="8">
        <v>3834.0499999999993</v>
      </c>
      <c r="F804" s="8">
        <v>1381.6900000000003</v>
      </c>
      <c r="G804" s="8">
        <v>1284.8200000000002</v>
      </c>
      <c r="H804" s="8">
        <v>1385.64</v>
      </c>
      <c r="I804" s="8">
        <v>1614.9200000000005</v>
      </c>
      <c r="J804" s="9" t="s">
        <v>879</v>
      </c>
      <c r="K804" s="9" t="s">
        <v>18</v>
      </c>
      <c r="L804" s="9" t="s">
        <v>13</v>
      </c>
      <c r="M804" s="9" t="s">
        <v>902</v>
      </c>
      <c r="N804" s="55">
        <f>AVERAGE(Tabela1[[#This Row],[Fevereiro]:[Abril]])</f>
        <v>2863.6166666666668</v>
      </c>
      <c r="O804" s="55">
        <f>AVERAGE(Tabela1[[#This Row],[Maio]:[Julho]])</f>
        <v>1350.7166666666669</v>
      </c>
      <c r="P804" s="56">
        <f t="shared" si="12"/>
        <v>0</v>
      </c>
    </row>
    <row r="805" spans="1:16">
      <c r="A805" s="7" t="s">
        <v>492</v>
      </c>
      <c r="B805" s="7" t="s">
        <v>889</v>
      </c>
      <c r="C805" s="8">
        <v>1411.7899999999995</v>
      </c>
      <c r="D805" s="8">
        <v>1881.1100000000022</v>
      </c>
      <c r="E805" s="8">
        <v>2255.9200000000014</v>
      </c>
      <c r="F805" s="8">
        <v>8020.9900000000043</v>
      </c>
      <c r="G805" s="8">
        <v>2669.1400000000021</v>
      </c>
      <c r="H805" s="8">
        <v>5029.3399999999992</v>
      </c>
      <c r="I805" s="8">
        <v>1620.0100000000004</v>
      </c>
      <c r="J805" s="9" t="s">
        <v>879</v>
      </c>
      <c r="K805" s="9" t="s">
        <v>20</v>
      </c>
      <c r="L805" s="9" t="s">
        <v>14</v>
      </c>
      <c r="M805" s="9" t="s">
        <v>902</v>
      </c>
      <c r="N805" s="55">
        <f>AVERAGE(Tabela1[[#This Row],[Fevereiro]:[Abril]])</f>
        <v>1849.6066666666677</v>
      </c>
      <c r="O805" s="55">
        <f>AVERAGE(Tabela1[[#This Row],[Maio]:[Julho]])</f>
        <v>5239.8233333333346</v>
      </c>
      <c r="P805" s="56">
        <f t="shared" si="12"/>
        <v>2</v>
      </c>
    </row>
    <row r="806" spans="1:16">
      <c r="A806" s="7" t="s">
        <v>40</v>
      </c>
      <c r="B806" s="7" t="s">
        <v>888</v>
      </c>
      <c r="C806" s="8">
        <v>0</v>
      </c>
      <c r="D806" s="8">
        <v>1179.42</v>
      </c>
      <c r="E806" s="8">
        <v>1459.47</v>
      </c>
      <c r="F806" s="8">
        <v>1650.5299999999995</v>
      </c>
      <c r="G806" s="8">
        <v>79.22</v>
      </c>
      <c r="H806" s="8">
        <v>61.5</v>
      </c>
      <c r="I806" s="8">
        <v>1658.9699999999998</v>
      </c>
      <c r="J806" s="9" t="s">
        <v>879</v>
      </c>
      <c r="K806" s="9" t="s">
        <v>15</v>
      </c>
      <c r="L806" s="9" t="s">
        <v>13</v>
      </c>
      <c r="M806" s="9" t="s">
        <v>902</v>
      </c>
      <c r="N806" s="55">
        <f>AVERAGE(Tabela1[[#This Row],[Fevereiro]:[Abril]])</f>
        <v>879.63000000000011</v>
      </c>
      <c r="O806" s="55">
        <f>AVERAGE(Tabela1[[#This Row],[Maio]:[Julho]])</f>
        <v>597.08333333333314</v>
      </c>
      <c r="P806" s="56">
        <f t="shared" si="12"/>
        <v>0</v>
      </c>
    </row>
    <row r="807" spans="1:16">
      <c r="A807" s="7" t="s">
        <v>441</v>
      </c>
      <c r="B807" s="7" t="s">
        <v>888</v>
      </c>
      <c r="C807" s="8">
        <v>242.43</v>
      </c>
      <c r="D807" s="8">
        <v>1710.25</v>
      </c>
      <c r="E807" s="8">
        <v>1028.71</v>
      </c>
      <c r="F807" s="8">
        <v>1189.4299999999998</v>
      </c>
      <c r="G807" s="8">
        <v>2324.0100000000007</v>
      </c>
      <c r="H807" s="8">
        <v>-44.480000000000004</v>
      </c>
      <c r="I807" s="8">
        <v>1672.2399999999993</v>
      </c>
      <c r="J807" s="9" t="s">
        <v>880</v>
      </c>
      <c r="K807" s="9" t="s">
        <v>19</v>
      </c>
      <c r="L807" s="9" t="s">
        <v>13</v>
      </c>
      <c r="M807" s="9" t="s">
        <v>902</v>
      </c>
      <c r="N807" s="55">
        <f>AVERAGE(Tabela1[[#This Row],[Fevereiro]:[Abril]])</f>
        <v>993.79666666666674</v>
      </c>
      <c r="O807" s="55">
        <f>AVERAGE(Tabela1[[#This Row],[Maio]:[Julho]])</f>
        <v>1156.3200000000002</v>
      </c>
      <c r="P807" s="56">
        <f t="shared" si="12"/>
        <v>2</v>
      </c>
    </row>
    <row r="808" spans="1:16">
      <c r="A808" s="7" t="s">
        <v>345</v>
      </c>
      <c r="B808" s="7" t="s">
        <v>888</v>
      </c>
      <c r="C808" s="8">
        <v>228.98000000000002</v>
      </c>
      <c r="D808" s="8">
        <v>725.46000000000026</v>
      </c>
      <c r="E808" s="8">
        <v>0</v>
      </c>
      <c r="F808" s="8">
        <v>747.93000000000006</v>
      </c>
      <c r="G808" s="8">
        <v>616.54000000000019</v>
      </c>
      <c r="H808" s="8">
        <v>86.1</v>
      </c>
      <c r="I808" s="8">
        <v>1672.5100000000002</v>
      </c>
      <c r="J808" s="9" t="s">
        <v>883</v>
      </c>
      <c r="K808" s="9" t="s">
        <v>15</v>
      </c>
      <c r="L808" s="9" t="s">
        <v>13</v>
      </c>
      <c r="M808" s="9" t="s">
        <v>902</v>
      </c>
      <c r="N808" s="55">
        <f>AVERAGE(Tabela1[[#This Row],[Fevereiro]:[Abril]])</f>
        <v>318.14666666666676</v>
      </c>
      <c r="O808" s="55">
        <f>AVERAGE(Tabela1[[#This Row],[Maio]:[Julho]])</f>
        <v>483.52333333333337</v>
      </c>
      <c r="P808" s="56">
        <f t="shared" si="12"/>
        <v>2</v>
      </c>
    </row>
    <row r="809" spans="1:16">
      <c r="A809" s="7" t="s">
        <v>505</v>
      </c>
      <c r="B809" s="7" t="s">
        <v>889</v>
      </c>
      <c r="C809" s="8">
        <v>6.17</v>
      </c>
      <c r="D809" s="8">
        <v>1721.6700000000003</v>
      </c>
      <c r="E809" s="8">
        <v>1334.43</v>
      </c>
      <c r="F809" s="8">
        <v>1680.3500000000008</v>
      </c>
      <c r="G809" s="8">
        <v>1574.1899999999985</v>
      </c>
      <c r="H809" s="8">
        <v>2134.1200000000013</v>
      </c>
      <c r="I809" s="8">
        <v>1694.4900000000014</v>
      </c>
      <c r="J809" s="9" t="s">
        <v>23</v>
      </c>
      <c r="K809" s="9" t="s">
        <v>15</v>
      </c>
      <c r="L809" s="9" t="s">
        <v>13</v>
      </c>
      <c r="M809" s="9" t="s">
        <v>902</v>
      </c>
      <c r="N809" s="55">
        <f>AVERAGE(Tabela1[[#This Row],[Fevereiro]:[Abril]])</f>
        <v>1020.7566666666668</v>
      </c>
      <c r="O809" s="55">
        <f>AVERAGE(Tabela1[[#This Row],[Maio]:[Julho]])</f>
        <v>1796.22</v>
      </c>
      <c r="P809" s="56">
        <f t="shared" si="12"/>
        <v>2</v>
      </c>
    </row>
    <row r="810" spans="1:16">
      <c r="A810" s="7" t="s">
        <v>306</v>
      </c>
      <c r="B810" s="7" t="s">
        <v>889</v>
      </c>
      <c r="C810" s="8">
        <v>12290.390000000007</v>
      </c>
      <c r="D810" s="8">
        <v>4840.0199999999995</v>
      </c>
      <c r="E810" s="8">
        <v>5389.43</v>
      </c>
      <c r="F810" s="8">
        <v>6021.6400000000058</v>
      </c>
      <c r="G810" s="8">
        <v>1252.8100000000004</v>
      </c>
      <c r="H810" s="8">
        <v>3048.7299999999987</v>
      </c>
      <c r="I810" s="8">
        <v>1737.3900000000003</v>
      </c>
      <c r="J810" s="9" t="s">
        <v>879</v>
      </c>
      <c r="K810" s="9" t="s">
        <v>17</v>
      </c>
      <c r="L810" s="9" t="s">
        <v>14</v>
      </c>
      <c r="M810" s="9" t="s">
        <v>902</v>
      </c>
      <c r="N810" s="55">
        <f>AVERAGE(Tabela1[[#This Row],[Fevereiro]:[Abril]])</f>
        <v>7506.6133333333355</v>
      </c>
      <c r="O810" s="55">
        <f>AVERAGE(Tabela1[[#This Row],[Maio]:[Julho]])</f>
        <v>3441.0600000000013</v>
      </c>
      <c r="P810" s="56">
        <f t="shared" si="12"/>
        <v>0</v>
      </c>
    </row>
    <row r="811" spans="1:16">
      <c r="A811" s="7" t="s">
        <v>506</v>
      </c>
      <c r="B811" s="7" t="s">
        <v>889</v>
      </c>
      <c r="C811" s="8">
        <v>3637.4400000000005</v>
      </c>
      <c r="D811" s="8">
        <v>10.920000000000002</v>
      </c>
      <c r="E811" s="8">
        <v>1783.6800000000003</v>
      </c>
      <c r="F811" s="8">
        <v>1056</v>
      </c>
      <c r="G811" s="8">
        <v>2220</v>
      </c>
      <c r="H811" s="8">
        <v>73.800000000000011</v>
      </c>
      <c r="I811" s="8">
        <v>1742.4000000000003</v>
      </c>
      <c r="J811" s="9" t="s">
        <v>879</v>
      </c>
      <c r="K811" s="9" t="s">
        <v>15</v>
      </c>
      <c r="L811" s="9" t="s">
        <v>13</v>
      </c>
      <c r="M811" s="9" t="s">
        <v>902</v>
      </c>
      <c r="N811" s="55">
        <f>AVERAGE(Tabela1[[#This Row],[Fevereiro]:[Abril]])</f>
        <v>1810.6800000000003</v>
      </c>
      <c r="O811" s="55">
        <f>AVERAGE(Tabela1[[#This Row],[Maio]:[Julho]])</f>
        <v>1116.6000000000001</v>
      </c>
      <c r="P811" s="56">
        <f t="shared" si="12"/>
        <v>0</v>
      </c>
    </row>
    <row r="812" spans="1:16">
      <c r="A812" s="7" t="s">
        <v>580</v>
      </c>
      <c r="B812" s="7" t="s">
        <v>890</v>
      </c>
      <c r="C812" s="8">
        <v>2251.8700000000003</v>
      </c>
      <c r="D812" s="8">
        <v>2138.0499999999993</v>
      </c>
      <c r="E812" s="8">
        <v>1839.12</v>
      </c>
      <c r="F812" s="8">
        <v>2756.9200000000014</v>
      </c>
      <c r="G812" s="8">
        <v>2888.59</v>
      </c>
      <c r="H812" s="8">
        <v>1441.1400000000006</v>
      </c>
      <c r="I812" s="8">
        <v>1746.7200000000005</v>
      </c>
      <c r="J812" s="9" t="s">
        <v>881</v>
      </c>
      <c r="K812" s="9" t="s">
        <v>17</v>
      </c>
      <c r="L812" s="9" t="s">
        <v>13</v>
      </c>
      <c r="M812" s="9" t="s">
        <v>902</v>
      </c>
      <c r="N812" s="55">
        <f>AVERAGE(Tabela1[[#This Row],[Fevereiro]:[Abril]])</f>
        <v>2076.3466666666668</v>
      </c>
      <c r="O812" s="55">
        <f>AVERAGE(Tabela1[[#This Row],[Maio]:[Julho]])</f>
        <v>2362.2166666666676</v>
      </c>
      <c r="P812" s="56">
        <f t="shared" si="12"/>
        <v>2</v>
      </c>
    </row>
    <row r="813" spans="1:16">
      <c r="A813" s="7" t="s">
        <v>642</v>
      </c>
      <c r="B813" s="7" t="s">
        <v>890</v>
      </c>
      <c r="C813" s="8">
        <v>4410.8900000000003</v>
      </c>
      <c r="D813" s="8">
        <v>4821.0699999999988</v>
      </c>
      <c r="E813" s="8">
        <v>5658.4899999999989</v>
      </c>
      <c r="F813" s="8">
        <v>4211.8199999999988</v>
      </c>
      <c r="G813" s="8">
        <v>3991.239999999998</v>
      </c>
      <c r="H813" s="8">
        <v>2738.139999999999</v>
      </c>
      <c r="I813" s="8">
        <v>1794.3899999999996</v>
      </c>
      <c r="J813" s="9" t="s">
        <v>879</v>
      </c>
      <c r="K813" s="9" t="s">
        <v>17</v>
      </c>
      <c r="L813" s="9" t="s">
        <v>13</v>
      </c>
      <c r="M813" s="9" t="s">
        <v>902</v>
      </c>
      <c r="N813" s="55">
        <f>AVERAGE(Tabela1[[#This Row],[Fevereiro]:[Abril]])</f>
        <v>4963.4833333333327</v>
      </c>
      <c r="O813" s="55">
        <f>AVERAGE(Tabela1[[#This Row],[Maio]:[Julho]])</f>
        <v>3647.0666666666657</v>
      </c>
      <c r="P813" s="56">
        <f t="shared" si="12"/>
        <v>0</v>
      </c>
    </row>
    <row r="814" spans="1:16">
      <c r="A814" s="7" t="s">
        <v>593</v>
      </c>
      <c r="B814" s="7" t="s">
        <v>890</v>
      </c>
      <c r="C814" s="8">
        <v>1618.2999999999997</v>
      </c>
      <c r="D814" s="8">
        <v>1523.7599999999995</v>
      </c>
      <c r="E814" s="8">
        <v>2667.48</v>
      </c>
      <c r="F814" s="8">
        <v>2248.4</v>
      </c>
      <c r="G814" s="8">
        <v>2719.4099999999994</v>
      </c>
      <c r="H814" s="8">
        <v>1440.6500000000005</v>
      </c>
      <c r="I814" s="8">
        <v>1829.3000000000006</v>
      </c>
      <c r="J814" s="9" t="s">
        <v>23</v>
      </c>
      <c r="K814" s="9" t="s">
        <v>15</v>
      </c>
      <c r="L814" s="9" t="s">
        <v>13</v>
      </c>
      <c r="M814" s="9" t="s">
        <v>902</v>
      </c>
      <c r="N814" s="55">
        <f>AVERAGE(Tabela1[[#This Row],[Fevereiro]:[Abril]])</f>
        <v>1936.5133333333331</v>
      </c>
      <c r="O814" s="55">
        <f>AVERAGE(Tabela1[[#This Row],[Maio]:[Julho]])</f>
        <v>2136.1533333333332</v>
      </c>
      <c r="P814" s="56">
        <f t="shared" si="12"/>
        <v>2</v>
      </c>
    </row>
    <row r="815" spans="1:16">
      <c r="A815" s="7" t="s">
        <v>447</v>
      </c>
      <c r="B815" s="7" t="s">
        <v>888</v>
      </c>
      <c r="C815" s="8">
        <v>336.65999999999997</v>
      </c>
      <c r="D815" s="8">
        <v>1287.5300000000002</v>
      </c>
      <c r="E815" s="8">
        <v>641.98000000000013</v>
      </c>
      <c r="F815" s="8">
        <v>3330.900000000001</v>
      </c>
      <c r="G815" s="8">
        <v>93.62</v>
      </c>
      <c r="H815" s="8">
        <v>61.5</v>
      </c>
      <c r="I815" s="8">
        <v>1843.6200000000003</v>
      </c>
      <c r="J815" s="9" t="s">
        <v>887</v>
      </c>
      <c r="K815" s="9" t="s">
        <v>15</v>
      </c>
      <c r="L815" s="9" t="s">
        <v>13</v>
      </c>
      <c r="M815" s="9" t="s">
        <v>902</v>
      </c>
      <c r="N815" s="55">
        <f>AVERAGE(Tabela1[[#This Row],[Fevereiro]:[Abril]])</f>
        <v>755.39</v>
      </c>
      <c r="O815" s="55">
        <f>AVERAGE(Tabela1[[#This Row],[Maio]:[Julho]])</f>
        <v>1162.0066666666669</v>
      </c>
      <c r="P815" s="56">
        <f t="shared" si="12"/>
        <v>2</v>
      </c>
    </row>
    <row r="816" spans="1:16">
      <c r="A816" s="7" t="s">
        <v>818</v>
      </c>
      <c r="B816" s="7" t="s">
        <v>891</v>
      </c>
      <c r="C816" s="8">
        <v>1627.420000000001</v>
      </c>
      <c r="D816" s="8">
        <v>635.33000000000004</v>
      </c>
      <c r="E816" s="8">
        <v>1142.8499999999999</v>
      </c>
      <c r="F816" s="8">
        <v>1184.1700000000003</v>
      </c>
      <c r="G816" s="8">
        <v>1431.4200000000005</v>
      </c>
      <c r="H816" s="8">
        <v>631.13000000000011</v>
      </c>
      <c r="I816" s="8">
        <v>1867.0700000000008</v>
      </c>
      <c r="J816" s="9" t="s">
        <v>885</v>
      </c>
      <c r="K816" s="9" t="s">
        <v>17</v>
      </c>
      <c r="L816" s="9" t="s">
        <v>13</v>
      </c>
      <c r="M816" s="9" t="s">
        <v>902</v>
      </c>
      <c r="N816" s="55">
        <f>AVERAGE(Tabela1[[#This Row],[Fevereiro]:[Abril]])</f>
        <v>1135.2000000000003</v>
      </c>
      <c r="O816" s="55">
        <f>AVERAGE(Tabela1[[#This Row],[Maio]:[Julho]])</f>
        <v>1082.2400000000005</v>
      </c>
      <c r="P816" s="56">
        <f t="shared" si="12"/>
        <v>0</v>
      </c>
    </row>
    <row r="817" spans="1:16">
      <c r="A817" s="7" t="s">
        <v>854</v>
      </c>
      <c r="B817" s="7" t="s">
        <v>888</v>
      </c>
      <c r="C817" s="8">
        <v>3770.06</v>
      </c>
      <c r="D817" s="8">
        <v>126.72</v>
      </c>
      <c r="E817" s="8">
        <v>8552.610000000006</v>
      </c>
      <c r="F817" s="8">
        <v>804.35</v>
      </c>
      <c r="G817" s="8">
        <v>1770.2699999999998</v>
      </c>
      <c r="H817" s="8">
        <v>2236.98</v>
      </c>
      <c r="I817" s="8">
        <v>1883.7799999999995</v>
      </c>
      <c r="J817" s="9" t="s">
        <v>879</v>
      </c>
      <c r="K817" s="9" t="s">
        <v>15</v>
      </c>
      <c r="L817" s="9" t="s">
        <v>13</v>
      </c>
      <c r="M817" s="9" t="s">
        <v>902</v>
      </c>
      <c r="N817" s="55">
        <f>AVERAGE(Tabela1[[#This Row],[Fevereiro]:[Abril]])</f>
        <v>4149.7966666666689</v>
      </c>
      <c r="O817" s="55">
        <f>AVERAGE(Tabela1[[#This Row],[Maio]:[Julho]])</f>
        <v>1603.8666666666668</v>
      </c>
      <c r="P817" s="56">
        <f t="shared" si="12"/>
        <v>0</v>
      </c>
    </row>
    <row r="818" spans="1:16">
      <c r="A818" s="7" t="s">
        <v>201</v>
      </c>
      <c r="B818" s="7" t="s">
        <v>891</v>
      </c>
      <c r="C818" s="8">
        <v>2467.1699999999983</v>
      </c>
      <c r="D818" s="8">
        <v>5964.7699999999941</v>
      </c>
      <c r="E818" s="8">
        <v>2618.2999999999993</v>
      </c>
      <c r="F818" s="8">
        <v>3417.280000000002</v>
      </c>
      <c r="G818" s="8">
        <v>3103.5099999999989</v>
      </c>
      <c r="H818" s="8">
        <v>4486.7900000000009</v>
      </c>
      <c r="I818" s="8">
        <v>1950.4300000000005</v>
      </c>
      <c r="J818" s="9" t="s">
        <v>879</v>
      </c>
      <c r="K818" s="9" t="s">
        <v>16</v>
      </c>
      <c r="L818" s="9" t="s">
        <v>13</v>
      </c>
      <c r="M818" s="9" t="s">
        <v>902</v>
      </c>
      <c r="N818" s="55">
        <f>AVERAGE(Tabela1[[#This Row],[Fevereiro]:[Abril]])</f>
        <v>3683.4133333333302</v>
      </c>
      <c r="O818" s="55">
        <f>AVERAGE(Tabela1[[#This Row],[Maio]:[Julho]])</f>
        <v>3669.1933333333341</v>
      </c>
      <c r="P818" s="56">
        <f t="shared" si="12"/>
        <v>0</v>
      </c>
    </row>
    <row r="819" spans="1:16">
      <c r="A819" s="7" t="s">
        <v>331</v>
      </c>
      <c r="B819" s="7" t="s">
        <v>888</v>
      </c>
      <c r="C819" s="8">
        <v>6809.5700000000024</v>
      </c>
      <c r="D819" s="8">
        <v>2318.420000000001</v>
      </c>
      <c r="E819" s="8">
        <v>3849.3000000000006</v>
      </c>
      <c r="F819" s="8">
        <v>10296.190000000021</v>
      </c>
      <c r="G819" s="8">
        <v>2932.98</v>
      </c>
      <c r="H819" s="8">
        <v>5737.6700000000046</v>
      </c>
      <c r="I819" s="8">
        <v>1974.0100000000016</v>
      </c>
      <c r="J819" s="9" t="s">
        <v>880</v>
      </c>
      <c r="K819" s="9" t="s">
        <v>15</v>
      </c>
      <c r="L819" s="9" t="s">
        <v>14</v>
      </c>
      <c r="M819" s="9" t="s">
        <v>902</v>
      </c>
      <c r="N819" s="55">
        <f>AVERAGE(Tabela1[[#This Row],[Fevereiro]:[Abril]])</f>
        <v>4325.7633333333351</v>
      </c>
      <c r="O819" s="55">
        <f>AVERAGE(Tabela1[[#This Row],[Maio]:[Julho]])</f>
        <v>6322.2800000000088</v>
      </c>
      <c r="P819" s="56">
        <f t="shared" si="12"/>
        <v>2</v>
      </c>
    </row>
    <row r="820" spans="1:16">
      <c r="A820" s="7" t="s">
        <v>220</v>
      </c>
      <c r="B820" s="7" t="s">
        <v>889</v>
      </c>
      <c r="C820" s="8">
        <v>2798.1400000000012</v>
      </c>
      <c r="D820" s="8">
        <v>3728.64</v>
      </c>
      <c r="E820" s="8">
        <v>2971.8199999999993</v>
      </c>
      <c r="F820" s="8">
        <v>3231.1599999999989</v>
      </c>
      <c r="G820" s="8">
        <v>3919.5199999999986</v>
      </c>
      <c r="H820" s="8">
        <v>1491.8600000000004</v>
      </c>
      <c r="I820" s="8">
        <v>1996.2200000000003</v>
      </c>
      <c r="J820" s="9" t="s">
        <v>879</v>
      </c>
      <c r="K820" s="9" t="s">
        <v>18</v>
      </c>
      <c r="L820" s="9" t="s">
        <v>13</v>
      </c>
      <c r="M820" s="9" t="s">
        <v>902</v>
      </c>
      <c r="N820" s="55">
        <f>AVERAGE(Tabela1[[#This Row],[Fevereiro]:[Abril]])</f>
        <v>3166.2000000000003</v>
      </c>
      <c r="O820" s="55">
        <f>AVERAGE(Tabela1[[#This Row],[Maio]:[Julho]])</f>
        <v>2880.8466666666659</v>
      </c>
      <c r="P820" s="56">
        <f t="shared" si="12"/>
        <v>0</v>
      </c>
    </row>
    <row r="821" spans="1:16">
      <c r="A821" s="7" t="s">
        <v>76</v>
      </c>
      <c r="B821" s="7" t="s">
        <v>890</v>
      </c>
      <c r="C821" s="8">
        <v>389.53000000000003</v>
      </c>
      <c r="D821" s="8">
        <v>706.84</v>
      </c>
      <c r="E821" s="8">
        <v>766.87</v>
      </c>
      <c r="F821" s="8">
        <v>3826.94</v>
      </c>
      <c r="G821" s="8">
        <v>1181.0599999999995</v>
      </c>
      <c r="H821" s="8">
        <v>816.12000000000023</v>
      </c>
      <c r="I821" s="8">
        <v>2056.4599999999996</v>
      </c>
      <c r="J821" s="9" t="s">
        <v>879</v>
      </c>
      <c r="K821" s="9" t="s">
        <v>15</v>
      </c>
      <c r="L821" s="9" t="s">
        <v>13</v>
      </c>
      <c r="M821" s="9" t="s">
        <v>902</v>
      </c>
      <c r="N821" s="55">
        <f>AVERAGE(Tabela1[[#This Row],[Fevereiro]:[Abril]])</f>
        <v>621.08000000000004</v>
      </c>
      <c r="O821" s="55">
        <f>AVERAGE(Tabela1[[#This Row],[Maio]:[Julho]])</f>
        <v>1941.3733333333332</v>
      </c>
      <c r="P821" s="56">
        <f t="shared" si="12"/>
        <v>2</v>
      </c>
    </row>
    <row r="822" spans="1:16">
      <c r="A822" s="7" t="s">
        <v>852</v>
      </c>
      <c r="B822" s="7" t="s">
        <v>888</v>
      </c>
      <c r="C822" s="8">
        <v>5464.6000000000022</v>
      </c>
      <c r="D822" s="8">
        <v>433.1</v>
      </c>
      <c r="E822" s="8">
        <v>9934.1900000000078</v>
      </c>
      <c r="F822" s="8">
        <v>1138.79</v>
      </c>
      <c r="G822" s="8">
        <v>1272.57</v>
      </c>
      <c r="H822" s="8">
        <v>1340.6200000000001</v>
      </c>
      <c r="I822" s="8">
        <v>2098.2300000000005</v>
      </c>
      <c r="J822" s="9" t="s">
        <v>882</v>
      </c>
      <c r="K822" s="9" t="s">
        <v>15</v>
      </c>
      <c r="L822" s="9" t="s">
        <v>13</v>
      </c>
      <c r="M822" s="9" t="s">
        <v>902</v>
      </c>
      <c r="N822" s="55">
        <f>AVERAGE(Tabela1[[#This Row],[Fevereiro]:[Abril]])</f>
        <v>5277.2966666666698</v>
      </c>
      <c r="O822" s="55">
        <f>AVERAGE(Tabela1[[#This Row],[Maio]:[Julho]])</f>
        <v>1250.6599999999999</v>
      </c>
      <c r="P822" s="56">
        <f t="shared" si="12"/>
        <v>0</v>
      </c>
    </row>
    <row r="823" spans="1:16">
      <c r="A823" s="7" t="s">
        <v>206</v>
      </c>
      <c r="B823" s="7" t="s">
        <v>888</v>
      </c>
      <c r="C823" s="8">
        <v>0</v>
      </c>
      <c r="D823" s="8">
        <v>0</v>
      </c>
      <c r="E823" s="8">
        <v>0</v>
      </c>
      <c r="F823" s="8">
        <v>3309.24</v>
      </c>
      <c r="G823" s="8">
        <v>9727.7999999999993</v>
      </c>
      <c r="H823" s="8">
        <v>6147.7900000000009</v>
      </c>
      <c r="I823" s="8">
        <v>2109.83</v>
      </c>
      <c r="J823" s="9" t="s">
        <v>880</v>
      </c>
      <c r="K823" s="9" t="s">
        <v>15</v>
      </c>
      <c r="L823" s="9" t="s">
        <v>14</v>
      </c>
      <c r="M823" s="9" t="s">
        <v>902</v>
      </c>
      <c r="N823" s="55">
        <f>AVERAGE(Tabela1[[#This Row],[Fevereiro]:[Abril]])</f>
        <v>0</v>
      </c>
      <c r="O823" s="55">
        <f>AVERAGE(Tabela1[[#This Row],[Maio]:[Julho]])</f>
        <v>6394.9433333333336</v>
      </c>
      <c r="P823" s="56">
        <f t="shared" si="12"/>
        <v>2</v>
      </c>
    </row>
    <row r="824" spans="1:16">
      <c r="A824" s="7" t="s">
        <v>123</v>
      </c>
      <c r="B824" s="7" t="s">
        <v>890</v>
      </c>
      <c r="C824" s="8">
        <v>1.45</v>
      </c>
      <c r="D824" s="8">
        <v>1480.8300000000006</v>
      </c>
      <c r="E824" s="8">
        <v>1705.4099999999999</v>
      </c>
      <c r="F824" s="8">
        <v>1818.2500000000005</v>
      </c>
      <c r="G824" s="8">
        <v>79.22</v>
      </c>
      <c r="H824" s="8">
        <v>61.5</v>
      </c>
      <c r="I824" s="8">
        <v>2123.4700000000003</v>
      </c>
      <c r="J824" s="9" t="s">
        <v>880</v>
      </c>
      <c r="K824" s="9" t="s">
        <v>15</v>
      </c>
      <c r="L824" s="9" t="s">
        <v>13</v>
      </c>
      <c r="M824" s="9" t="s">
        <v>902</v>
      </c>
      <c r="N824" s="55">
        <f>AVERAGE(Tabela1[[#This Row],[Fevereiro]:[Abril]])</f>
        <v>1062.5633333333335</v>
      </c>
      <c r="O824" s="55">
        <f>AVERAGE(Tabela1[[#This Row],[Maio]:[Julho]])</f>
        <v>652.99000000000012</v>
      </c>
      <c r="P824" s="56">
        <f t="shared" si="12"/>
        <v>0</v>
      </c>
    </row>
    <row r="825" spans="1:16">
      <c r="A825" s="7" t="s">
        <v>369</v>
      </c>
      <c r="B825" s="7" t="s">
        <v>890</v>
      </c>
      <c r="C825" s="8">
        <v>9521.9000000000033</v>
      </c>
      <c r="D825" s="8">
        <v>2377.7699999999991</v>
      </c>
      <c r="E825" s="8">
        <v>2180.1299999999997</v>
      </c>
      <c r="F825" s="8">
        <v>6523.9099999999944</v>
      </c>
      <c r="G825" s="8">
        <v>3622.5099999999998</v>
      </c>
      <c r="H825" s="8">
        <v>10035.419999999998</v>
      </c>
      <c r="I825" s="8">
        <v>2184.0400000000004</v>
      </c>
      <c r="J825" s="9" t="s">
        <v>879</v>
      </c>
      <c r="K825" s="9" t="s">
        <v>19</v>
      </c>
      <c r="L825" s="9" t="s">
        <v>14</v>
      </c>
      <c r="M825" s="9" t="s">
        <v>902</v>
      </c>
      <c r="N825" s="55">
        <f>AVERAGE(Tabela1[[#This Row],[Fevereiro]:[Abril]])</f>
        <v>4693.2666666666673</v>
      </c>
      <c r="O825" s="55">
        <f>AVERAGE(Tabela1[[#This Row],[Maio]:[Julho]])</f>
        <v>6727.2799999999979</v>
      </c>
      <c r="P825" s="56">
        <f t="shared" si="12"/>
        <v>2</v>
      </c>
    </row>
    <row r="826" spans="1:16">
      <c r="A826" s="7" t="s">
        <v>606</v>
      </c>
      <c r="B826" s="7" t="s">
        <v>890</v>
      </c>
      <c r="C826" s="8">
        <v>1496.5799999999995</v>
      </c>
      <c r="D826" s="8">
        <v>2256.5899999999992</v>
      </c>
      <c r="E826" s="8">
        <v>2710.889999999999</v>
      </c>
      <c r="F826" s="8">
        <v>2466.4300000000007</v>
      </c>
      <c r="G826" s="8">
        <v>4272.7199999999993</v>
      </c>
      <c r="H826" s="8">
        <v>1972.8500000000008</v>
      </c>
      <c r="I826" s="8">
        <v>2204.6299999999997</v>
      </c>
      <c r="J826" s="9" t="s">
        <v>879</v>
      </c>
      <c r="K826" s="9" t="s">
        <v>15</v>
      </c>
      <c r="L826" s="9" t="s">
        <v>13</v>
      </c>
      <c r="M826" s="9" t="s">
        <v>902</v>
      </c>
      <c r="N826" s="55">
        <f>AVERAGE(Tabela1[[#This Row],[Fevereiro]:[Abril]])</f>
        <v>2154.686666666666</v>
      </c>
      <c r="O826" s="55">
        <f>AVERAGE(Tabela1[[#This Row],[Maio]:[Julho]])</f>
        <v>2904</v>
      </c>
      <c r="P826" s="56">
        <f t="shared" si="12"/>
        <v>2</v>
      </c>
    </row>
    <row r="827" spans="1:16">
      <c r="A827" s="7" t="s">
        <v>517</v>
      </c>
      <c r="B827" s="7" t="s">
        <v>889</v>
      </c>
      <c r="C827" s="8">
        <v>0</v>
      </c>
      <c r="D827" s="8">
        <v>0</v>
      </c>
      <c r="E827" s="8">
        <v>5.68</v>
      </c>
      <c r="F827" s="8">
        <v>4.1899999999999995</v>
      </c>
      <c r="G827" s="8">
        <v>3655.5599999999995</v>
      </c>
      <c r="H827" s="8">
        <v>73.800000000000011</v>
      </c>
      <c r="I827" s="8">
        <v>2234.6400000000003</v>
      </c>
      <c r="J827" s="9" t="s">
        <v>880</v>
      </c>
      <c r="K827" s="9" t="s">
        <v>21</v>
      </c>
      <c r="L827" s="9" t="s">
        <v>13</v>
      </c>
      <c r="M827" s="9" t="s">
        <v>902</v>
      </c>
      <c r="N827" s="55">
        <f>AVERAGE(Tabela1[[#This Row],[Fevereiro]:[Abril]])</f>
        <v>1.8933333333333333</v>
      </c>
      <c r="O827" s="55">
        <f>AVERAGE(Tabela1[[#This Row],[Maio]:[Julho]])</f>
        <v>1244.5166666666667</v>
      </c>
      <c r="P827" s="56">
        <f t="shared" si="12"/>
        <v>2</v>
      </c>
    </row>
    <row r="828" spans="1:16">
      <c r="A828" s="7" t="s">
        <v>729</v>
      </c>
      <c r="B828" s="7" t="s">
        <v>888</v>
      </c>
      <c r="C828" s="8">
        <v>2214.4000000000005</v>
      </c>
      <c r="D828" s="8">
        <v>987.25</v>
      </c>
      <c r="E828" s="8">
        <v>2133.4300000000007</v>
      </c>
      <c r="F828" s="8">
        <v>941.4200000000003</v>
      </c>
      <c r="G828" s="8">
        <v>1698.3099999999988</v>
      </c>
      <c r="H828" s="8">
        <v>1706.5399999999991</v>
      </c>
      <c r="I828" s="8">
        <v>2449.5800000000008</v>
      </c>
      <c r="J828" s="9" t="s">
        <v>23</v>
      </c>
      <c r="K828" s="9" t="s">
        <v>15</v>
      </c>
      <c r="L828" s="9" t="s">
        <v>13</v>
      </c>
      <c r="M828" s="9" t="s">
        <v>902</v>
      </c>
      <c r="N828" s="55">
        <f>AVERAGE(Tabela1[[#This Row],[Fevereiro]:[Abril]])</f>
        <v>1778.3600000000006</v>
      </c>
      <c r="O828" s="55">
        <f>AVERAGE(Tabela1[[#This Row],[Maio]:[Julho]])</f>
        <v>1448.7566666666662</v>
      </c>
      <c r="P828" s="56">
        <f t="shared" si="12"/>
        <v>0</v>
      </c>
    </row>
    <row r="829" spans="1:16">
      <c r="A829" s="7" t="s">
        <v>741</v>
      </c>
      <c r="B829" s="7" t="s">
        <v>888</v>
      </c>
      <c r="C829" s="8">
        <v>1648.9899999999986</v>
      </c>
      <c r="D829" s="8">
        <v>1717.6300000000003</v>
      </c>
      <c r="E829" s="8">
        <v>3552.8399999999988</v>
      </c>
      <c r="F829" s="8">
        <v>0</v>
      </c>
      <c r="G829" s="8">
        <v>4354.7300000000014</v>
      </c>
      <c r="H829" s="8">
        <v>1505.1000000000006</v>
      </c>
      <c r="I829" s="8">
        <v>2546.6599999999994</v>
      </c>
      <c r="J829" s="9" t="s">
        <v>881</v>
      </c>
      <c r="K829" s="9" t="s">
        <v>15</v>
      </c>
      <c r="L829" s="9" t="s">
        <v>12</v>
      </c>
      <c r="M829" s="9" t="s">
        <v>902</v>
      </c>
      <c r="N829" s="55">
        <f>AVERAGE(Tabela1[[#This Row],[Fevereiro]:[Abril]])</f>
        <v>2306.4866666666658</v>
      </c>
      <c r="O829" s="55">
        <f>AVERAGE(Tabela1[[#This Row],[Maio]:[Julho]])</f>
        <v>1953.2766666666673</v>
      </c>
      <c r="P829" s="56">
        <f t="shared" si="12"/>
        <v>0</v>
      </c>
    </row>
    <row r="830" spans="1:16">
      <c r="A830" s="7" t="s">
        <v>346</v>
      </c>
      <c r="B830" s="7" t="s">
        <v>888</v>
      </c>
      <c r="C830" s="8">
        <v>0</v>
      </c>
      <c r="D830" s="8">
        <v>27768.760000000042</v>
      </c>
      <c r="E830" s="8">
        <v>2687.1000000000004</v>
      </c>
      <c r="F830" s="8">
        <v>6724.9399999999978</v>
      </c>
      <c r="G830" s="8">
        <v>1897.4</v>
      </c>
      <c r="H830" s="8">
        <v>5068.3499999999985</v>
      </c>
      <c r="I830" s="8">
        <v>2569.7100000000005</v>
      </c>
      <c r="J830" s="9" t="s">
        <v>887</v>
      </c>
      <c r="K830" s="9" t="s">
        <v>15</v>
      </c>
      <c r="L830" s="9" t="s">
        <v>14</v>
      </c>
      <c r="M830" s="9" t="s">
        <v>902</v>
      </c>
      <c r="N830" s="55">
        <f>AVERAGE(Tabela1[[#This Row],[Fevereiro]:[Abril]])</f>
        <v>10151.953333333347</v>
      </c>
      <c r="O830" s="55">
        <f>AVERAGE(Tabela1[[#This Row],[Maio]:[Julho]])</f>
        <v>4563.5633333333326</v>
      </c>
      <c r="P830" s="56">
        <f t="shared" si="12"/>
        <v>0</v>
      </c>
    </row>
    <row r="831" spans="1:16">
      <c r="A831" s="7" t="s">
        <v>367</v>
      </c>
      <c r="B831" s="7" t="s">
        <v>890</v>
      </c>
      <c r="C831" s="8">
        <v>9076.6300000000065</v>
      </c>
      <c r="D831" s="8">
        <v>3158.3799999999992</v>
      </c>
      <c r="E831" s="8">
        <v>6084.5900000000029</v>
      </c>
      <c r="F831" s="8">
        <v>10574.33</v>
      </c>
      <c r="G831" s="8">
        <v>3814.1799999999971</v>
      </c>
      <c r="H831" s="8">
        <v>8111.140000000004</v>
      </c>
      <c r="I831" s="8">
        <v>2678.8500000000004</v>
      </c>
      <c r="J831" s="9" t="s">
        <v>879</v>
      </c>
      <c r="K831" s="9" t="s">
        <v>18</v>
      </c>
      <c r="L831" s="9" t="s">
        <v>14</v>
      </c>
      <c r="M831" s="9" t="s">
        <v>902</v>
      </c>
      <c r="N831" s="55">
        <f>AVERAGE(Tabela1[[#This Row],[Fevereiro]:[Abril]])</f>
        <v>6106.5333333333365</v>
      </c>
      <c r="O831" s="55">
        <f>AVERAGE(Tabela1[[#This Row],[Maio]:[Julho]])</f>
        <v>7499.8833333333341</v>
      </c>
      <c r="P831" s="56">
        <f t="shared" si="12"/>
        <v>2</v>
      </c>
    </row>
    <row r="832" spans="1:16">
      <c r="A832" s="7" t="s">
        <v>324</v>
      </c>
      <c r="B832" s="7" t="s">
        <v>889</v>
      </c>
      <c r="C832" s="8">
        <v>10393.459999999995</v>
      </c>
      <c r="D832" s="8">
        <v>2403.9900000000021</v>
      </c>
      <c r="E832" s="8">
        <v>5581.7700000000013</v>
      </c>
      <c r="F832" s="8">
        <v>8440.659999999998</v>
      </c>
      <c r="G832" s="8">
        <v>3297.150000000001</v>
      </c>
      <c r="H832" s="8">
        <v>12961.75</v>
      </c>
      <c r="I832" s="8">
        <v>2745.1600000000008</v>
      </c>
      <c r="J832" s="9" t="s">
        <v>879</v>
      </c>
      <c r="K832" s="9" t="s">
        <v>16</v>
      </c>
      <c r="L832" s="9" t="s">
        <v>14</v>
      </c>
      <c r="M832" s="9" t="s">
        <v>902</v>
      </c>
      <c r="N832" s="55">
        <f>AVERAGE(Tabela1[[#This Row],[Fevereiro]:[Abril]])</f>
        <v>6126.4066666666658</v>
      </c>
      <c r="O832" s="55">
        <f>AVERAGE(Tabela1[[#This Row],[Maio]:[Julho]])</f>
        <v>8233.1866666666665</v>
      </c>
      <c r="P832" s="56">
        <f t="shared" si="12"/>
        <v>2</v>
      </c>
    </row>
    <row r="833" spans="1:16">
      <c r="A833" s="7" t="s">
        <v>832</v>
      </c>
      <c r="B833" s="7" t="s">
        <v>888</v>
      </c>
      <c r="C833" s="8">
        <v>1467.24</v>
      </c>
      <c r="D833" s="8">
        <v>784.46000000000015</v>
      </c>
      <c r="E833" s="8">
        <v>1454.8299999999997</v>
      </c>
      <c r="F833" s="8">
        <v>73.800000000000011</v>
      </c>
      <c r="G833" s="8">
        <v>0</v>
      </c>
      <c r="H833" s="8">
        <v>630.43000000000006</v>
      </c>
      <c r="I833" s="8">
        <v>3083.4399999999987</v>
      </c>
      <c r="J833" s="9" t="s">
        <v>880</v>
      </c>
      <c r="K833" s="9" t="s">
        <v>15</v>
      </c>
      <c r="L833" s="9" t="s">
        <v>13</v>
      </c>
      <c r="M833" s="7" t="s">
        <v>901</v>
      </c>
      <c r="N833" s="55">
        <f>AVERAGE(Tabela1[[#This Row],[Fevereiro]:[Abril]])</f>
        <v>1235.51</v>
      </c>
      <c r="O833" s="55">
        <f>AVERAGE(Tabela1[[#This Row],[Maio]:[Julho]])</f>
        <v>234.74333333333334</v>
      </c>
      <c r="P833" s="56">
        <f t="shared" si="12"/>
        <v>0</v>
      </c>
    </row>
    <row r="834" spans="1:16">
      <c r="A834" s="7" t="s">
        <v>285</v>
      </c>
      <c r="B834" s="7" t="s">
        <v>889</v>
      </c>
      <c r="C834" s="8">
        <v>16525.170000000009</v>
      </c>
      <c r="D834" s="8">
        <v>4492.4299999999994</v>
      </c>
      <c r="E834" s="8">
        <v>7220.7900000000027</v>
      </c>
      <c r="F834" s="8">
        <v>18714.339999999982</v>
      </c>
      <c r="G834" s="8">
        <v>3795.7499999999977</v>
      </c>
      <c r="H834" s="8">
        <v>20731.789999999975</v>
      </c>
      <c r="I834" s="8">
        <v>3182.06</v>
      </c>
      <c r="J834" s="9" t="s">
        <v>881</v>
      </c>
      <c r="K834" s="9" t="s">
        <v>16</v>
      </c>
      <c r="L834" s="9" t="s">
        <v>14</v>
      </c>
      <c r="M834" s="9" t="s">
        <v>902</v>
      </c>
      <c r="N834" s="55">
        <f>AVERAGE(Tabela1[[#This Row],[Fevereiro]:[Abril]])</f>
        <v>9412.7966666666707</v>
      </c>
      <c r="O834" s="55">
        <f>AVERAGE(Tabela1[[#This Row],[Maio]:[Julho]])</f>
        <v>14413.959999999985</v>
      </c>
      <c r="P834" s="56">
        <f t="shared" ref="P834:P855" si="13">IF(O834&gt;N834,2,IF(O834&lt;N834,0,1))</f>
        <v>2</v>
      </c>
    </row>
    <row r="835" spans="1:16">
      <c r="A835" s="7" t="s">
        <v>313</v>
      </c>
      <c r="B835" s="7" t="s">
        <v>889</v>
      </c>
      <c r="C835" s="8">
        <v>312.95999999999998</v>
      </c>
      <c r="D835" s="8">
        <v>758.16000000000008</v>
      </c>
      <c r="E835" s="8">
        <v>279.76</v>
      </c>
      <c r="F835" s="8">
        <v>2293.35</v>
      </c>
      <c r="G835" s="8">
        <v>1398.2800000000002</v>
      </c>
      <c r="H835" s="8">
        <v>86.100000000000009</v>
      </c>
      <c r="I835" s="8">
        <v>3273.15</v>
      </c>
      <c r="J835" s="9" t="s">
        <v>879</v>
      </c>
      <c r="K835" s="9" t="s">
        <v>16</v>
      </c>
      <c r="L835" s="9" t="s">
        <v>13</v>
      </c>
      <c r="M835" s="9" t="s">
        <v>902</v>
      </c>
      <c r="N835" s="55">
        <f>AVERAGE(Tabela1[[#This Row],[Fevereiro]:[Abril]])</f>
        <v>450.29333333333335</v>
      </c>
      <c r="O835" s="55">
        <f>AVERAGE(Tabela1[[#This Row],[Maio]:[Julho]])</f>
        <v>1259.2433333333333</v>
      </c>
      <c r="P835" s="56">
        <f t="shared" si="13"/>
        <v>2</v>
      </c>
    </row>
    <row r="836" spans="1:16">
      <c r="A836" s="7" t="s">
        <v>726</v>
      </c>
      <c r="B836" s="7" t="s">
        <v>891</v>
      </c>
      <c r="C836" s="8">
        <v>73.760000000000005</v>
      </c>
      <c r="D836" s="8">
        <v>378.9</v>
      </c>
      <c r="E836" s="8">
        <v>1242.1600000000001</v>
      </c>
      <c r="F836" s="8">
        <v>2836.8800000000006</v>
      </c>
      <c r="G836" s="8">
        <v>3089.4600000000005</v>
      </c>
      <c r="H836" s="8">
        <v>1095.3899999999999</v>
      </c>
      <c r="I836" s="8">
        <v>3316.4400000000014</v>
      </c>
      <c r="J836" s="9" t="s">
        <v>879</v>
      </c>
      <c r="K836" s="9" t="s">
        <v>22</v>
      </c>
      <c r="L836" s="9" t="s">
        <v>13</v>
      </c>
      <c r="M836" s="9" t="s">
        <v>902</v>
      </c>
      <c r="N836" s="55">
        <f>AVERAGE(Tabela1[[#This Row],[Fevereiro]:[Abril]])</f>
        <v>564.94000000000005</v>
      </c>
      <c r="O836" s="55">
        <f>AVERAGE(Tabela1[[#This Row],[Maio]:[Julho]])</f>
        <v>2340.5766666666673</v>
      </c>
      <c r="P836" s="56">
        <f t="shared" si="13"/>
        <v>2</v>
      </c>
    </row>
    <row r="837" spans="1:16">
      <c r="A837" s="7" t="s">
        <v>423</v>
      </c>
      <c r="B837" s="7" t="s">
        <v>888</v>
      </c>
      <c r="C837" s="8">
        <v>6701.24</v>
      </c>
      <c r="D837" s="8">
        <v>5732.71</v>
      </c>
      <c r="E837" s="8">
        <v>4131.7300000000023</v>
      </c>
      <c r="F837" s="8">
        <v>4821.3100000000022</v>
      </c>
      <c r="G837" s="8">
        <v>3221.1</v>
      </c>
      <c r="H837" s="8">
        <v>5414.9800000000005</v>
      </c>
      <c r="I837" s="8">
        <v>3547.3500000000013</v>
      </c>
      <c r="J837" s="9" t="s">
        <v>886</v>
      </c>
      <c r="K837" s="9" t="s">
        <v>15</v>
      </c>
      <c r="L837" s="9" t="s">
        <v>13</v>
      </c>
      <c r="M837" s="9" t="s">
        <v>902</v>
      </c>
      <c r="N837" s="55">
        <f>AVERAGE(Tabela1[[#This Row],[Fevereiro]:[Abril]])</f>
        <v>5521.8933333333343</v>
      </c>
      <c r="O837" s="55">
        <f>AVERAGE(Tabela1[[#This Row],[Maio]:[Julho]])</f>
        <v>4485.796666666668</v>
      </c>
      <c r="P837" s="56">
        <f t="shared" si="13"/>
        <v>0</v>
      </c>
    </row>
    <row r="838" spans="1:16">
      <c r="A838" s="7" t="s">
        <v>776</v>
      </c>
      <c r="B838" s="7" t="s">
        <v>890</v>
      </c>
      <c r="C838" s="8">
        <v>73.760000000000005</v>
      </c>
      <c r="D838" s="8">
        <v>934.4400000000004</v>
      </c>
      <c r="E838" s="8">
        <v>1584.49</v>
      </c>
      <c r="F838" s="8">
        <v>6585.9999999999955</v>
      </c>
      <c r="G838" s="8">
        <v>7015.4599999999991</v>
      </c>
      <c r="H838" s="8">
        <v>811.61</v>
      </c>
      <c r="I838" s="8">
        <v>3796.7800000000038</v>
      </c>
      <c r="J838" s="9" t="s">
        <v>879</v>
      </c>
      <c r="K838" s="9" t="s">
        <v>18</v>
      </c>
      <c r="L838" s="9" t="s">
        <v>13</v>
      </c>
      <c r="M838" s="9" t="s">
        <v>902</v>
      </c>
      <c r="N838" s="55">
        <f>AVERAGE(Tabela1[[#This Row],[Fevereiro]:[Abril]])</f>
        <v>864.23000000000013</v>
      </c>
      <c r="O838" s="55">
        <f>AVERAGE(Tabela1[[#This Row],[Maio]:[Julho]])</f>
        <v>4804.3566666666657</v>
      </c>
      <c r="P838" s="56">
        <f t="shared" si="13"/>
        <v>2</v>
      </c>
    </row>
    <row r="839" spans="1:16">
      <c r="A839" s="7" t="s">
        <v>328</v>
      </c>
      <c r="B839" s="7" t="s">
        <v>888</v>
      </c>
      <c r="C839" s="8">
        <v>5683.1299999999965</v>
      </c>
      <c r="D839" s="8">
        <v>5391.68</v>
      </c>
      <c r="E839" s="8">
        <v>5345.0799999999981</v>
      </c>
      <c r="F839" s="8">
        <v>5661.4400000000014</v>
      </c>
      <c r="G839" s="8">
        <v>4299.47</v>
      </c>
      <c r="H839" s="8">
        <v>6119.1900000000005</v>
      </c>
      <c r="I839" s="8">
        <v>4129.1200000000008</v>
      </c>
      <c r="J839" s="9" t="s">
        <v>881</v>
      </c>
      <c r="K839" s="9" t="s">
        <v>15</v>
      </c>
      <c r="L839" s="9" t="s">
        <v>13</v>
      </c>
      <c r="M839" s="9" t="s">
        <v>902</v>
      </c>
      <c r="N839" s="55">
        <f>AVERAGE(Tabela1[[#This Row],[Fevereiro]:[Abril]])</f>
        <v>5473.2966666666653</v>
      </c>
      <c r="O839" s="55">
        <f>AVERAGE(Tabela1[[#This Row],[Maio]:[Julho]])</f>
        <v>5360.0333333333338</v>
      </c>
      <c r="P839" s="56">
        <f t="shared" si="13"/>
        <v>0</v>
      </c>
    </row>
    <row r="840" spans="1:16">
      <c r="A840" s="7" t="s">
        <v>605</v>
      </c>
      <c r="B840" s="7" t="s">
        <v>890</v>
      </c>
      <c r="C840" s="8">
        <v>73.760000000000005</v>
      </c>
      <c r="D840" s="8">
        <v>75.78</v>
      </c>
      <c r="E840" s="8">
        <v>158.52000000000001</v>
      </c>
      <c r="F840" s="8">
        <v>3387.0500000000006</v>
      </c>
      <c r="G840" s="8">
        <v>1628.2800000000002</v>
      </c>
      <c r="H840" s="8">
        <v>475.68</v>
      </c>
      <c r="I840" s="8">
        <v>4607.6399999999985</v>
      </c>
      <c r="J840" s="9" t="s">
        <v>879</v>
      </c>
      <c r="K840" s="9" t="s">
        <v>16</v>
      </c>
      <c r="L840" s="9" t="s">
        <v>12</v>
      </c>
      <c r="M840" s="9" t="s">
        <v>902</v>
      </c>
      <c r="N840" s="55">
        <f>AVERAGE(Tabela1[[#This Row],[Fevereiro]:[Abril]])</f>
        <v>102.68666666666668</v>
      </c>
      <c r="O840" s="55">
        <f>AVERAGE(Tabela1[[#This Row],[Maio]:[Julho]])</f>
        <v>1830.336666666667</v>
      </c>
      <c r="P840" s="56">
        <f t="shared" si="13"/>
        <v>2</v>
      </c>
    </row>
    <row r="841" spans="1:16">
      <c r="A841" s="7" t="s">
        <v>54</v>
      </c>
      <c r="B841" s="7" t="s">
        <v>888</v>
      </c>
      <c r="C841" s="8">
        <v>11253.880000000005</v>
      </c>
      <c r="D841" s="8">
        <v>17.43</v>
      </c>
      <c r="E841" s="8">
        <v>4191.1900000000014</v>
      </c>
      <c r="F841" s="8">
        <v>2337.3600000000006</v>
      </c>
      <c r="G841" s="8">
        <v>2683.54</v>
      </c>
      <c r="H841" s="8">
        <v>86.100000000000009</v>
      </c>
      <c r="I841" s="8">
        <v>4663.0600000000004</v>
      </c>
      <c r="J841" s="9" t="s">
        <v>886</v>
      </c>
      <c r="K841" s="9" t="s">
        <v>15</v>
      </c>
      <c r="L841" s="9" t="s">
        <v>13</v>
      </c>
      <c r="M841" s="9" t="s">
        <v>902</v>
      </c>
      <c r="N841" s="55">
        <f>AVERAGE(Tabela1[[#This Row],[Fevereiro]:[Abril]])</f>
        <v>5154.1666666666688</v>
      </c>
      <c r="O841" s="55">
        <f>AVERAGE(Tabela1[[#This Row],[Maio]:[Julho]])</f>
        <v>1702.3333333333337</v>
      </c>
      <c r="P841" s="56">
        <f t="shared" si="13"/>
        <v>0</v>
      </c>
    </row>
    <row r="842" spans="1:16">
      <c r="A842" s="7" t="s">
        <v>271</v>
      </c>
      <c r="B842" s="7" t="s">
        <v>889</v>
      </c>
      <c r="C842" s="8">
        <v>9794.4800000000087</v>
      </c>
      <c r="D842" s="8">
        <v>4918.2199999999993</v>
      </c>
      <c r="E842" s="8">
        <v>6833.8000000000029</v>
      </c>
      <c r="F842" s="8">
        <v>6350.9100000000017</v>
      </c>
      <c r="G842" s="8">
        <v>6298.2699999999986</v>
      </c>
      <c r="H842" s="8">
        <v>5864.7900000000018</v>
      </c>
      <c r="I842" s="8">
        <v>4710.8400000000011</v>
      </c>
      <c r="J842" s="9" t="s">
        <v>886</v>
      </c>
      <c r="K842" s="9" t="s">
        <v>15</v>
      </c>
      <c r="L842" s="9" t="s">
        <v>13</v>
      </c>
      <c r="M842" s="9" t="s">
        <v>902</v>
      </c>
      <c r="N842" s="55">
        <f>AVERAGE(Tabela1[[#This Row],[Fevereiro]:[Abril]])</f>
        <v>7182.1666666666706</v>
      </c>
      <c r="O842" s="55">
        <f>AVERAGE(Tabela1[[#This Row],[Maio]:[Julho]])</f>
        <v>6171.3233333333337</v>
      </c>
      <c r="P842" s="56">
        <f t="shared" si="13"/>
        <v>0</v>
      </c>
    </row>
    <row r="843" spans="1:16">
      <c r="A843" s="7" t="s">
        <v>44</v>
      </c>
      <c r="B843" s="7" t="s">
        <v>888</v>
      </c>
      <c r="C843" s="8">
        <v>617.16999999999996</v>
      </c>
      <c r="D843" s="8">
        <v>854.24999999999989</v>
      </c>
      <c r="E843" s="8">
        <v>921.78</v>
      </c>
      <c r="F843" s="8">
        <v>4344.670000000001</v>
      </c>
      <c r="G843" s="8">
        <v>1592.1600000000012</v>
      </c>
      <c r="H843" s="8">
        <v>2494.0800000000004</v>
      </c>
      <c r="I843" s="8">
        <v>4895.3899999999994</v>
      </c>
      <c r="J843" s="9" t="s">
        <v>879</v>
      </c>
      <c r="K843" s="9" t="s">
        <v>15</v>
      </c>
      <c r="L843" s="9" t="s">
        <v>13</v>
      </c>
      <c r="M843" s="9" t="s">
        <v>902</v>
      </c>
      <c r="N843" s="55">
        <f>AVERAGE(Tabela1[[#This Row],[Fevereiro]:[Abril]])</f>
        <v>797.73333333333323</v>
      </c>
      <c r="O843" s="55">
        <f>AVERAGE(Tabela1[[#This Row],[Maio]:[Julho]])</f>
        <v>2810.3033333333337</v>
      </c>
      <c r="P843" s="56">
        <f t="shared" si="13"/>
        <v>2</v>
      </c>
    </row>
    <row r="844" spans="1:16">
      <c r="A844" s="7" t="s">
        <v>853</v>
      </c>
      <c r="B844" s="7" t="s">
        <v>888</v>
      </c>
      <c r="C844" s="8">
        <v>0</v>
      </c>
      <c r="D844" s="8">
        <v>0</v>
      </c>
      <c r="E844" s="8">
        <v>0</v>
      </c>
      <c r="F844" s="8">
        <v>2952</v>
      </c>
      <c r="G844" s="8">
        <v>23496.960000000003</v>
      </c>
      <c r="H844" s="8">
        <v>0</v>
      </c>
      <c r="I844" s="8">
        <v>5048.3999999999996</v>
      </c>
      <c r="J844" s="9" t="s">
        <v>882</v>
      </c>
      <c r="K844" s="9" t="s">
        <v>15</v>
      </c>
      <c r="L844" s="9" t="s">
        <v>13</v>
      </c>
      <c r="M844" s="9" t="s">
        <v>902</v>
      </c>
      <c r="N844" s="55">
        <f>AVERAGE(Tabela1[[#This Row],[Fevereiro]:[Abril]])</f>
        <v>0</v>
      </c>
      <c r="O844" s="55">
        <f>AVERAGE(Tabela1[[#This Row],[Maio]:[Julho]])</f>
        <v>8816.3200000000015</v>
      </c>
      <c r="P844" s="56">
        <f t="shared" si="13"/>
        <v>2</v>
      </c>
    </row>
    <row r="845" spans="1:16">
      <c r="A845" s="7" t="s">
        <v>146</v>
      </c>
      <c r="B845" s="7" t="s">
        <v>890</v>
      </c>
      <c r="C845" s="8">
        <v>0</v>
      </c>
      <c r="D845" s="8">
        <v>0</v>
      </c>
      <c r="E845" s="8">
        <v>0</v>
      </c>
      <c r="F845" s="8">
        <v>0</v>
      </c>
      <c r="G845" s="8">
        <v>19774.440000000002</v>
      </c>
      <c r="H845" s="8">
        <v>0</v>
      </c>
      <c r="I845" s="8">
        <v>5048.3999999999996</v>
      </c>
      <c r="J845" s="9" t="s">
        <v>879</v>
      </c>
      <c r="K845" s="9" t="s">
        <v>15</v>
      </c>
      <c r="L845" s="9" t="s">
        <v>14</v>
      </c>
      <c r="M845" s="9" t="s">
        <v>902</v>
      </c>
      <c r="N845" s="55">
        <f>AVERAGE(Tabela1[[#This Row],[Fevereiro]:[Abril]])</f>
        <v>0</v>
      </c>
      <c r="O845" s="55">
        <f>AVERAGE(Tabela1[[#This Row],[Maio]:[Julho]])</f>
        <v>6591.4800000000005</v>
      </c>
      <c r="P845" s="56">
        <f t="shared" si="13"/>
        <v>2</v>
      </c>
    </row>
    <row r="846" spans="1:16">
      <c r="A846" s="7" t="s">
        <v>611</v>
      </c>
      <c r="B846" s="7" t="s">
        <v>890</v>
      </c>
      <c r="C846" s="8">
        <v>18127.980000000021</v>
      </c>
      <c r="D846" s="8">
        <v>4220.2100000000028</v>
      </c>
      <c r="E846" s="8">
        <v>8307.430000000013</v>
      </c>
      <c r="F846" s="8">
        <v>14250.700000000012</v>
      </c>
      <c r="G846" s="8">
        <v>4392.8699999999981</v>
      </c>
      <c r="H846" s="8">
        <v>26201.209999999981</v>
      </c>
      <c r="I846" s="8">
        <v>5534.5300000000007</v>
      </c>
      <c r="J846" s="9" t="s">
        <v>879</v>
      </c>
      <c r="K846" s="9" t="s">
        <v>15</v>
      </c>
      <c r="L846" s="9" t="s">
        <v>14</v>
      </c>
      <c r="M846" s="9" t="s">
        <v>902</v>
      </c>
      <c r="N846" s="55">
        <f>AVERAGE(Tabela1[[#This Row],[Fevereiro]:[Abril]])</f>
        <v>10218.540000000014</v>
      </c>
      <c r="O846" s="55">
        <f>AVERAGE(Tabela1[[#This Row],[Maio]:[Julho]])</f>
        <v>14948.259999999997</v>
      </c>
      <c r="P846" s="56">
        <f t="shared" si="13"/>
        <v>2</v>
      </c>
    </row>
    <row r="847" spans="1:16">
      <c r="A847" s="7" t="s">
        <v>609</v>
      </c>
      <c r="B847" s="7" t="s">
        <v>890</v>
      </c>
      <c r="C847" s="8">
        <v>12193.790000000003</v>
      </c>
      <c r="D847" s="8">
        <v>4857.0999999999995</v>
      </c>
      <c r="E847" s="8">
        <v>8236.5100000000039</v>
      </c>
      <c r="F847" s="8">
        <v>7591.4199999999928</v>
      </c>
      <c r="G847" s="8">
        <v>3170.0399999999995</v>
      </c>
      <c r="H847" s="8">
        <v>17525.680000000004</v>
      </c>
      <c r="I847" s="8">
        <v>5820.6800000000067</v>
      </c>
      <c r="J847" s="9" t="s">
        <v>879</v>
      </c>
      <c r="K847" s="9" t="s">
        <v>15</v>
      </c>
      <c r="L847" s="9" t="s">
        <v>14</v>
      </c>
      <c r="M847" s="9" t="s">
        <v>902</v>
      </c>
      <c r="N847" s="55">
        <f>AVERAGE(Tabela1[[#This Row],[Fevereiro]:[Abril]])</f>
        <v>8429.1333333333369</v>
      </c>
      <c r="O847" s="55">
        <f>AVERAGE(Tabela1[[#This Row],[Maio]:[Julho]])</f>
        <v>9429.0466666666653</v>
      </c>
      <c r="P847" s="56">
        <f t="shared" si="13"/>
        <v>2</v>
      </c>
    </row>
    <row r="848" spans="1:16">
      <c r="A848" s="7" t="s">
        <v>581</v>
      </c>
      <c r="B848" s="7" t="s">
        <v>890</v>
      </c>
      <c r="C848" s="8">
        <v>58575.039999999986</v>
      </c>
      <c r="D848" s="8">
        <v>0</v>
      </c>
      <c r="E848" s="8">
        <v>76703.719999999972</v>
      </c>
      <c r="F848" s="8">
        <v>65056.52999999997</v>
      </c>
      <c r="G848" s="8">
        <v>81943.360000000015</v>
      </c>
      <c r="H848" s="8">
        <v>748.86999999999989</v>
      </c>
      <c r="I848" s="8">
        <v>7366.800000000002</v>
      </c>
      <c r="J848" s="9" t="s">
        <v>23</v>
      </c>
      <c r="K848" s="9" t="s">
        <v>17</v>
      </c>
      <c r="L848" s="9" t="s">
        <v>13</v>
      </c>
      <c r="M848" s="9" t="s">
        <v>902</v>
      </c>
      <c r="N848" s="55">
        <f>AVERAGE(Tabela1[[#This Row],[Fevereiro]:[Abril]])</f>
        <v>45092.919999999984</v>
      </c>
      <c r="O848" s="55">
        <f>AVERAGE(Tabela1[[#This Row],[Maio]:[Julho]])</f>
        <v>49249.586666666662</v>
      </c>
      <c r="P848" s="56">
        <f t="shared" si="13"/>
        <v>2</v>
      </c>
    </row>
    <row r="849" spans="1:16">
      <c r="A849" s="7" t="s">
        <v>830</v>
      </c>
      <c r="B849" s="7" t="s">
        <v>888</v>
      </c>
      <c r="C849" s="8">
        <v>13100.740000000002</v>
      </c>
      <c r="D849" s="8">
        <v>0</v>
      </c>
      <c r="E849" s="8">
        <v>79.319999999999993</v>
      </c>
      <c r="F849" s="8">
        <v>12354.240000000002</v>
      </c>
      <c r="G849" s="8">
        <v>11029.079999999998</v>
      </c>
      <c r="H849" s="8">
        <v>7850.1600000000008</v>
      </c>
      <c r="I849" s="8">
        <v>8537.7599999999984</v>
      </c>
      <c r="J849" s="9" t="s">
        <v>23</v>
      </c>
      <c r="K849" s="9" t="s">
        <v>15</v>
      </c>
      <c r="L849" s="9" t="s">
        <v>13</v>
      </c>
      <c r="M849" s="7" t="s">
        <v>901</v>
      </c>
      <c r="N849" s="55">
        <f>AVERAGE(Tabela1[[#This Row],[Fevereiro]:[Abril]])</f>
        <v>4393.3533333333335</v>
      </c>
      <c r="O849" s="55">
        <f>AVERAGE(Tabela1[[#This Row],[Maio]:[Julho]])</f>
        <v>10411.16</v>
      </c>
      <c r="P849" s="56">
        <f t="shared" si="13"/>
        <v>2</v>
      </c>
    </row>
    <row r="850" spans="1:16">
      <c r="A850" s="7" t="s">
        <v>765</v>
      </c>
      <c r="B850" s="7" t="s">
        <v>890</v>
      </c>
      <c r="C850" s="8">
        <v>6145.7800000000007</v>
      </c>
      <c r="D850" s="8">
        <v>5947.02</v>
      </c>
      <c r="E850" s="8">
        <v>6096.0600000000022</v>
      </c>
      <c r="F850" s="8">
        <v>8586.139999999994</v>
      </c>
      <c r="G850" s="8">
        <v>6670.38</v>
      </c>
      <c r="H850" s="8">
        <v>24.6</v>
      </c>
      <c r="I850" s="8">
        <v>8804.649999999996</v>
      </c>
      <c r="J850" s="9" t="s">
        <v>887</v>
      </c>
      <c r="K850" s="9" t="s">
        <v>15</v>
      </c>
      <c r="L850" s="9" t="s">
        <v>12</v>
      </c>
      <c r="M850" s="7" t="s">
        <v>901</v>
      </c>
      <c r="N850" s="55">
        <f>AVERAGE(Tabela1[[#This Row],[Fevereiro]:[Abril]])</f>
        <v>6062.9533333333347</v>
      </c>
      <c r="O850" s="55">
        <f>AVERAGE(Tabela1[[#This Row],[Maio]:[Julho]])</f>
        <v>5093.7066666666642</v>
      </c>
      <c r="P850" s="56">
        <f t="shared" si="13"/>
        <v>0</v>
      </c>
    </row>
    <row r="851" spans="1:16">
      <c r="A851" s="7" t="s">
        <v>582</v>
      </c>
      <c r="B851" s="7" t="s">
        <v>890</v>
      </c>
      <c r="C851" s="8">
        <v>0</v>
      </c>
      <c r="D851" s="8">
        <v>77.360000000000014</v>
      </c>
      <c r="E851" s="8">
        <v>5323.4399999999987</v>
      </c>
      <c r="F851" s="8">
        <v>4548.9699999999993</v>
      </c>
      <c r="G851" s="8">
        <v>0</v>
      </c>
      <c r="H851" s="8">
        <v>6961.32</v>
      </c>
      <c r="I851" s="8">
        <v>11577.500000000007</v>
      </c>
      <c r="J851" s="9" t="s">
        <v>879</v>
      </c>
      <c r="K851" s="9" t="s">
        <v>15</v>
      </c>
      <c r="L851" s="9" t="s">
        <v>13</v>
      </c>
      <c r="M851" s="9" t="s">
        <v>902</v>
      </c>
      <c r="N851" s="55">
        <f>AVERAGE(Tabela1[[#This Row],[Fevereiro]:[Abril]])</f>
        <v>1800.2666666666662</v>
      </c>
      <c r="O851" s="55">
        <f>AVERAGE(Tabela1[[#This Row],[Maio]:[Julho]])</f>
        <v>3836.7633333333329</v>
      </c>
      <c r="P851" s="56">
        <f t="shared" si="13"/>
        <v>2</v>
      </c>
    </row>
    <row r="852" spans="1:16">
      <c r="A852" s="7" t="s">
        <v>357</v>
      </c>
      <c r="B852" s="7" t="s">
        <v>888</v>
      </c>
      <c r="C852" s="8">
        <v>31719.74000000002</v>
      </c>
      <c r="D852" s="8">
        <v>7515.079999999999</v>
      </c>
      <c r="E852" s="8">
        <v>17065.890000000018</v>
      </c>
      <c r="F852" s="8">
        <v>28760.759999999984</v>
      </c>
      <c r="G852" s="8">
        <v>7417.9799999999987</v>
      </c>
      <c r="H852" s="8">
        <v>21043.190000000024</v>
      </c>
      <c r="I852" s="8">
        <v>15067.000000000007</v>
      </c>
      <c r="J852" s="9" t="s">
        <v>884</v>
      </c>
      <c r="K852" s="9" t="s">
        <v>15</v>
      </c>
      <c r="L852" s="9" t="s">
        <v>14</v>
      </c>
      <c r="M852" s="9" t="s">
        <v>902</v>
      </c>
      <c r="N852" s="55">
        <f>AVERAGE(Tabela1[[#This Row],[Fevereiro]:[Abril]])</f>
        <v>18766.903333333346</v>
      </c>
      <c r="O852" s="55">
        <f>AVERAGE(Tabela1[[#This Row],[Maio]:[Julho]])</f>
        <v>19073.976666666669</v>
      </c>
      <c r="P852" s="56">
        <f t="shared" si="13"/>
        <v>2</v>
      </c>
    </row>
    <row r="853" spans="1:16">
      <c r="A853" s="7" t="s">
        <v>617</v>
      </c>
      <c r="B853" s="7" t="s">
        <v>890</v>
      </c>
      <c r="C853" s="8">
        <v>2516.3500000000013</v>
      </c>
      <c r="D853" s="8">
        <v>593.16999999999996</v>
      </c>
      <c r="E853" s="8">
        <v>346.07999999999993</v>
      </c>
      <c r="F853" s="8">
        <v>1112.1199999999994</v>
      </c>
      <c r="G853" s="8">
        <v>799.87000000000035</v>
      </c>
      <c r="H853" s="8">
        <v>0</v>
      </c>
      <c r="I853" s="8">
        <v>16438.370000000017</v>
      </c>
      <c r="J853" s="9" t="s">
        <v>879</v>
      </c>
      <c r="K853" s="9" t="s">
        <v>21</v>
      </c>
      <c r="L853" s="9" t="s">
        <v>14</v>
      </c>
      <c r="M853" s="9" t="s">
        <v>902</v>
      </c>
      <c r="N853" s="55">
        <f>AVERAGE(Tabela1[[#This Row],[Fevereiro]:[Abril]])</f>
        <v>1151.866666666667</v>
      </c>
      <c r="O853" s="55">
        <f>AVERAGE(Tabela1[[#This Row],[Maio]:[Julho]])</f>
        <v>637.32999999999993</v>
      </c>
      <c r="P853" s="56">
        <f t="shared" si="13"/>
        <v>0</v>
      </c>
    </row>
    <row r="854" spans="1:16">
      <c r="A854" s="7" t="s">
        <v>742</v>
      </c>
      <c r="B854" s="7" t="s">
        <v>888</v>
      </c>
      <c r="C854" s="8">
        <v>302.94000000000005</v>
      </c>
      <c r="D854" s="8">
        <v>67467.559999999939</v>
      </c>
      <c r="E854" s="8">
        <v>7501.3499999999985</v>
      </c>
      <c r="F854" s="8">
        <v>33647.439999999973</v>
      </c>
      <c r="G854" s="8">
        <v>29672.220000000005</v>
      </c>
      <c r="H854" s="8">
        <v>15196.720000000005</v>
      </c>
      <c r="I854" s="8">
        <v>27332.789999999983</v>
      </c>
      <c r="J854" s="9" t="s">
        <v>882</v>
      </c>
      <c r="K854" s="9" t="s">
        <v>15</v>
      </c>
      <c r="L854" s="9" t="s">
        <v>12</v>
      </c>
      <c r="M854" s="9" t="s">
        <v>902</v>
      </c>
      <c r="N854" s="55">
        <f>AVERAGE(Tabela1[[#This Row],[Fevereiro]:[Abril]])</f>
        <v>25090.61666666665</v>
      </c>
      <c r="O854" s="55">
        <f>AVERAGE(Tabela1[[#This Row],[Maio]:[Julho]])</f>
        <v>26172.12666666666</v>
      </c>
      <c r="P854" s="56">
        <f t="shared" si="13"/>
        <v>2</v>
      </c>
    </row>
    <row r="855" spans="1:16">
      <c r="A855" s="7" t="s">
        <v>305</v>
      </c>
      <c r="B855" s="7" t="s">
        <v>889</v>
      </c>
      <c r="C855" s="8">
        <v>75048.239999999962</v>
      </c>
      <c r="D855" s="8">
        <v>30816.10999999999</v>
      </c>
      <c r="E855" s="8">
        <v>29048.59999999998</v>
      </c>
      <c r="F855" s="8">
        <v>18606.720000000005</v>
      </c>
      <c r="G855" s="8">
        <v>0</v>
      </c>
      <c r="H855" s="8">
        <v>15979.499999999998</v>
      </c>
      <c r="I855" s="8">
        <v>67638.119999999981</v>
      </c>
      <c r="J855" s="9" t="s">
        <v>879</v>
      </c>
      <c r="K855" s="9" t="s">
        <v>19</v>
      </c>
      <c r="L855" s="9" t="s">
        <v>13</v>
      </c>
      <c r="M855" s="9" t="s">
        <v>902</v>
      </c>
      <c r="N855" s="55">
        <f>AVERAGE(Tabela1[[#This Row],[Fevereiro]:[Abril]])</f>
        <v>44970.983333333308</v>
      </c>
      <c r="O855" s="55">
        <f>AVERAGE(Tabela1[[#This Row],[Maio]:[Julho]])</f>
        <v>11528.74</v>
      </c>
      <c r="P855" s="56">
        <f t="shared" si="13"/>
        <v>0</v>
      </c>
    </row>
    <row r="3467" spans="1:2">
      <c r="A3467" s="4"/>
      <c r="B3467" s="4"/>
    </row>
  </sheetData>
  <pageMargins left="0.511811024" right="0.511811024" top="0.78740157499999996" bottom="0.78740157499999996" header="0.31496062000000002" footer="0.31496062000000002"/>
  <pageSetup paperSize="9" orientation="portrait" horizontalDpi="4294967293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Vendas</vt:lpstr>
      <vt:lpstr>Base de dados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Aloisio</dc:creator>
  <cp:lastModifiedBy>Aloisio Lemos</cp:lastModifiedBy>
  <dcterms:created xsi:type="dcterms:W3CDTF">2019-02-23T18:44:06Z</dcterms:created>
  <dcterms:modified xsi:type="dcterms:W3CDTF">2019-03-01T18:25:13Z</dcterms:modified>
</cp:coreProperties>
</file>